
<file path=[Content_Types].xml><?xml version="1.0" encoding="utf-8"?>
<Types xmlns="http://schemas.openxmlformats.org/package/2006/content-types">
  <Default Extension="png" ContentType="image/png"/>
  <Default Extension="jpeg" ContentType="image/jpeg"/>
  <Default Extension="JPG" ContentType="image/.jpg"/>
  <Default Extension="wmf" ContentType="image/x-wmf"/>
  <Default Extension="gif" ContentType="image/gif"/>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xml" ContentType="application/vnd.openxmlformats-officedocument.drawing+xml"/>
  <Override PartName="/xl/drawings/drawing20.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media/image67.webp" ContentType="image/webp"/>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00" tabRatio="900" firstSheet="3" activeTab="19"/>
  </bookViews>
  <sheets>
    <sheet name="CU " sheetId="2" r:id="rId1"/>
    <sheet name="quickool " sheetId="66" r:id="rId2"/>
    <sheet name="wefoam" sheetId="67" r:id="rId3"/>
    <sheet name="RACK" sheetId="68" r:id="rId4"/>
    <sheet name="Weiguang" sheetId="54" r:id="rId5"/>
    <sheet name="ZIEHL" sheetId="44" r:id="rId6"/>
    <sheet name="QC" sheetId="57" r:id="rId7"/>
    <sheet name="Heat plate" sheetId="48" r:id="rId8"/>
    <sheet name="BITZER" sheetId="25" r:id="rId9"/>
    <sheet name="REFCOMP" sheetId="64" r:id="rId10"/>
    <sheet name="WELZER" sheetId="27" r:id="rId11"/>
    <sheet name="RECOND COMP" sheetId="30" r:id="rId12"/>
    <sheet name="ALL NEW COMP" sheetId="23" r:id="rId13"/>
    <sheet name="Small comp" sheetId="59" r:id="rId14"/>
    <sheet name="Switch board" sheetId="55" r:id="rId15"/>
    <sheet name="FLAKE ICE" sheetId="26" r:id="rId16"/>
    <sheet name="ALUMINIUM PLATE" sheetId="63" r:id="rId17"/>
    <sheet name="danfoss,sagi" sheetId="41" r:id="rId18"/>
    <sheet name="VALVE" sheetId="61" r:id="rId19"/>
    <sheet name="Oil separator" sheetId="43" r:id="rId20"/>
    <sheet name="HUB" sheetId="65" r:id="rId21"/>
    <sheet name="fitting" sheetId="62" r:id="rId22"/>
  </sheets>
  <externalReferences>
    <externalReference r:id="rId23"/>
    <externalReference r:id="rId24"/>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2" name="ID_4F4D5FD4221844B3BAC4C5FCB86F69E3" descr="907a87c88973036d11d63d5679eb399"/>
        <xdr:cNvPicPr>
          <a:picLocks noChangeAspect="1"/>
        </xdr:cNvPicPr>
      </xdr:nvPicPr>
      <xdr:blipFill>
        <a:blip r:embed="rId1"/>
        <a:stretch>
          <a:fillRect/>
        </a:stretch>
      </xdr:blipFill>
      <xdr:spPr>
        <a:xfrm>
          <a:off x="3429000" y="58420"/>
          <a:ext cx="7543800" cy="10058400"/>
        </a:xfrm>
        <a:prstGeom prst="rect">
          <a:avLst/>
        </a:prstGeom>
      </xdr:spPr>
    </xdr:pic>
  </etc:cellImage>
  <etc:cellImage>
    <xdr:pic>
      <xdr:nvPicPr>
        <xdr:cNvPr id="10" name="ID_6FC152D1CE6B42CB8D590A2DA910557B" descr="f07743e2338377f7501a6a66d80f643"/>
        <xdr:cNvPicPr>
          <a:picLocks noChangeAspect="1"/>
        </xdr:cNvPicPr>
      </xdr:nvPicPr>
      <xdr:blipFill>
        <a:blip r:embed="rId2"/>
        <a:stretch>
          <a:fillRect/>
        </a:stretch>
      </xdr:blipFill>
      <xdr:spPr>
        <a:xfrm>
          <a:off x="3519805" y="5210810"/>
          <a:ext cx="2035175" cy="1475740"/>
        </a:xfrm>
        <a:prstGeom prst="rect">
          <a:avLst/>
        </a:prstGeom>
      </xdr:spPr>
    </xdr:pic>
  </etc:cellImage>
  <etc:cellImage>
    <xdr:pic>
      <xdr:nvPicPr>
        <xdr:cNvPr id="9" name="ID_5B50BE1DB98C4567993D6A5F26792F33" descr="f4cb00343412bdea011aa6a07fceb38"/>
        <xdr:cNvPicPr>
          <a:picLocks noChangeAspect="1"/>
        </xdr:cNvPicPr>
      </xdr:nvPicPr>
      <xdr:blipFill>
        <a:blip r:embed="rId3"/>
        <a:stretch>
          <a:fillRect/>
        </a:stretch>
      </xdr:blipFill>
      <xdr:spPr>
        <a:xfrm>
          <a:off x="3848100" y="1009650"/>
          <a:ext cx="3702050" cy="2772410"/>
        </a:xfrm>
        <a:prstGeom prst="rect">
          <a:avLst/>
        </a:prstGeom>
      </xdr:spPr>
    </xdr:pic>
  </etc:cellImage>
  <etc:cellImage>
    <xdr:pic>
      <xdr:nvPicPr>
        <xdr:cNvPr id="3" name="ID_26C9986488344784A3A12DBC0C0B5F4D"/>
        <xdr:cNvPicPr>
          <a:picLocks noChangeAspect="1"/>
        </xdr:cNvPicPr>
      </xdr:nvPicPr>
      <xdr:blipFill>
        <a:blip r:embed="rId4"/>
        <a:stretch>
          <a:fillRect/>
        </a:stretch>
      </xdr:blipFill>
      <xdr:spPr>
        <a:xfrm>
          <a:off x="7075805" y="2026285"/>
          <a:ext cx="1557655" cy="1614805"/>
        </a:xfrm>
        <a:prstGeom prst="rect">
          <a:avLst/>
        </a:prstGeom>
        <a:noFill/>
        <a:ln w="9525">
          <a:noFill/>
        </a:ln>
      </xdr:spPr>
    </xdr:pic>
  </etc:cellImage>
  <etc:cellImage>
    <xdr:pic>
      <xdr:nvPicPr>
        <xdr:cNvPr id="8" name="ID_65FA1E08635043859F11F6AEACBF64C9" descr="1fe750fa51ac68289dee8f7a89f8448"/>
        <xdr:cNvPicPr>
          <a:picLocks noChangeAspect="1"/>
        </xdr:cNvPicPr>
      </xdr:nvPicPr>
      <xdr:blipFill>
        <a:blip r:embed="rId5"/>
        <a:stretch>
          <a:fillRect/>
        </a:stretch>
      </xdr:blipFill>
      <xdr:spPr>
        <a:xfrm>
          <a:off x="3613150" y="4366260"/>
          <a:ext cx="4438650" cy="3511550"/>
        </a:xfrm>
        <a:prstGeom prst="rect">
          <a:avLst/>
        </a:prstGeom>
      </xdr:spPr>
    </xdr:pic>
  </etc:cellImage>
  <etc:cellImage>
    <xdr:pic>
      <xdr:nvPicPr>
        <xdr:cNvPr id="4" name="ID_0E87DF8BB7EC46E5880226BA3CE7A3E0" descr="e4bccd889d8ef07b86e627e5699582e"/>
        <xdr:cNvPicPr>
          <a:picLocks noChangeAspect="1"/>
        </xdr:cNvPicPr>
      </xdr:nvPicPr>
      <xdr:blipFill>
        <a:blip r:embed="rId6"/>
        <a:stretch>
          <a:fillRect/>
        </a:stretch>
      </xdr:blipFill>
      <xdr:spPr>
        <a:xfrm>
          <a:off x="3536950" y="1409700"/>
          <a:ext cx="2717800" cy="1606550"/>
        </a:xfrm>
        <a:prstGeom prst="rect">
          <a:avLst/>
        </a:prstGeom>
      </xdr:spPr>
    </xdr:pic>
  </etc:cellImage>
</etc:cellImages>
</file>

<file path=xl/sharedStrings.xml><?xml version="1.0" encoding="utf-8"?>
<sst xmlns="http://schemas.openxmlformats.org/spreadsheetml/2006/main" count="1149" uniqueCount="789">
  <si>
    <t>WELLER AIR-COND PARTS ENTERPRISE SDN BHD (613386-K)</t>
  </si>
  <si>
    <t>PIC</t>
  </si>
  <si>
    <t>9FPI INLET GROOVE FIN CONDENSER COIL COMPLETE SET  C/W AXIAL FAN SETS, RECEIVER TANK &amp; IRON BASE</t>
  </si>
  <si>
    <t xml:space="preserve">IRON BASE </t>
  </si>
  <si>
    <t>IRON BRACKET</t>
  </si>
  <si>
    <t>HORIZONTAL TYPE RECEIVER TANK</t>
  </si>
  <si>
    <t>Airmender receiver tank flare type</t>
  </si>
  <si>
    <t>Receiver tank welding type</t>
  </si>
  <si>
    <t>VERTICAL TYPE RECEIVER TANK</t>
  </si>
  <si>
    <t>WATER COOLED CONDENSER</t>
  </si>
  <si>
    <t xml:space="preserve">COMERCIAL REFRIGERATOR CONDENSER COIL </t>
  </si>
  <si>
    <t>Aquarium chiller condenser set</t>
  </si>
  <si>
    <t>Condenser set c/w metal casing like aircond unit</t>
  </si>
  <si>
    <t xml:space="preserve">Top flow fan condenser set c/w metal casing like aircond unit </t>
  </si>
  <si>
    <t>Ceiling type evaporator use for comercial refrigerator  - 25'C ~ 0'C</t>
  </si>
  <si>
    <t>(A 86.6mm,B 50mm) ,(C 108mm OLD MODEL)</t>
  </si>
  <si>
    <t>new model uc heater</t>
  </si>
  <si>
    <t xml:space="preserve"> COOLING COIL C/W DRAIN PAN      ( 有水盘 )</t>
  </si>
  <si>
    <t>COOLING COIL        ( 无水盘 )</t>
  </si>
  <si>
    <t>blast coil</t>
  </si>
  <si>
    <t>Outdoor bracket</t>
  </si>
  <si>
    <t>wall plug</t>
  </si>
  <si>
    <t>WC condenser set for aquarium water chiller and hermertic cond unit</t>
  </si>
  <si>
    <t>Lcu condenser set cw metal casing and Heavy duty fan sets</t>
  </si>
  <si>
    <t>ice cube condenser</t>
  </si>
  <si>
    <t>WELLER AIR-COND PARTS ENTERPRISE SDN BHD (613386-K)   www.weller.com.my</t>
  </si>
  <si>
    <t xml:space="preserve">No. 9, Jalan Kuari, Kampung Cheras Baru, 56100 Kuala Lumpur. </t>
  </si>
  <si>
    <t xml:space="preserve">Tel: 03-42800331   Fax: 03-42953202  H/P:016-6666331   </t>
  </si>
  <si>
    <t>TO :OUR VALUE DEALER</t>
  </si>
  <si>
    <t>FROM:LEONG</t>
  </si>
  <si>
    <t>USD RATE :</t>
  </si>
  <si>
    <t>Dimension</t>
  </si>
  <si>
    <t>System</t>
  </si>
  <si>
    <t>Piping system -18c ~ 0c</t>
  </si>
  <si>
    <t>Chiller 0 ~ 5c blower system</t>
  </si>
  <si>
    <t>Frezzer 0c ~ -10c blower system</t>
  </si>
  <si>
    <t>Frezzer -10c ~ -25c blower system</t>
  </si>
  <si>
    <t>Frezzer -25c ~ -10c blower system</t>
  </si>
  <si>
    <t>pic</t>
  </si>
  <si>
    <t>Item code</t>
  </si>
  <si>
    <t>DESC.</t>
  </si>
  <si>
    <r>
      <rPr>
        <i/>
        <sz val="8"/>
        <color theme="1"/>
        <rFont val="Arial"/>
        <charset val="134"/>
      </rPr>
      <t xml:space="preserve">Weight </t>
    </r>
    <r>
      <rPr>
        <i/>
        <sz val="8"/>
        <color theme="1"/>
        <rFont val="SimSun"/>
        <charset val="134"/>
      </rPr>
      <t>（</t>
    </r>
    <r>
      <rPr>
        <i/>
        <sz val="8"/>
        <color theme="1"/>
        <rFont val="Arial"/>
        <charset val="134"/>
      </rPr>
      <t>kg</t>
    </r>
    <r>
      <rPr>
        <i/>
        <sz val="8"/>
        <color theme="1"/>
        <rFont val="SimSun"/>
        <charset val="134"/>
      </rPr>
      <t>）</t>
    </r>
  </si>
  <si>
    <t>lgths</t>
  </si>
  <si>
    <t>quantity</t>
  </si>
  <si>
    <t>total weight</t>
  </si>
  <si>
    <t>RM</t>
  </si>
  <si>
    <t>total rm</t>
  </si>
  <si>
    <t>PICTURE</t>
  </si>
  <si>
    <t>QTY-PCS</t>
  </si>
  <si>
    <t>T-weight-KG</t>
  </si>
  <si>
    <t>REORDER LEVEL</t>
  </si>
  <si>
    <t>REORDER QTY</t>
  </si>
  <si>
    <t>RAC001</t>
  </si>
  <si>
    <r>
      <rPr>
        <i/>
        <sz val="8"/>
        <color theme="1"/>
        <rFont val="Arial"/>
        <charset val="134"/>
      </rPr>
      <t xml:space="preserve">upright Post
</t>
    </r>
    <r>
      <rPr>
        <i/>
        <sz val="8"/>
        <color theme="1"/>
        <rFont val="SimSun"/>
        <charset val="134"/>
      </rPr>
      <t>立柱</t>
    </r>
    <r>
      <rPr>
        <i/>
        <sz val="8"/>
        <color theme="1"/>
        <rFont val="Arial"/>
        <charset val="134"/>
      </rPr>
      <t xml:space="preserve">
</t>
    </r>
  </si>
  <si>
    <t>11000*900*100*70*2.0</t>
  </si>
  <si>
    <t>RAC002</t>
  </si>
  <si>
    <t>Foot plate</t>
  </si>
  <si>
    <t>120*120</t>
  </si>
  <si>
    <t>RAC003</t>
  </si>
  <si>
    <r>
      <rPr>
        <i/>
        <sz val="8"/>
        <rFont val="宋体"/>
        <charset val="134"/>
      </rPr>
      <t>横</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</si>
  <si>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*828</t>
    </r>
  </si>
  <si>
    <t>RAC004</t>
  </si>
  <si>
    <r>
      <rPr>
        <i/>
        <sz val="8"/>
        <rFont val="宋体"/>
        <charset val="134"/>
      </rPr>
      <t>斜</t>
    </r>
    <r>
      <rPr>
        <i/>
        <sz val="8"/>
        <rFont val="Arial"/>
        <charset val="134"/>
      </rPr>
      <t xml:space="preserve"> </t>
    </r>
    <r>
      <rPr>
        <i/>
        <sz val="8"/>
        <rFont val="宋体"/>
        <charset val="134"/>
      </rPr>
      <t>支</t>
    </r>
    <r>
      <rPr>
        <i/>
        <sz val="8"/>
        <rFont val="Arial"/>
        <charset val="134"/>
      </rPr>
      <t xml:space="preserve">
Bracing</t>
    </r>
  </si>
  <si>
    <r>
      <rPr>
        <i/>
        <sz val="8"/>
        <rFont val="Arial"/>
        <charset val="134"/>
      </rPr>
      <t>40*25*1.5 C</t>
    </r>
    <r>
      <rPr>
        <i/>
        <sz val="8"/>
        <rFont val="宋体"/>
        <charset val="134"/>
      </rPr>
      <t>型</t>
    </r>
    <r>
      <rPr>
        <i/>
        <sz val="8"/>
        <rFont val="Arial"/>
        <charset val="134"/>
      </rPr>
      <t>*1030</t>
    </r>
  </si>
  <si>
    <t>RAC005</t>
  </si>
  <si>
    <t xml:space="preserve">Upright Post
Set
</t>
  </si>
  <si>
    <t>612.6mm(230mm)</t>
  </si>
  <si>
    <t>RAC006</t>
  </si>
  <si>
    <r>
      <rPr>
        <i/>
        <sz val="8"/>
        <color theme="1"/>
        <rFont val="Arial"/>
        <charset val="134"/>
      </rPr>
      <t xml:space="preserve">Beam
</t>
    </r>
    <r>
      <rPr>
        <i/>
        <sz val="8"/>
        <color theme="1"/>
        <rFont val="SimSun"/>
        <charset val="134"/>
      </rPr>
      <t>横梁</t>
    </r>
  </si>
  <si>
    <t>2700*120*45*1.5</t>
  </si>
  <si>
    <t>RAC007</t>
  </si>
  <si>
    <t>2460*100*45*1.5</t>
  </si>
  <si>
    <t>RAC008</t>
  </si>
  <si>
    <r>
      <rPr>
        <i/>
        <sz val="8"/>
        <color theme="1"/>
        <rFont val="Arial"/>
        <charset val="134"/>
      </rPr>
      <t xml:space="preserve">row spacer
</t>
    </r>
    <r>
      <rPr>
        <i/>
        <sz val="8"/>
        <color theme="1"/>
        <rFont val="SimSun"/>
        <charset val="134"/>
      </rPr>
      <t>连接杆</t>
    </r>
  </si>
  <si>
    <t>250*60*40</t>
  </si>
  <si>
    <t>2m height install 1pcs</t>
  </si>
  <si>
    <t>RAC009</t>
  </si>
  <si>
    <r>
      <rPr>
        <i/>
        <sz val="8"/>
        <color theme="1"/>
        <rFont val="Arial"/>
        <charset val="134"/>
      </rPr>
      <t>Post guard
U</t>
    </r>
    <r>
      <rPr>
        <i/>
        <sz val="8"/>
        <color theme="1"/>
        <rFont val="SimSun"/>
        <charset val="134"/>
      </rPr>
      <t>型防撞柱</t>
    </r>
  </si>
  <si>
    <t>H300</t>
  </si>
  <si>
    <t>RAC010</t>
  </si>
  <si>
    <r>
      <rPr>
        <i/>
        <sz val="8"/>
        <color theme="1"/>
        <rFont val="Arial"/>
        <charset val="134"/>
      </rPr>
      <t xml:space="preserve">Pallet support
</t>
    </r>
    <r>
      <rPr>
        <i/>
        <sz val="8"/>
        <color theme="1"/>
        <rFont val="SimSun"/>
        <charset val="134"/>
      </rPr>
      <t>支撑梁</t>
    </r>
  </si>
  <si>
    <t>900*60*40</t>
  </si>
  <si>
    <t>4pcs per rack</t>
  </si>
  <si>
    <t>RAC011</t>
  </si>
  <si>
    <r>
      <rPr>
        <i/>
        <sz val="8"/>
        <color theme="1"/>
        <rFont val="Arial"/>
        <charset val="134"/>
      </rPr>
      <t xml:space="preserve">Crash barrier
</t>
    </r>
    <r>
      <rPr>
        <i/>
        <sz val="8"/>
        <color theme="1"/>
        <rFont val="SimSun"/>
        <charset val="134"/>
      </rPr>
      <t>防撞栏</t>
    </r>
  </si>
  <si>
    <t>L2050*H500</t>
  </si>
  <si>
    <t>RAC012</t>
  </si>
  <si>
    <t>L900*H500</t>
  </si>
  <si>
    <t>2ton above-rm800/ton ,install wood slab -rm500/ton</t>
  </si>
  <si>
    <t>Total:KG</t>
  </si>
  <si>
    <t>below 2ton -rm1200-rm1500/ton</t>
  </si>
  <si>
    <t>PRICE WILL UPDATE OR CHANGE EVERYWEEK DUE TO THE DATE</t>
  </si>
  <si>
    <t>DECRIPTION</t>
  </si>
  <si>
    <t>WEIGUANG AXIAL FAN SETS 1PH &amp; 3PH (230V , 380V ~ 415V)</t>
  </si>
  <si>
    <t>WEIGUANG heavy duty fan sets 1PH &amp; 3PH (230V , 380V ~ 415V)</t>
  </si>
  <si>
    <t>WEIGUANG heavy duty fan sets 1PH &amp; 3PH (230V , 380V ~ 415V)S/Steel fan blade &amp; guard</t>
  </si>
  <si>
    <t>WEIGUANG CYLINDER TYPE  FAN SETS 1PH &amp; 3PH (230V , 380V ~ 415V)</t>
  </si>
  <si>
    <t>WEIGUANG end plate TYPE  FAN SETS 1PH &amp; 3PH (230V , 380V ~ 415V)</t>
  </si>
  <si>
    <t>AIR DIRECTOR</t>
  </si>
  <si>
    <t>BEARING TYPE</t>
  </si>
  <si>
    <t>200 28°</t>
  </si>
  <si>
    <t>230 28°,250 22°</t>
  </si>
  <si>
    <t>300 22°</t>
  </si>
  <si>
    <t>300 25°</t>
  </si>
  <si>
    <t>SHADED POLE MOTOR</t>
  </si>
  <si>
    <t>250 28°</t>
  </si>
  <si>
    <t>300 28°</t>
  </si>
  <si>
    <t>RING</t>
  </si>
  <si>
    <t>FAN GUARD</t>
  </si>
  <si>
    <t>FAN BLADE</t>
  </si>
  <si>
    <t>Video Fan (Sleeve (Bearing type)</t>
  </si>
  <si>
    <t>Video Fan (Bearing type)</t>
  </si>
  <si>
    <t>Shaded pole motor c/w 124mm fan blade</t>
  </si>
  <si>
    <t>5blade</t>
  </si>
  <si>
    <t>1100 c/w plate</t>
  </si>
  <si>
    <t>1400 c/w plate</t>
  </si>
  <si>
    <t>PRICE VALID : For intend order only and ex-factory at K.L  price</t>
  </si>
  <si>
    <t xml:space="preserve">*PRICE WILL BE CHANGE ON THE FINAL PAYMENT DUE TO THE CURRENCY RATE </t>
  </si>
  <si>
    <t xml:space="preserve">*PLEASE EMAIL OR FAX OVER THE BANK IN SLIP </t>
  </si>
  <si>
    <t>BANK ACC :HONG LEONG BANK BHD  36600016285 ,  PUBLIC BANK BHD  3119617816</t>
  </si>
  <si>
    <t>BENEFICIARY :WELLER AIR-COND PARTS ENTERPRICE SDN BHD</t>
  </si>
  <si>
    <t>ITEM CODE</t>
  </si>
  <si>
    <t>GUARANTEE GENUINE GERMANY FAN SETS</t>
  </si>
  <si>
    <t>PH &amp; Voltage</t>
  </si>
  <si>
    <t>BRAND</t>
  </si>
  <si>
    <t>1Pallet quantity</t>
  </si>
  <si>
    <t>Ziehhlabegg</t>
  </si>
  <si>
    <t xml:space="preserve">EBM </t>
  </si>
  <si>
    <t>PRICE VALID : Ex-factory at K.L  price</t>
  </si>
  <si>
    <t>COMPUTER PRINT GENERATE ONLY</t>
  </si>
  <si>
    <t>NEW QC UNIT BLOWER (FREEZER) MODEL</t>
  </si>
  <si>
    <t>COMPRESSOR TO MATCH</t>
  </si>
  <si>
    <t>FREEZER - 5'C ~ - 25'C ( 7mm ~ 9mm  Fin Spacing)  Unit blower with EBM / AXIAL FAN SETS</t>
  </si>
  <si>
    <t>CHILLER +15'C ~ 0'C  ( 6mm  Fin Spacing)  Unit blower with EBM / AXIAL FAN SETS W/O HEATER</t>
  </si>
  <si>
    <t>Blast frezzer -5'C ~-40'C (9/18mm Fin Spacing)EBM fan sets, water defrost available,hot gas defrost and heater defrost available</t>
  </si>
  <si>
    <t xml:space="preserve"> +0'C ~- 8'C  (6mm  Fin Spacing) usage for processing empty room with heater defrost c/w Axial fan sets </t>
  </si>
  <si>
    <t xml:space="preserve"> +0'C ~-8'C  (6mm  Fin Spacing) usage for processing empty room with heater defrost c/w Axial fan sets  6pole</t>
  </si>
  <si>
    <t>FREEZER - 5'C ~ - 25'C ( 6mm  Fin Spacing)  Unit blower with AXIAL FAN SETS</t>
  </si>
  <si>
    <t>Orifice no</t>
  </si>
  <si>
    <t>TX,TS rated capacity in ton</t>
  </si>
  <si>
    <t>R22</t>
  </si>
  <si>
    <t>R404A,507</t>
  </si>
  <si>
    <t>R407C</t>
  </si>
  <si>
    <t>TEX5,TES5 rated capacity in ton</t>
  </si>
  <si>
    <t>tes12 (5)</t>
  </si>
  <si>
    <t>tes12 (6)</t>
  </si>
  <si>
    <t>COMPRESSOR MODEL</t>
  </si>
  <si>
    <t>HP</t>
  </si>
  <si>
    <t>C/W Condenser sets</t>
  </si>
  <si>
    <t>HEAT PLATE EXCHANGER FOR WATER CHILLER 0.75HP TILL 300HP</t>
  </si>
  <si>
    <t>JT95GABY1L</t>
  </si>
  <si>
    <t>Daikin Scroll Comp 3ph</t>
  </si>
  <si>
    <t>JT125GABY1L</t>
  </si>
  <si>
    <t>JT160GABY1L</t>
  </si>
  <si>
    <t>C-SB453H8A</t>
  </si>
  <si>
    <t>Sanyo Scroll</t>
  </si>
  <si>
    <t>HLM081T4LC6</t>
  </si>
  <si>
    <t>Danfoss Scroll</t>
  </si>
  <si>
    <t>ZB58KQE-TFD</t>
  </si>
  <si>
    <t>Copeland scroll</t>
  </si>
  <si>
    <t>SM124A4ALB</t>
  </si>
  <si>
    <t>SM147A4ALB</t>
  </si>
  <si>
    <t>SM185S4CC</t>
  </si>
  <si>
    <t>SY240A4ABB</t>
  </si>
  <si>
    <t>06EA265</t>
  </si>
  <si>
    <t>CARRIER RECOND COMP</t>
  </si>
  <si>
    <t>06EA275</t>
  </si>
  <si>
    <t>06EA199</t>
  </si>
  <si>
    <t>06EA299</t>
  </si>
  <si>
    <t>6F-50.2</t>
  </si>
  <si>
    <t>Bitzer recond</t>
  </si>
  <si>
    <t>CHILLER BARREL EVAPORATING AT 2C</t>
  </si>
  <si>
    <t>TITANIUM BARREL (18c)</t>
  </si>
  <si>
    <t>TITANIUM COIL (18c)</t>
  </si>
  <si>
    <t>TITANIUM BARREL SMALL BODY (18c)</t>
  </si>
  <si>
    <t>TITANIUM CHILLER BARREL (2c) pvc casing for marine water</t>
  </si>
  <si>
    <t>MLZ058T4LC9</t>
  </si>
  <si>
    <t>TITANIUM  CHILLER BARREL S/STEEL CASING 2c</t>
  </si>
  <si>
    <t>Tube in tube condenser (copper)</t>
  </si>
  <si>
    <t>ICE MACHINE HEAT EXCHANGER</t>
  </si>
  <si>
    <t>Description</t>
  </si>
  <si>
    <t>Power (hp)</t>
  </si>
  <si>
    <t>Volt/Hz</t>
  </si>
  <si>
    <t>Max.F               (L/min)</t>
  </si>
  <si>
    <t>Inlet/Outlet</t>
  </si>
  <si>
    <t>Max.Head (m)</t>
  </si>
  <si>
    <t>Weight</t>
  </si>
  <si>
    <t>Picture</t>
  </si>
  <si>
    <r>
      <rPr>
        <i/>
        <sz val="8"/>
        <color indexed="8"/>
        <rFont val="Arial"/>
        <charset val="134"/>
      </rPr>
      <t xml:space="preserve">Centrifugal pumps                                 </t>
    </r>
    <r>
      <rPr>
        <i/>
        <sz val="8"/>
        <color rgb="FFFF0000"/>
        <rFont val="Arial"/>
        <charset val="134"/>
      </rPr>
      <t xml:space="preserve">    </t>
    </r>
    <r>
      <rPr>
        <i/>
        <sz val="8"/>
        <color indexed="8"/>
        <rFont val="Arial"/>
        <charset val="134"/>
      </rPr>
      <t xml:space="preserve">                       1.pump body:cast iron                 2.pump support:cast iron  3.motor housing:aluminum
</t>
    </r>
    <r>
      <rPr>
        <i/>
        <sz val="8"/>
        <color rgb="FFFF0000"/>
        <rFont val="Arial"/>
        <charset val="134"/>
      </rPr>
      <t>4.Impeller:Brass 
5.Shaft:AISI420 SS</t>
    </r>
    <r>
      <rPr>
        <i/>
        <sz val="8"/>
        <color indexed="8"/>
        <rFont val="Arial"/>
        <charset val="134"/>
      </rPr>
      <t xml:space="preserve">
6.Mechanical seal: Ceramic/ceramic
7.without plug.</t>
    </r>
  </si>
  <si>
    <t>1.5Hp</t>
  </si>
  <si>
    <t>220V~240V/50Hz</t>
  </si>
  <si>
    <t>2",2"</t>
  </si>
  <si>
    <t>N.W:22.5kg</t>
  </si>
  <si>
    <t>2Hp</t>
  </si>
  <si>
    <t>N.W:23.5kg</t>
  </si>
  <si>
    <t>3Hp</t>
  </si>
  <si>
    <t>N.W:28kg</t>
  </si>
  <si>
    <t>1Hp</t>
  </si>
  <si>
    <t>1 1/2",1 1/2"</t>
  </si>
  <si>
    <t>N.W:14.5kg</t>
  </si>
  <si>
    <t>N.W:15kg</t>
  </si>
  <si>
    <t>N.W:21.5kg</t>
  </si>
  <si>
    <r>
      <rPr>
        <i/>
        <sz val="8"/>
        <color indexed="8"/>
        <rFont val="Arial"/>
        <charset val="134"/>
      </rPr>
      <t xml:space="preserve">Centrifugal pumps                                                           1.pump body:cast iron                 2.pump support:cast iron  3.motor housing:aluminum
</t>
    </r>
    <r>
      <rPr>
        <i/>
        <sz val="8"/>
        <color rgb="FFFF0000"/>
        <rFont val="Arial"/>
        <charset val="134"/>
      </rPr>
      <t>4.Impeller:AISI304 SS 
5.Shaft:AISI420 SS</t>
    </r>
    <r>
      <rPr>
        <i/>
        <sz val="8"/>
        <color indexed="8"/>
        <rFont val="Arial"/>
        <charset val="134"/>
      </rPr>
      <t xml:space="preserve">
6.Mechanical seal: Ceramic/ceramic
7.without plug.</t>
    </r>
  </si>
  <si>
    <t>1 1/4",1"</t>
  </si>
  <si>
    <t>N.W:9.7kg</t>
  </si>
  <si>
    <t>N.W:16kg</t>
  </si>
  <si>
    <t>N.W:17.3kg</t>
  </si>
  <si>
    <r>
      <rPr>
        <i/>
        <sz val="8"/>
        <color rgb="FFFF0000"/>
        <rFont val="Arial"/>
        <charset val="134"/>
      </rPr>
      <t xml:space="preserve">Automatic control:   </t>
    </r>
    <r>
      <rPr>
        <i/>
        <sz val="8"/>
        <color indexed="8"/>
        <rFont val="Arial"/>
        <charset val="134"/>
      </rPr>
      <t xml:space="preserve">                                                        1.Electric switch used in water systems.
2.It starts the electric pump automatically after a pressure decrease(taps opening)and stops it when the fluid flow interrupts at the maximum pressure level of the electric pump(taps closed).
3.Completely replaced traditional pump control system composed of pressure switch,pressure tank and check valve,etc.
4.Stop the water pump in the case of water shortage.</t>
    </r>
  </si>
  <si>
    <t>1.5bar /2.2bar -10bar</t>
  </si>
  <si>
    <t>220V-240V 50Hz/60Hz</t>
  </si>
  <si>
    <t>G1"male</t>
  </si>
  <si>
    <t>380V~420V/50Hz</t>
  </si>
  <si>
    <t>216中型球阀 (Medium duty ball valve) all copper brass material</t>
  </si>
  <si>
    <t>1/2"</t>
  </si>
  <si>
    <t>3/4"</t>
  </si>
  <si>
    <t>1"</t>
  </si>
  <si>
    <t>216大型球阀 (Heavy duty ball valve) all copper brass material</t>
  </si>
  <si>
    <t>1 1/4"</t>
  </si>
  <si>
    <t>1 1/2"</t>
  </si>
  <si>
    <t>GASKET TYPE HEAT EXCHANGER</t>
  </si>
  <si>
    <t>TCU CONDENSER SET</t>
  </si>
  <si>
    <t>ACC OF REF</t>
  </si>
  <si>
    <t xml:space="preserve">GUANRANTEE ORIGINAL BITZER SEMI-HERMERTIC COMPRESSOR </t>
  </si>
  <si>
    <t>All danfoss acc filter drier,sight glass,hand valve,solenoid valve,hi-lo control,oil pressure gauge ,oil separator,suction accumulator,vibration hose and etc.</t>
  </si>
  <si>
    <t>LT - LOW TEMP COMPRESSOR , MT - MEDIUM TEMP COMPRESSOR</t>
  </si>
  <si>
    <t>ACCESSORIES : OPSS - OIL PRESSURE SWITCH , CH - CRANKCASE HEATER</t>
  </si>
  <si>
    <t xml:space="preserve">MODEL </t>
  </si>
  <si>
    <t>Equalvelant bitzer</t>
  </si>
  <si>
    <t>Accessories</t>
  </si>
  <si>
    <t>BTU AT 0C to -25C</t>
  </si>
  <si>
    <t>CU QC MODEL</t>
  </si>
  <si>
    <t>REFCOMP SEMI-HERMERTIC COMPRESSOR USE FOR R404A,R507,R22</t>
  </si>
  <si>
    <t>REFCOM SCREW LOW TEMP COMPRESSOR</t>
  </si>
  <si>
    <t>REFCOM SCREW HIGH TEMP COMPRESSOR</t>
  </si>
  <si>
    <t>LT - LOW TEMP   ,  MT - MEDIUM TEMP , LT-2 - LOW TEMP 2 STAGE</t>
  </si>
  <si>
    <t>ACCESSORIES : , CH - CRANKCASE HEATER,COMPRESSOR RELAY</t>
  </si>
  <si>
    <t xml:space="preserve">*PRICE WILL BE CHANGE  DUE TO THE CURRENCY RATE </t>
  </si>
  <si>
    <t>Accessories of refrigeration</t>
  </si>
  <si>
    <t>SANYO SEMI-HERMERTIC LOW TEMP  EVAPORATING -25C</t>
  </si>
  <si>
    <t>All danfoss acc filter drier,sight glass,hand valve,solenoid valve,hi-lo control,oil pressure gauge and etc.Only 10hp-15hp c/w oil pressure control</t>
  </si>
  <si>
    <t>CARRIER</t>
  </si>
  <si>
    <t>All danfoss acc filter drier,sight glass,hand valve,solenoid valve,hi-lo control,oil pressure gauge and etc.ALL CARRIER COMPRESSOR w/o oil pressure control</t>
  </si>
  <si>
    <t>7.5 / 10hp</t>
  </si>
  <si>
    <t>CARRIER RECOND</t>
  </si>
  <si>
    <t>10 / 12.5hp</t>
  </si>
  <si>
    <t>BITZER medium temperature semi-hermertic compressor 15c ~  0c</t>
  </si>
  <si>
    <t>All danfoss acc filter drier,sight glass,hand valve,solenoid valve,hi-lo control,oil pressure gauge and etc.2HP-6HP COMPRESSOR w/o oil pressure control.8HP-50HP C/W OIL PRESSURE CONTROL</t>
  </si>
  <si>
    <t>BITZER low temperature semi-hermertic compressor 0c ~ -25c</t>
  </si>
  <si>
    <t>BITZER 2 STAGE semi-hermertic compressor -5c ~ -40c</t>
  </si>
  <si>
    <t>BITZER screw comp 0c ~ -20c</t>
  </si>
  <si>
    <t>Panasonic scroll</t>
  </si>
  <si>
    <t>All danfoss acc filter drier,sight glass,hand valve,solenoid valve,hi-lo control, and etc.except 2-4hp w/o solenoid valve. ALL SEAL UNIT COMPRESSOR AND CONDENSING UNIT W/O WARRANTLY</t>
  </si>
  <si>
    <t>DORIN</t>
  </si>
  <si>
    <t>Daikin scroll</t>
  </si>
  <si>
    <t>TRANE (new)</t>
  </si>
  <si>
    <t>COPELAND 1ph</t>
  </si>
  <si>
    <t>DAIKIN</t>
  </si>
  <si>
    <t>Copeland  dismantle unit</t>
  </si>
  <si>
    <t>Copeland scroll dismantle unit</t>
  </si>
  <si>
    <t>Maneurop dismantle unit</t>
  </si>
  <si>
    <t>TECUMSEH USA</t>
  </si>
  <si>
    <t>Tecumseh France</t>
  </si>
  <si>
    <t>BRISTOL dismantle unit</t>
  </si>
  <si>
    <t>MITSUBISHI</t>
  </si>
  <si>
    <t>DANFOSS SCROLL</t>
  </si>
  <si>
    <t>*ONLY SEMI-HEMERTIC COMPRESSOR WITH WARRANTLY. SEAL UNIT COMPRESSOR WITHOUT WARRANTLY.</t>
  </si>
  <si>
    <t>Prices are subjet to change without prior notice.Price can be negotiate with more quantity order.</t>
  </si>
  <si>
    <t>ALL RECOND COMPRESSOR C/W RUBBER MOUNTING</t>
  </si>
  <si>
    <t>PRICE WILL UPDATE OR CHANGE EVERY WEEK DUE TO THE DATE</t>
  </si>
  <si>
    <t>High side / Low side copper pipe</t>
  </si>
  <si>
    <t>1 pallet quantity</t>
  </si>
  <si>
    <r>
      <rPr>
        <i/>
        <sz val="8"/>
        <rFont val="Arial"/>
        <charset val="134"/>
      </rPr>
      <t xml:space="preserve">BTU/HR AT </t>
    </r>
    <r>
      <rPr>
        <i/>
        <sz val="8"/>
        <color rgb="FFFF0000"/>
        <rFont val="Arial"/>
        <charset val="134"/>
      </rPr>
      <t>0c/</t>
    </r>
    <r>
      <rPr>
        <i/>
        <sz val="8"/>
        <color rgb="FF0000FF"/>
        <rFont val="Arial"/>
        <charset val="134"/>
      </rPr>
      <t xml:space="preserve"> -25c</t>
    </r>
  </si>
  <si>
    <t>MANEUROP ORIGINAL NEW COMPRESSOR (R22) (15c ~ -25c) c/w service valve,QC oil separator</t>
  </si>
  <si>
    <t>All danfoss acc filter drier,sight glass,hand valve,solenoid valve,hi-lo control,QC oil sep</t>
  </si>
  <si>
    <t>All danfoss acc filter drier,sight glass,hand valve,hi-lo control and etc.</t>
  </si>
  <si>
    <t>MANEUROP ORIGINAL NEW COMPRESSOR (R404,507,134) (15c ~ -25c) c/w service valve,QC oil separator</t>
  </si>
  <si>
    <t>MANEUROP ORIGINAL LOW TEMP COMPRESSOR (R134A,R507,R404) (0c ~ -40c) c/w service valve</t>
  </si>
  <si>
    <t>All danfoss acc filter drier,sight glass,hand valve,solenoid valve,hi-lo control,QC oil separator,suction acc.</t>
  </si>
  <si>
    <t>Copeland R22 med temp c/w QC oil separator</t>
  </si>
  <si>
    <t>All acc filter drier,sight glass,hand valve,hi-lo control and etc.</t>
  </si>
  <si>
    <t>Copeland R404,R507,R22 MED TEMP</t>
  </si>
  <si>
    <t>R404,R507 MED TEMP COMP c/w service valve</t>
  </si>
  <si>
    <t>R404,R507 LOW TEMP COMP c/w service valve</t>
  </si>
  <si>
    <t>All danfoss acc filter drier,sight glass,hand valve,hi-lo control,QC oil sep,suction acc and etc.</t>
  </si>
  <si>
    <t>All danfoss acc filter drier,sight glass,hand valve,hi-lo control,Airmender oil sep,suction acc and etc.</t>
  </si>
  <si>
    <t>Danfoss Scroll Compressor 3ph 380V 50HZ-460V 60HZ (20c ~ -25c) R22</t>
  </si>
  <si>
    <t>All danfoss acc filter drier,sight glass,hand valve,solenoid valve,hi-lo control</t>
  </si>
  <si>
    <t>Danfoss Scroll Compressor 3ph 380V 50HZ-460V 60HZ (20c ~ -25c) R407C</t>
  </si>
  <si>
    <t>Danfoss Scroll Compressor 3ph 380V 50HZ-460V 60HZ (20c ~ -25c) R410A</t>
  </si>
  <si>
    <t>Danfoss Scroll Compressor 3ph 380V 50HZ-460V 60HZ (20c ~ -25c) R22,R404,R507</t>
  </si>
  <si>
    <t>All danfoss acc filter drier,sight glass,hand valve,hi-lo control,emerson oil separator,suction acc and etc.</t>
  </si>
  <si>
    <t>ZB SERIES can be use for R134A,R404,R507 (15c ~ -25c)  380V-440V 50Hz 3ph c/w service valve</t>
  </si>
  <si>
    <t>All danfoss acc filter drier,sight glass,hand valve,solenoid valve,hi-lo control,Emerson oil separator,suction acc.</t>
  </si>
  <si>
    <t>All danfoss acc filter drier,sight glass,hand valve,hi-lo control,emerson oil separator and etc.</t>
  </si>
  <si>
    <t>ZFI Low temp SERIES can be use for R134A,R404,R507 (7c ~ -40c)  380V-440V 50Hz 3ph c/w core sense, sub cooler &amp; service valve</t>
  </si>
  <si>
    <t>EVI CORE SENSE</t>
  </si>
  <si>
    <t>MODULE CORESENSE</t>
  </si>
  <si>
    <t>SENSOR</t>
  </si>
  <si>
    <t xml:space="preserve">(1/2,3/4) </t>
  </si>
  <si>
    <t>SOUND JACKET</t>
  </si>
  <si>
    <t xml:space="preserve">(1/2,7/8) </t>
  </si>
  <si>
    <t>ZB SERIES can be use for R134A,R404,R507 (15c ~ -25c)  380V-440V 50Hz 3ph</t>
  </si>
  <si>
    <t xml:space="preserve">(5/8,7/8) </t>
  </si>
  <si>
    <t>(7/8,11/8)</t>
  </si>
  <si>
    <t>(7/8,13/8)</t>
  </si>
  <si>
    <t xml:space="preserve"> (7/8,13/8)</t>
  </si>
  <si>
    <t>(1 1/8,15/8)</t>
  </si>
  <si>
    <t>(1 3/8,15/8)</t>
  </si>
  <si>
    <t>ZFI Low temp SERIES can be use for R134A,R404,R507 (7c ~ -40c)  380V-440V 50Hz 3ph</t>
  </si>
  <si>
    <t>All acc filter drier,sight glass,hand valve,solenoid valve,hi-lo control,Emerson oil separator,suction acc.</t>
  </si>
  <si>
    <t>Panasonic Scroll Compressor R22  380V-440V 50Hz 3ph (20c ~ -10c)</t>
  </si>
  <si>
    <t>All danfoss acc filter drier,sight glass,hand valve,solenoid valve,hi-lo control,QC oil separator</t>
  </si>
  <si>
    <t>Panasonic Scroll Compressor R407C,R404,R507  380V-440V 50Hz 3ph (20c ~ -25c) C/W Oil glass,tandem type cw QC OIL SEPARATOR &amp; Suction acc.</t>
  </si>
  <si>
    <t>All danfoss acc filter drier,sight glass,hand valve,hi-lo control,airmender oil separator and etc.</t>
  </si>
  <si>
    <t>Panasonic Scroll Low temp Compressor R404A,R507 380V-440V 50Hz 3ph (0c ~ -40c) cw QC OIL SEPARATOR &amp; Suction acc.</t>
  </si>
  <si>
    <t>All danfoss acc filter drier,sight glass,hand valve,solenoid valve,hi-lo control,Airmender oil separator,suction acc.</t>
  </si>
  <si>
    <t>Panasonic Scroll Compressor R410A  380V-440V 50Hz 3ph (20c ~ -25c)</t>
  </si>
  <si>
    <t>All danfoss acc filter drier,sight glass,hand valve,solenoid valve,hi-lo control.</t>
  </si>
  <si>
    <t>c/w air filter,air vents</t>
  </si>
  <si>
    <t>Daikin Scroll Compressor R22 380V-415V 50Hz 3ph (20c ~ 0c)</t>
  </si>
  <si>
    <t>DAIKIN SCROLL R410A</t>
  </si>
  <si>
    <t>Copeland scroll new compressor R410a 380V-415V 3PH (20C - 5C)</t>
  </si>
  <si>
    <t>Copeland scroll new compressor R22,R407C 380V-415V 3PH (20C - 5C)</t>
  </si>
  <si>
    <t>Hitachi scroll R22</t>
  </si>
  <si>
    <t>Hitachi scroll R404,R507 MED TEMP cw QC OIL SEPARATOR &amp; Suction acc.</t>
  </si>
  <si>
    <t>All danfoss acc filter drier,sight glass,hand valve,hi-lo control,Airmender oil sep,and etc.</t>
  </si>
  <si>
    <t>Hitachi scroll R404,R507 LOW TEMP c/w solenoid valve,digital thermostat cw QC OIL SEPARATOR</t>
  </si>
  <si>
    <t>SPECIFICATION</t>
  </si>
  <si>
    <t>btu</t>
  </si>
  <si>
    <t>Acc of refrigeration</t>
  </si>
  <si>
    <t>R134</t>
  </si>
  <si>
    <t>Secop R404</t>
  </si>
  <si>
    <t>ALL acc filter drier.</t>
  </si>
  <si>
    <t xml:space="preserve">PANASONIC R134A DC MOTOR </t>
  </si>
  <si>
    <t>SAMSUNG</t>
  </si>
  <si>
    <t>GMCC R134a</t>
  </si>
  <si>
    <t>1/10hp</t>
  </si>
  <si>
    <t>1/8hp</t>
  </si>
  <si>
    <t>DONPER R134A MED &amp; LOW TEMP</t>
  </si>
  <si>
    <t>DONPER R404 LOW TEMP</t>
  </si>
  <si>
    <t>DONPER R290 LOW MED TEMP</t>
  </si>
  <si>
    <t>DONPER R600</t>
  </si>
  <si>
    <t>CUBIGEL R404 LOW TEMP</t>
  </si>
  <si>
    <t>CUBIGEL R134 MED TEMP</t>
  </si>
  <si>
    <t>CUBIGEL R290 LOW MED TEMP</t>
  </si>
  <si>
    <t>Horizontal Rotary Highly R404A,R22,R507,R134 Low temp</t>
  </si>
  <si>
    <t xml:space="preserve">ALL acc filter drier,sight glass,hand valve,solenoid valve,hi-lo control and oil sep,suction acc. </t>
  </si>
  <si>
    <t>Vertical Rotary Highly R404A,R22,R507,R135 Low temp</t>
  </si>
  <si>
    <t>Rotary Highly R22</t>
  </si>
  <si>
    <t>Gree horizontal comp R404A c/w filter,relay box -40c</t>
  </si>
  <si>
    <t>Rotary compressor R22</t>
  </si>
  <si>
    <t>GMCC rotary compressor R22</t>
  </si>
  <si>
    <t xml:space="preserve">GMCC rotary compressor R410A </t>
  </si>
  <si>
    <t>HB- High back pressure (EVAPORATING 7C)  MB- Medium back pressure (-10C)   LB- Low back pressure (-25C)</t>
  </si>
  <si>
    <t>DESCRIPTION</t>
  </si>
  <si>
    <t>( KW,HP,AMP)</t>
  </si>
  <si>
    <t>Packing per ctn</t>
  </si>
  <si>
    <t>ORIGINAL SCNEIDER CONTACTOR</t>
  </si>
  <si>
    <t>2.5 , 3 , 6</t>
  </si>
  <si>
    <t>4 , 5.5 , 9</t>
  </si>
  <si>
    <t>5.5 , 7.5 , 12</t>
  </si>
  <si>
    <t>7.5 , 10 , 18</t>
  </si>
  <si>
    <t>11 , 15 , 22</t>
  </si>
  <si>
    <t>15 , 20 , 32</t>
  </si>
  <si>
    <t>16 , 20 , 38</t>
  </si>
  <si>
    <t>18 , 25 , 40</t>
  </si>
  <si>
    <t>25 , 30 , 50</t>
  </si>
  <si>
    <t>30 , 35 , 65</t>
  </si>
  <si>
    <t>ORIGINAL SCNEIDER OVERLOAD</t>
  </si>
  <si>
    <t>0.6 ~  1 amp</t>
  </si>
  <si>
    <t>1  ~  1.6 amp</t>
  </si>
  <si>
    <t>1.6 ~ 2.5 amp</t>
  </si>
  <si>
    <t>2.5 ~ 4 amp</t>
  </si>
  <si>
    <t>4 ~ 6 amp</t>
  </si>
  <si>
    <t>5.5 ~ 8 amp</t>
  </si>
  <si>
    <t>7 ~ 10 amp</t>
  </si>
  <si>
    <t>9 ~ 13 amp</t>
  </si>
  <si>
    <t>12 ~ 18 amp</t>
  </si>
  <si>
    <t>16 ~ 24 amp</t>
  </si>
  <si>
    <t>23 ~ 32 amp</t>
  </si>
  <si>
    <t>30 ~ 38 amp</t>
  </si>
  <si>
    <t>37 ~ 50 amp</t>
  </si>
  <si>
    <t>48 ~ 65 amp</t>
  </si>
  <si>
    <t>55 ~ 70 amp</t>
  </si>
  <si>
    <t>ORIGINAL NEW SERIES SCNEIDER CONTACTOR</t>
  </si>
  <si>
    <t>20 ,25 , 38</t>
  </si>
  <si>
    <t>25 ,30 , 40</t>
  </si>
  <si>
    <t>30 , 40 , 50</t>
  </si>
  <si>
    <t>40 , 55 , 65</t>
  </si>
  <si>
    <t>ORIGINAL NEW SERIES SCNEIDER OVERLOAD</t>
  </si>
  <si>
    <t>30 ~ 40 amp</t>
  </si>
  <si>
    <t>SW-0/3H</t>
  </si>
  <si>
    <t>SW-4-0/3H</t>
  </si>
  <si>
    <t>SW-4-1/3H</t>
  </si>
  <si>
    <t>SW-N1/3H</t>
  </si>
  <si>
    <t>SW-N2/3H</t>
  </si>
  <si>
    <t>SW-N2S/3H</t>
  </si>
  <si>
    <t>SW-N4/3H</t>
  </si>
  <si>
    <t>SW-N8/3H</t>
  </si>
  <si>
    <t>SW-N11/3H</t>
  </si>
  <si>
    <t>FUJI OVERLOAD</t>
  </si>
  <si>
    <t>TK-0N</t>
  </si>
  <si>
    <t>TK-5-1N</t>
  </si>
  <si>
    <t>TK-N2</t>
  </si>
  <si>
    <t>TK-N3</t>
  </si>
  <si>
    <t>TK-N5</t>
  </si>
  <si>
    <t>TK-N12</t>
  </si>
  <si>
    <t>INVERTER 415v/3ph</t>
  </si>
  <si>
    <t>5.5 (A)</t>
  </si>
  <si>
    <t>9.7 (A)</t>
  </si>
  <si>
    <t>13 (A)</t>
  </si>
  <si>
    <t>18(A)</t>
  </si>
  <si>
    <t>4ves7y</t>
  </si>
  <si>
    <t>24(A)</t>
  </si>
  <si>
    <t>4tes9y,4pes12y</t>
  </si>
  <si>
    <t>30(A)</t>
  </si>
  <si>
    <t>4nes14y</t>
  </si>
  <si>
    <t>38(A)</t>
  </si>
  <si>
    <t>4he18y</t>
  </si>
  <si>
    <t>45(A)</t>
  </si>
  <si>
    <t>4ge23y</t>
  </si>
  <si>
    <t>60(A)</t>
  </si>
  <si>
    <t>6he28y</t>
  </si>
  <si>
    <t>75(A)</t>
  </si>
  <si>
    <t>6ge34y</t>
  </si>
  <si>
    <t>91(A)</t>
  </si>
  <si>
    <t>6fe44y</t>
  </si>
  <si>
    <t>112(A)</t>
  </si>
  <si>
    <t>150(A)</t>
  </si>
  <si>
    <t>176(A)</t>
  </si>
  <si>
    <t>210(A)</t>
  </si>
  <si>
    <t>253(A)</t>
  </si>
  <si>
    <t>304(A)</t>
  </si>
  <si>
    <t>377(A)</t>
  </si>
  <si>
    <t>LS CONTACTOR</t>
  </si>
  <si>
    <t>18.5 , 25 , 40</t>
  </si>
  <si>
    <t>22 , 30 , 50</t>
  </si>
  <si>
    <t>Auxillary contact</t>
  </si>
  <si>
    <t>MY4NJ</t>
  </si>
  <si>
    <t>CKC TIMER</t>
  </si>
  <si>
    <t>3PH Protection Relay</t>
  </si>
  <si>
    <t>24Hour Timer</t>
  </si>
  <si>
    <t>PILOT LAMP 22MM</t>
  </si>
  <si>
    <t>SALZER</t>
  </si>
  <si>
    <t>CHNT mccb</t>
  </si>
  <si>
    <t>NXM-125S-3300</t>
  </si>
  <si>
    <t>NM1LE-250S/4300A</t>
  </si>
  <si>
    <t>SHUNT TRIP</t>
  </si>
  <si>
    <t>Terasaki mccb</t>
  </si>
  <si>
    <t>SCNEIDER</t>
  </si>
  <si>
    <t>8-10hp</t>
  </si>
  <si>
    <t>elitech s.board</t>
  </si>
  <si>
    <t>1-3hp chiller 1ph s.board</t>
  </si>
  <si>
    <t>Dol control panel c/w digital controller, scneider mcb (1ph)</t>
  </si>
  <si>
    <t>(2 - 3.5)</t>
  </si>
  <si>
    <t>45*40*18</t>
  </si>
  <si>
    <t>Dol control panel c/w 3ph protection relay,on/off isolator and digital controller (SCNEIDER MCB,ELCB)</t>
  </si>
  <si>
    <t xml:space="preserve">(4 - 6.5) </t>
  </si>
  <si>
    <t>(7.5 - 12)</t>
  </si>
  <si>
    <t>50*45*18</t>
  </si>
  <si>
    <t>For showcase w/o digital thermostat,fan contactor,heater contactor (only compressor contactor)</t>
  </si>
  <si>
    <t>40*30*15</t>
  </si>
  <si>
    <t>Dol control panel for BCU indoor unit c/w digital controller, (SCNEIDER MCB,ELCB)</t>
  </si>
  <si>
    <t>PART WINDING control panel c/w 3ph protection relay, digital controller  and (SCNEIDER MCB,ELCB)</t>
  </si>
  <si>
    <t>(7.5 - 14)</t>
  </si>
  <si>
    <t>60*50*20</t>
  </si>
  <si>
    <t>(15 - 23)</t>
  </si>
  <si>
    <t>(25 - 34)</t>
  </si>
  <si>
    <t>60*60*20</t>
  </si>
  <si>
    <t>(35 - 50)</t>
  </si>
  <si>
    <t>AUTO TRAN control panel c/w 3ph protection relay,digital controller and (SCNEIDER MCB,ELCB)</t>
  </si>
  <si>
    <t>(15 - 20)</t>
  </si>
  <si>
    <t>(25 - 30)</t>
  </si>
  <si>
    <t>70*60*25</t>
  </si>
  <si>
    <t>Dol &amp; Part winding flake ice board control panel c/w 3ph protection relay,on/off isolator and (SCNEIDER MCB,ELCB)</t>
  </si>
  <si>
    <t>Dol control panel c/w 3ph protection relay,on/off isolator and Danfoss digital controller (CLEAR STOCK)</t>
  </si>
  <si>
    <t xml:space="preserve">(4 - 7.5) </t>
  </si>
  <si>
    <t>50*40*18</t>
  </si>
  <si>
    <t>400x200mm</t>
  </si>
  <si>
    <t>canopy</t>
  </si>
  <si>
    <t>400x250mm</t>
  </si>
  <si>
    <t>500x250mm</t>
  </si>
  <si>
    <t>600x250mm</t>
  </si>
  <si>
    <t>110X150X70mm</t>
  </si>
  <si>
    <t>Plastic enclosure, without mounting plate</t>
  </si>
  <si>
    <t>140X190X70mm</t>
  </si>
  <si>
    <t>190X240X90mm</t>
  </si>
  <si>
    <t>190x240x160mm</t>
  </si>
  <si>
    <t>220X300X120mm</t>
  </si>
  <si>
    <t>300X380X120mm</t>
  </si>
  <si>
    <t>300X380X160mm</t>
  </si>
  <si>
    <t>450*400*180</t>
  </si>
  <si>
    <t>C/W front door</t>
  </si>
  <si>
    <t>600*600*200</t>
  </si>
  <si>
    <t xml:space="preserve"> FLAKE ICE MACHINE CW SALT PUMP,WATER PUMP,SPEED REDUCER C/W MOTOR (GONGJI),FULL ICE SENSOR  warrantly 1years</t>
  </si>
  <si>
    <t>INSIDE 304 STAINLESS STEEL FLAKE ICE MACHINE CW SALT PUMP,WATER PUMP,SPEED REDUCER C/W MOTOR (GONGJI),FULL ICE SENSOR  warrantly 1years</t>
  </si>
  <si>
    <t>fully 316 s/steel</t>
  </si>
  <si>
    <t>Ice storage bin</t>
  </si>
  <si>
    <t>Control panel c/w rccb all scneider</t>
  </si>
  <si>
    <t>newton</t>
  </si>
  <si>
    <t>NEWTON</t>
  </si>
  <si>
    <t>DOB WATER PUMP</t>
  </si>
  <si>
    <t>IWAKI</t>
  </si>
  <si>
    <t>DFD-03-07-M</t>
  </si>
  <si>
    <t>RIKO Infrared switch</t>
  </si>
  <si>
    <t>FINE Water level switch</t>
  </si>
  <si>
    <t>GONGJI Speed reducer</t>
  </si>
  <si>
    <t>Marellimotori Motor of speed reducer</t>
  </si>
  <si>
    <t>Full set of Ice scraper with axle pin, bearing, oil seal</t>
  </si>
  <si>
    <t>BEARING SET 1PAIR</t>
  </si>
  <si>
    <t>Shaft c/w bearing wo ice scraper</t>
  </si>
  <si>
    <t>EXTERNAL BEARING SET UPPER AND BOTTOM</t>
  </si>
  <si>
    <t>*The ice flaker evaporator include ice making cylinder, heavy-duty motor gear and</t>
  </si>
  <si>
    <t>reducer, screw scraper, water pump, S.S. water tank and S.S. supporting frame, infrared</t>
  </si>
  <si>
    <t>bin full sensor, without electrical control panel.</t>
  </si>
  <si>
    <t>*Warranty period 1year base on spare parts only</t>
  </si>
  <si>
    <t>picture</t>
  </si>
  <si>
    <t>*The aluminium plate is with 250psi internal to test leaking</t>
  </si>
  <si>
    <t>PRICE VALID : Ex-factory KL</t>
  </si>
  <si>
    <t>PACKING</t>
  </si>
  <si>
    <t>ORIGINAL GENUINE DANFOSS PARTS</t>
  </si>
  <si>
    <t>pressure switch</t>
  </si>
  <si>
    <t>Saginomiya pressure control</t>
  </si>
  <si>
    <t>solenoid valve coil AC230v 50hz</t>
  </si>
  <si>
    <t>solenoid valve coil AC100v 50hz/60hz</t>
  </si>
  <si>
    <t>Saginomiya oil pressure control</t>
  </si>
  <si>
    <t>Saginomiya Exp-valve W/O equalizer (R22) (10C ~ -40C) 3/8"Fx1/2"F</t>
  </si>
  <si>
    <t>Saginomiya Exp-valve W/O equalizer (R404A/R507) (10C ~-40C) 3/8"Fx1/2"F</t>
  </si>
  <si>
    <t>Saginomiya Exp-valve C/W equalizer (R404A/R507) (10C ~ -40C) 3/8"Fx1/2"F</t>
  </si>
  <si>
    <t xml:space="preserve">Saginomiya Exp-valve C/W equalizer (R22) (10C ~ -40C) </t>
  </si>
  <si>
    <t>water regulating valve</t>
  </si>
  <si>
    <t>Liquip injection valve</t>
  </si>
  <si>
    <t>Saginomiya digital pressure control</t>
  </si>
  <si>
    <t>KOREA 3S &amp;PACKLESS USA VIBRATION HOSE</t>
  </si>
  <si>
    <t>REFCO ORIGINAL TOOL &amp; PARTS</t>
  </si>
  <si>
    <t>SPORLAN  Solenoid Valve Coil and connector</t>
  </si>
  <si>
    <t>SPORLAN Pressure Switches Pressure</t>
  </si>
  <si>
    <t>INJECTION VALVE</t>
  </si>
  <si>
    <t>COPELAND EXP-VALVE</t>
  </si>
  <si>
    <t>COPELAND OIL SEPARATOR</t>
  </si>
  <si>
    <t xml:space="preserve">COPELAND Oil Regulator </t>
  </si>
  <si>
    <t>Emerson Filter Shell (STAS Series)</t>
  </si>
  <si>
    <t>Emerson Filter Shell (EK Series)</t>
  </si>
  <si>
    <r>
      <rPr>
        <i/>
        <u/>
        <sz val="8"/>
        <rFont val="Arial"/>
        <charset val="134"/>
      </rPr>
      <t>R134a</t>
    </r>
    <r>
      <rPr>
        <i/>
        <sz val="8"/>
        <rFont val="Arial"/>
        <charset val="134"/>
      </rPr>
      <t xml:space="preserve">           </t>
    </r>
    <r>
      <rPr>
        <i/>
        <u/>
        <sz val="8"/>
        <rFont val="Arial"/>
        <charset val="134"/>
      </rPr>
      <t>R22</t>
    </r>
    <r>
      <rPr>
        <i/>
        <sz val="8"/>
        <rFont val="Arial"/>
        <charset val="134"/>
      </rPr>
      <t xml:space="preserve">          </t>
    </r>
    <r>
      <rPr>
        <i/>
        <u/>
        <sz val="8"/>
        <rFont val="Arial"/>
        <charset val="134"/>
      </rPr>
      <t>R404A/507C</t>
    </r>
    <r>
      <rPr>
        <i/>
        <sz val="8"/>
        <rFont val="Arial"/>
        <charset val="134"/>
      </rPr>
      <t xml:space="preserve">     </t>
    </r>
    <r>
      <rPr>
        <i/>
        <u/>
        <sz val="8"/>
        <rFont val="Arial"/>
        <charset val="134"/>
      </rPr>
      <t>R407C</t>
    </r>
  </si>
  <si>
    <t>CAGE Selection</t>
  </si>
  <si>
    <t xml:space="preserve">3/4                1                   1/2                       1  </t>
  </si>
  <si>
    <t>X22440-B2B</t>
  </si>
  <si>
    <t xml:space="preserve"> 1 1/2               2                     1                       2        </t>
  </si>
  <si>
    <t>X22440-B3B</t>
  </si>
  <si>
    <t xml:space="preserve">2 1/2               3                     2                       3        </t>
  </si>
  <si>
    <t>X22440-B4B</t>
  </si>
  <si>
    <t xml:space="preserve">3 1/2               5                     3                       5       </t>
  </si>
  <si>
    <t>X22440-B5B</t>
  </si>
  <si>
    <t xml:space="preserve">5 1/2            7 1/2                4 1/2                  7 1/2        </t>
  </si>
  <si>
    <t>X22440-B6B</t>
  </si>
  <si>
    <t xml:space="preserve">7 1/2              10                    7                      10        </t>
  </si>
  <si>
    <t>X22440-B7B</t>
  </si>
  <si>
    <t xml:space="preserve">9                  12                   8                       12        </t>
  </si>
  <si>
    <t>X22440-B8B</t>
  </si>
  <si>
    <t xml:space="preserve">11                 14                   9                       14        </t>
  </si>
  <si>
    <t>XC724-B5B</t>
  </si>
  <si>
    <t xml:space="preserve">13                 18                  12                      18        </t>
  </si>
  <si>
    <t>X11873B5B</t>
  </si>
  <si>
    <t xml:space="preserve">16                 22                  14                       22        </t>
  </si>
  <si>
    <t>X9117-B6B</t>
  </si>
  <si>
    <t xml:space="preserve">19                 26                  16                       26        </t>
  </si>
  <si>
    <t>X9117-B7B</t>
  </si>
  <si>
    <t xml:space="preserve">25                 35                  21                       35        </t>
  </si>
  <si>
    <t>X9117-B8B</t>
  </si>
  <si>
    <t xml:space="preserve">31                 45                  27                       45        </t>
  </si>
  <si>
    <t>X9117-B9B</t>
  </si>
  <si>
    <t xml:space="preserve">45                 55                  37                       55        </t>
  </si>
  <si>
    <t>X9166-B10B</t>
  </si>
  <si>
    <t xml:space="preserve">55                 70                  48                       70        </t>
  </si>
  <si>
    <t>X9144-B11B</t>
  </si>
  <si>
    <t xml:space="preserve">68                 85                  60                       85        </t>
  </si>
  <si>
    <t>X9144-B13B</t>
  </si>
  <si>
    <t xml:space="preserve">68                100                 60                      100        </t>
  </si>
  <si>
    <t>X9144-B14B</t>
  </si>
  <si>
    <t>Sight glass (flare type)</t>
  </si>
  <si>
    <t>M&amp;F sigth glass</t>
  </si>
  <si>
    <t>Sigth glass npt 3/4"</t>
  </si>
  <si>
    <t>Sight glass (welding type)</t>
  </si>
  <si>
    <t>CHECK VALVE</t>
  </si>
  <si>
    <t>KOREA Refrigerant Ball Valve
with charge port</t>
  </si>
  <si>
    <t>SAFETY PRESSURE VALVE (27bar,22.9bar reset)(390psi,330psi reset)</t>
  </si>
  <si>
    <t>ANKLE VALVE (BRASS MATERIAL)</t>
  </si>
  <si>
    <t>Panasonic scroll valve</t>
  </si>
  <si>
    <t>3ton</t>
  </si>
  <si>
    <t xml:space="preserve"> 5ton</t>
  </si>
  <si>
    <t>5ton</t>
  </si>
  <si>
    <t>7.5ton</t>
  </si>
  <si>
    <t>9ton</t>
  </si>
  <si>
    <t>11ton</t>
  </si>
  <si>
    <t>FORGED STEEL VALVE C/W CHECK VALVE (gold label)</t>
  </si>
  <si>
    <t>FORGED STEEL VALVE (blue label)</t>
  </si>
  <si>
    <t>A (diameter)</t>
  </si>
  <si>
    <t>SHELL B (lgth)</t>
  </si>
  <si>
    <t>SHELL C (lgth)</t>
  </si>
  <si>
    <t>D</t>
  </si>
  <si>
    <t>E</t>
  </si>
  <si>
    <t>Suction accumulator</t>
  </si>
  <si>
    <t>OIL SEPARATORS(UNDETACHABLE)</t>
  </si>
  <si>
    <t>FILTER  SHELL AIRMENDER</t>
  </si>
  <si>
    <t>REFRIGERANT HEAT EXCHANGER SUCTION ACCUMULATORS</t>
  </si>
  <si>
    <t>1.39 liter</t>
  </si>
  <si>
    <t>1.9liter</t>
  </si>
  <si>
    <t>3.5 liter</t>
  </si>
  <si>
    <t>4.36 liter</t>
  </si>
  <si>
    <t>7.4 liter</t>
  </si>
  <si>
    <t>9.9 liter</t>
  </si>
  <si>
    <t>10.9 liter</t>
  </si>
  <si>
    <t>ACCUMULATOR WITH RECEIVER</t>
  </si>
  <si>
    <t>OIL RECEIVERS</t>
  </si>
  <si>
    <t>FILTER  SHELL BLUES</t>
  </si>
  <si>
    <t>OIL SEPARATOR</t>
  </si>
  <si>
    <t>Oil stored type Oil separator for rack system semi- hermertic</t>
  </si>
  <si>
    <t>165mm d</t>
  </si>
  <si>
    <t>765mm h</t>
  </si>
  <si>
    <t>273mm d</t>
  </si>
  <si>
    <t>805mm h</t>
  </si>
  <si>
    <t>325mm d</t>
  </si>
  <si>
    <t>947mm h</t>
  </si>
  <si>
    <t>377mm d</t>
  </si>
  <si>
    <t>991mm h</t>
  </si>
  <si>
    <t>882mm h</t>
  </si>
  <si>
    <t>OIL FILTER</t>
  </si>
  <si>
    <t>bitzer oil filter</t>
  </si>
  <si>
    <t>refcomp oil filter</t>
  </si>
  <si>
    <t>External oil separator for screw compressor</t>
  </si>
  <si>
    <t>Oil level regulator</t>
  </si>
  <si>
    <t>Oil level adapter (4fc - 4cc)</t>
  </si>
  <si>
    <t>Oil level adapter (10hp-15hp sanyo)</t>
  </si>
  <si>
    <t>Oil level adapter (Copeland scroll)</t>
  </si>
  <si>
    <t>Oil diferential check valve</t>
  </si>
  <si>
    <t>Cut off valve for oil circuit</t>
  </si>
  <si>
    <t>1/4ods*1/4sae</t>
  </si>
  <si>
    <t>3/8ods*3/8sae</t>
  </si>
  <si>
    <t>1/2ods*1/2sae</t>
  </si>
  <si>
    <t>5/8ods*5/8sae</t>
  </si>
  <si>
    <t>6L / minute</t>
  </si>
  <si>
    <t>10L / minute</t>
  </si>
  <si>
    <t>5/8"</t>
  </si>
  <si>
    <t>7/8"</t>
  </si>
  <si>
    <t xml:space="preserve">Motor protector(for screw compressor,with phase sequence monitoring)                                                   </t>
  </si>
  <si>
    <r>
      <rPr>
        <i/>
        <sz val="8"/>
        <color theme="1"/>
        <rFont val="Arial"/>
        <charset val="134"/>
      </rPr>
      <t xml:space="preserve">Motor protector(for Bitzer screw  compressor,with phase sequence monitoring)                                                           </t>
    </r>
  </si>
  <si>
    <t>Oil pressure differential</t>
  </si>
  <si>
    <t xml:space="preserve"> Optical Level Switch                        </t>
  </si>
  <si>
    <t xml:space="preserve">Oil Level Regulator    </t>
  </si>
  <si>
    <t xml:space="preserve">Oil Level Regulator  BITZER </t>
  </si>
  <si>
    <t>Oil Level Regulator COPELAND</t>
  </si>
  <si>
    <t>Oil separator</t>
  </si>
  <si>
    <t>Oil  condensor</t>
  </si>
  <si>
    <t>DISCHARGES MUFFLERS</t>
  </si>
  <si>
    <t>HUB HAND VALVE (FLARE&amp;WELDING)</t>
  </si>
  <si>
    <t>2 way water valve (honeywell type)</t>
  </si>
  <si>
    <t>3 way water valve (honeywell type)</t>
  </si>
  <si>
    <t>2 way water valve (Johnson control type)</t>
  </si>
  <si>
    <t>3 way water valve (Johnson control type)</t>
  </si>
  <si>
    <t>230v motor</t>
  </si>
  <si>
    <t xml:space="preserve">2 way water valve </t>
  </si>
  <si>
    <t>3 way water valve 电动三通球阀</t>
  </si>
  <si>
    <t>Room thermostat 机械式温控开关</t>
  </si>
  <si>
    <t>MANEUROP SERVICE VALVE</t>
  </si>
  <si>
    <t>CONNECTION SERVICE VALVE</t>
  </si>
  <si>
    <t>Split Air-Conditioner Valve</t>
  </si>
  <si>
    <t xml:space="preserve">COPPER DISTRIBUTOR </t>
  </si>
  <si>
    <t>Solder Tube Union
(With Valve core &amp; copper tube)</t>
  </si>
  <si>
    <t>MALE UNION
(With Valve Core)</t>
  </si>
  <si>
    <t>3-way tube Union(With MNPT)</t>
  </si>
  <si>
    <t>Receiver Valve</t>
  </si>
  <si>
    <t>SINGLE GAUGE VALVE ONLY</t>
  </si>
  <si>
    <t>Low Pressure Gauge</t>
  </si>
  <si>
    <t>High Pressure Gauge</t>
  </si>
  <si>
    <t>Testing Manifold
(With sight glass &amp; gauge)</t>
  </si>
  <si>
    <t>with 60" R134a Charging hose</t>
  </si>
  <si>
    <t>Testing Manifold (With Sight glass &amp; gauges &amp; charging hose) gauge:R410A  hose:5FT R410A</t>
  </si>
  <si>
    <t>Charging Hoses for R-12</t>
  </si>
  <si>
    <t>Charging Hoses for R-134A</t>
  </si>
  <si>
    <t>Charging Hoses for R-410A</t>
  </si>
  <si>
    <t>CONVERSION ADAPTOR</t>
  </si>
  <si>
    <t>CONVERSION ADAPTOR for 14mm</t>
  </si>
  <si>
    <t>CONVERSION ADAPTOR for R410A</t>
  </si>
  <si>
    <t>Long Nut</t>
  </si>
  <si>
    <t>Short Nut</t>
  </si>
  <si>
    <t>Cap Nut</t>
  </si>
  <si>
    <t>CAP TUBE</t>
  </si>
  <si>
    <t>Forged Brass Nut</t>
  </si>
  <si>
    <t>Union</t>
  </si>
  <si>
    <t>Steel Service Valves</t>
  </si>
  <si>
    <t>Ventilators port</t>
  </si>
  <si>
    <t>Reversible Cam-Lift Hinge (With Spring)(Per Pair)</t>
  </si>
  <si>
    <t>Reversible Cam-Lift Hinge (Without Spring)(Per Pair)</t>
  </si>
  <si>
    <t>Reversilbe Cam-Lift Hinge with spring (per pair)</t>
  </si>
  <si>
    <t>Reversilbe Cam-Lift Hinge w/o spring (per pair)</t>
  </si>
  <si>
    <t>Safety Latches &amp; Inside Release Handles</t>
  </si>
  <si>
    <t>AH-1178 HANDLE</t>
  </si>
  <si>
    <t>HS-1178A HANDLE</t>
  </si>
  <si>
    <t>HS-1178S HANDLE</t>
  </si>
  <si>
    <t>AH-1460 Reach-in Door Hinge (Per Pair) 9"</t>
  </si>
  <si>
    <t>Reach-in Door Hinge (Per Pair) 9"</t>
  </si>
  <si>
    <t>Reach-in Door Hinge Black(Per Pair) 9"</t>
  </si>
  <si>
    <t>Reach-in Door Hinge s/steel(Per Pair) 9"</t>
  </si>
  <si>
    <t>AH-1179 HANDLE</t>
  </si>
  <si>
    <t>HS-1179 HANDLE</t>
  </si>
  <si>
    <t>AH-1450 Reach-in Door Hinge (Per Pair) 12"</t>
  </si>
  <si>
    <t>AH-1450 Reach-in Door Hinge (Per Pair) 13"</t>
  </si>
  <si>
    <t>HS-1470 Reach-in Door Hinge(Per Pair)</t>
  </si>
  <si>
    <t>Edgemount Cam-lift Hinge</t>
  </si>
  <si>
    <t>Edgemount Hinges</t>
  </si>
  <si>
    <t>Italy handle set</t>
  </si>
  <si>
    <t>Reversible reach in cam lift hinges</t>
  </si>
  <si>
    <t>Hinge S/Steel</t>
  </si>
  <si>
    <t>Reversible Camlift Hinge (Without Spring)</t>
  </si>
  <si>
    <t>Reversible Hinge (Without Spring, Non-Camlift)</t>
  </si>
  <si>
    <t>Hydraulic Door Closer</t>
  </si>
  <si>
    <t>Sliding door safety lock</t>
  </si>
  <si>
    <t xml:space="preserve">Medium Sliding Door Fitting Assembly </t>
  </si>
  <si>
    <t>Medium size upper orbit 5.5 m + hollow track</t>
  </si>
  <si>
    <t>Side track 6.2 meter</t>
  </si>
  <si>
    <t>Medium size upper orbit 6.5 m + hollow track</t>
  </si>
  <si>
    <t>frezzer hinges (135mm)</t>
  </si>
  <si>
    <t>frezzer hinges (145mm)</t>
  </si>
  <si>
    <t>frezzer hinges (175*50*45mm)</t>
  </si>
  <si>
    <t>frezzer hinges (146mm)</t>
  </si>
  <si>
    <t>frezzer hinges (165mm)</t>
  </si>
  <si>
    <t>FASTENER</t>
  </si>
  <si>
    <t>Supplemental Hardware</t>
  </si>
  <si>
    <t>Edgemount Hinges (Per Pair)</t>
  </si>
  <si>
    <t>Leaf Hinge (Per Pair)</t>
  </si>
  <si>
    <t>Lever &amp; Roller Latches</t>
  </si>
  <si>
    <t>Edgemount Mechanical Latches</t>
  </si>
  <si>
    <t>Steel Fin Straightener</t>
  </si>
  <si>
    <t>Fin Straightener</t>
  </si>
  <si>
    <t>Spring-Type Tube Benders</t>
  </si>
  <si>
    <t>Inner spring bender</t>
  </si>
  <si>
    <t>4-in-one Tube Benders</t>
  </si>
  <si>
    <t>3-in-1 Tube Bender</t>
  </si>
  <si>
    <t>Tube Bender</t>
  </si>
  <si>
    <t>CHINA TUBE BENDER</t>
  </si>
  <si>
    <t>Swaging Punches Kit</t>
  </si>
  <si>
    <t>AH-94 3-in-1 Swaging Punch 1/2" -7/8"</t>
  </si>
  <si>
    <t>AH-95 All-in-one Swaging Punch 1/4" - 5/8"</t>
  </si>
  <si>
    <t>AH-96 All-in-one Swaging Punch 1/4" - 3/4"</t>
  </si>
  <si>
    <t>45° Flaring &amp; Cutting Kit</t>
  </si>
  <si>
    <t>45°Flaring &amp; Swaging Kit</t>
  </si>
  <si>
    <t xml:space="preserve">flaring tool  </t>
  </si>
  <si>
    <t xml:space="preserve">Tube expanding </t>
  </si>
  <si>
    <t>Expander head</t>
  </si>
  <si>
    <t>CORDLESS ECCENTRIC CONE FLARING TOOL</t>
  </si>
  <si>
    <t>ECCENTRIC CONE FLARING TOOL</t>
  </si>
  <si>
    <t>cutter wheel</t>
  </si>
  <si>
    <t xml:space="preserve">Tube Cutter </t>
  </si>
  <si>
    <t xml:space="preserve">Pinch-off Plier </t>
  </si>
  <si>
    <t xml:space="preserve">Ratchet Wrench </t>
  </si>
  <si>
    <t xml:space="preserve">Inner-Outer Reamer </t>
  </si>
  <si>
    <t>Capillary Tube Cutter</t>
  </si>
  <si>
    <t>Deburrer</t>
  </si>
  <si>
    <t>Pick up tools</t>
  </si>
  <si>
    <t>Ratractable mirror</t>
  </si>
  <si>
    <t>Swivel Double Nut Kit</t>
  </si>
  <si>
    <r>
      <rPr>
        <i/>
        <sz val="8"/>
        <rFont val="Arial"/>
        <charset val="134"/>
      </rPr>
      <t>REFRIGERATION GAUGE(</t>
    </r>
    <r>
      <rPr>
        <i/>
        <sz val="8"/>
        <rFont val="細明體"/>
        <charset val="136"/>
      </rPr>
      <t>轴向</t>
    </r>
    <r>
      <rPr>
        <i/>
        <sz val="8"/>
        <rFont val="Arial"/>
        <charset val="134"/>
      </rPr>
      <t>)</t>
    </r>
  </si>
  <si>
    <t>Shell And Coil Condensers</t>
  </si>
  <si>
    <t>MODEL</t>
  </si>
  <si>
    <t>NAME</t>
  </si>
  <si>
    <t>SIZE</t>
  </si>
  <si>
    <t>Weight product (g)</t>
  </si>
  <si>
    <t>Product picture</t>
  </si>
  <si>
    <t>COPPER SOCKET</t>
  </si>
  <si>
    <t>COPPER REDUCER   C X C  异径直接 承插口</t>
  </si>
  <si>
    <t>90º  SHORT BEND  ELBOW   C X C  90º 短径双扩 (SHORT ELBOW)</t>
  </si>
  <si>
    <t>90º  LONG BEND  ELBOW  C X C   90º 长径双扩 (LONG BEND ELBOW)</t>
  </si>
  <si>
    <t>45º ELBOW  C X C  45º 双扩</t>
  </si>
  <si>
    <t>P-TRAP  C X C 沉水管</t>
  </si>
  <si>
    <t>RETURN U-BEND  C X C  180 U型 (U-BEND)</t>
  </si>
  <si>
    <t>COPPER TEE  C X C X C   三通</t>
  </si>
  <si>
    <t xml:space="preserve">COPPER REDUCER TEE </t>
  </si>
  <si>
    <t>TUBE STRAPE  2 HOLE</t>
  </si>
  <si>
    <t>COPPER END CAP</t>
  </si>
  <si>
    <t>Copper strainer</t>
  </si>
  <si>
    <t>Y TEE</t>
  </si>
  <si>
    <t>MALE ADAPTER          C X M          外螺纹接头</t>
  </si>
  <si>
    <t>KOREA COPPER SOCKET</t>
  </si>
  <si>
    <t>KOREA 90º COPPER ELBOW</t>
  </si>
  <si>
    <t>KOREA 45º COPPER ELBOW</t>
  </si>
  <si>
    <t xml:space="preserve">KOREA COPPER REDUCER </t>
  </si>
  <si>
    <t>KOREA COPPER TEE</t>
  </si>
  <si>
    <t xml:space="preserve">KOREA COPPER REDUCER TEE </t>
  </si>
  <si>
    <t>KOREA RETURN U-BEND  C X C  180 U (U-BEND)</t>
  </si>
</sst>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42" formatCode="_(&quot;$&quot;* #,##0_);_(&quot;$&quot;* \(#,##0\);_(&quot;$&quot;* &quot;-&quot;_);_(@_)"/>
    <numFmt numFmtId="43" formatCode="_(* #,##0.00_);_(* \(#,##0.00\);_(* &quot;-&quot;??_);_(@_)"/>
    <numFmt numFmtId="44" formatCode="_(&quot;$&quot;* #,##0.00_);_(&quot;$&quot;* \(#,##0.00\);_(&quot;$&quot;* &quot;-&quot;??_);_(@_)"/>
    <numFmt numFmtId="176" formatCode="_ * #,##0_ ;_ * \-#,##0_ ;_ * &quot;-&quot;_ ;_ @_ "/>
    <numFmt numFmtId="177" formatCode="_ * #,##0.00_ ;_ * \-#,##0.00_ ;_ * &quot;-&quot;??_ ;_ @_ "/>
    <numFmt numFmtId="178" formatCode="_ * #,##0_ ;_ * \-#,##0_ ;_ * &quot;-&quot;??_ ;_ @_ "/>
    <numFmt numFmtId="179" formatCode="0.0"/>
    <numFmt numFmtId="180" formatCode="_-&quot;$&quot;* #,##0.00_-;\-&quot;$&quot;* #,##0.00_-;_-&quot;$&quot;* &quot;-&quot;??_-;_-@_-"/>
    <numFmt numFmtId="181" formatCode="#,##0.0"/>
    <numFmt numFmtId="182" formatCode="_(* #,##0_);_(* \(#,##0\);_(* &quot;-&quot;??_);_(@_)"/>
    <numFmt numFmtId="183" formatCode="0.0000"/>
    <numFmt numFmtId="184" formatCode="#\ ?/?"/>
    <numFmt numFmtId="185" formatCode="#,##0_ "/>
    <numFmt numFmtId="186" formatCode="&quot;¥&quot;#,##0"/>
    <numFmt numFmtId="187" formatCode="0_ "/>
    <numFmt numFmtId="188" formatCode="&quot;$&quot;#,##0.00"/>
    <numFmt numFmtId="189" formatCode="&quot;$&quot;#,##0.00;\-&quot;$&quot;#,##0.00"/>
    <numFmt numFmtId="190" formatCode="0.000"/>
  </numFmts>
  <fonts count="90">
    <font>
      <sz val="11"/>
      <color theme="1"/>
      <name val="Calibri"/>
      <charset val="134"/>
      <scheme val="minor"/>
    </font>
    <font>
      <i/>
      <sz val="9"/>
      <color theme="1"/>
      <name val="Calibri"/>
      <charset val="134"/>
      <scheme val="minor"/>
    </font>
    <font>
      <i/>
      <sz val="9"/>
      <name val="Calibri"/>
      <charset val="134"/>
      <scheme val="minor"/>
    </font>
    <font>
      <i/>
      <sz val="9"/>
      <name val="Arial"/>
      <charset val="134"/>
    </font>
    <font>
      <i/>
      <sz val="8"/>
      <name val="Arial"/>
      <charset val="134"/>
    </font>
    <font>
      <i/>
      <sz val="9"/>
      <color theme="1"/>
      <name val="Arial"/>
      <charset val="134"/>
    </font>
    <font>
      <i/>
      <sz val="9"/>
      <color rgb="FF0000FF"/>
      <name val="Arial"/>
      <charset val="134"/>
    </font>
    <font>
      <sz val="9"/>
      <color theme="1"/>
      <name val="Calibri"/>
      <charset val="134"/>
      <scheme val="minor"/>
    </font>
    <font>
      <sz val="9"/>
      <name val="Calibri"/>
      <charset val="134"/>
      <scheme val="minor"/>
    </font>
    <font>
      <b/>
      <i/>
      <sz val="9"/>
      <name val="Arial"/>
      <charset val="134"/>
    </font>
    <font>
      <i/>
      <sz val="9"/>
      <color rgb="FFFF0000"/>
      <name val="Arial"/>
      <charset val="134"/>
    </font>
    <font>
      <i/>
      <sz val="8"/>
      <color theme="1"/>
      <name val="Arial"/>
      <charset val="134"/>
    </font>
    <font>
      <i/>
      <sz val="8"/>
      <color rgb="FFFF0000"/>
      <name val="Arial"/>
      <charset val="134"/>
    </font>
    <font>
      <sz val="10.5"/>
      <name val="Times New Roman"/>
      <charset val="134"/>
    </font>
    <font>
      <b/>
      <i/>
      <sz val="8"/>
      <name val="Arial"/>
      <charset val="134"/>
    </font>
    <font>
      <b/>
      <i/>
      <sz val="8"/>
      <color theme="1"/>
      <name val="Arial"/>
      <charset val="134"/>
    </font>
    <font>
      <sz val="9"/>
      <name val="Arial"/>
      <charset val="134"/>
    </font>
    <font>
      <i/>
      <sz val="8"/>
      <color indexed="8"/>
      <name val="Arial"/>
      <charset val="134"/>
    </font>
    <font>
      <i/>
      <sz val="10"/>
      <color theme="1"/>
      <name val="Arial"/>
      <charset val="134"/>
    </font>
    <font>
      <i/>
      <sz val="9"/>
      <color rgb="FF000000"/>
      <name val="Arial"/>
      <charset val="134"/>
    </font>
    <font>
      <i/>
      <sz val="8"/>
      <color rgb="FF000000"/>
      <name val="Arial"/>
      <charset val="134"/>
    </font>
    <font>
      <sz val="8"/>
      <color theme="1"/>
      <name val="Calibri"/>
      <charset val="134"/>
      <scheme val="minor"/>
    </font>
    <font>
      <i/>
      <sz val="8"/>
      <color rgb="FF0000FF"/>
      <name val="Arial"/>
      <charset val="134"/>
    </font>
    <font>
      <i/>
      <sz val="8"/>
      <color rgb="FF00B050"/>
      <name val="Arial"/>
      <charset val="134"/>
    </font>
    <font>
      <i/>
      <sz val="8"/>
      <color theme="9" tint="-0.249977111117893"/>
      <name val="Arial"/>
      <charset val="134"/>
    </font>
    <font>
      <i/>
      <sz val="11"/>
      <color theme="1"/>
      <name val="Calibri"/>
      <charset val="134"/>
      <scheme val="minor"/>
    </font>
    <font>
      <i/>
      <u/>
      <sz val="8"/>
      <name val="Arial"/>
      <charset val="134"/>
    </font>
    <font>
      <sz val="8"/>
      <color theme="1"/>
      <name val="Arial"/>
      <charset val="134"/>
    </font>
    <font>
      <b/>
      <sz val="9"/>
      <color theme="1"/>
      <name val="Calibri"/>
      <charset val="134"/>
      <scheme val="minor"/>
    </font>
    <font>
      <sz val="9"/>
      <color theme="1"/>
      <name val="Arial"/>
      <charset val="134"/>
    </font>
    <font>
      <sz val="9"/>
      <color theme="0"/>
      <name val="Calibri"/>
      <charset val="134"/>
      <scheme val="minor"/>
    </font>
    <font>
      <i/>
      <sz val="9"/>
      <color theme="0"/>
      <name val="Arial"/>
      <charset val="134"/>
    </font>
    <font>
      <sz val="9"/>
      <color theme="0"/>
      <name val="Arial"/>
      <charset val="134"/>
    </font>
    <font>
      <sz val="9"/>
      <color rgb="FF222222"/>
      <name val="Arial"/>
      <charset val="134"/>
    </font>
    <font>
      <b/>
      <i/>
      <sz val="8"/>
      <name val="宋体"/>
      <charset val="134"/>
    </font>
    <font>
      <i/>
      <sz val="8"/>
      <color rgb="FF0070C0"/>
      <name val="Arial"/>
      <charset val="134"/>
    </font>
    <font>
      <i/>
      <sz val="8"/>
      <color indexed="14"/>
      <name val="Arial"/>
      <charset val="134"/>
    </font>
    <font>
      <i/>
      <sz val="8"/>
      <color rgb="FF1A37EA"/>
      <name val="Arial"/>
      <charset val="134"/>
    </font>
    <font>
      <i/>
      <sz val="9"/>
      <color indexed="8"/>
      <name val="Arial"/>
      <charset val="134"/>
    </font>
    <font>
      <i/>
      <sz val="9"/>
      <color indexed="12"/>
      <name val="Arial"/>
      <charset val="134"/>
    </font>
    <font>
      <sz val="8"/>
      <name val="Arial"/>
      <charset val="134"/>
    </font>
    <font>
      <i/>
      <sz val="9"/>
      <color indexed="10"/>
      <name val="Arial"/>
      <charset val="134"/>
    </font>
    <font>
      <sz val="8"/>
      <color theme="0"/>
      <name val="Calibri"/>
      <charset val="134"/>
      <scheme val="minor"/>
    </font>
    <font>
      <i/>
      <sz val="8"/>
      <color indexed="12"/>
      <name val="Arial"/>
      <charset val="134"/>
    </font>
    <font>
      <i/>
      <sz val="8"/>
      <color indexed="10"/>
      <name val="Arial"/>
      <charset val="134"/>
    </font>
    <font>
      <i/>
      <sz val="8"/>
      <color indexed="57"/>
      <name val="Arial"/>
      <charset val="134"/>
    </font>
    <font>
      <sz val="9"/>
      <color rgb="FF000000"/>
      <name val="Arial"/>
      <charset val="134"/>
    </font>
    <font>
      <b/>
      <sz val="8"/>
      <color theme="1"/>
      <name val="Times New Roman"/>
      <charset val="134"/>
    </font>
    <font>
      <sz val="14"/>
      <color theme="1"/>
      <name val="Calibri"/>
      <charset val="134"/>
      <scheme val="minor"/>
    </font>
    <font>
      <b/>
      <sz val="9"/>
      <color rgb="FFFF0000"/>
      <name val="Calibri"/>
      <charset val="134"/>
      <scheme val="minor"/>
    </font>
    <font>
      <b/>
      <sz val="9"/>
      <color theme="5"/>
      <name val="Calibri"/>
      <charset val="134"/>
      <scheme val="minor"/>
    </font>
    <font>
      <b/>
      <sz val="9"/>
      <color rgb="FF00B050"/>
      <name val="Calibri"/>
      <charset val="134"/>
      <scheme val="minor"/>
    </font>
    <font>
      <b/>
      <sz val="9"/>
      <name val="Calibri"/>
      <charset val="134"/>
      <scheme val="minor"/>
    </font>
    <font>
      <sz val="11"/>
      <color theme="0"/>
      <name val="Calibri"/>
      <charset val="134"/>
      <scheme val="minor"/>
    </font>
    <font>
      <b/>
      <sz val="9"/>
      <color theme="0"/>
      <name val="Calibri"/>
      <charset val="134"/>
      <scheme val="minor"/>
    </font>
    <font>
      <i/>
      <sz val="9"/>
      <color theme="0"/>
      <name val="Calibri"/>
      <charset val="134"/>
      <scheme val="minor"/>
    </font>
    <font>
      <sz val="10"/>
      <name val="Arial"/>
      <charset val="134"/>
    </font>
    <font>
      <i/>
      <sz val="8"/>
      <color theme="1"/>
      <name val="Calibri"/>
      <charset val="134"/>
      <scheme val="minor"/>
    </font>
    <font>
      <sz val="9"/>
      <name val="宋体"/>
      <charset val="134"/>
    </font>
    <font>
      <sz val="8"/>
      <color theme="3"/>
      <name val="Arial"/>
      <charset val="134"/>
    </font>
    <font>
      <b/>
      <i/>
      <u/>
      <sz val="8"/>
      <name val="Arial"/>
      <charset val="134"/>
    </font>
    <font>
      <sz val="11"/>
      <color rgb="FF000000"/>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2"/>
      <name val="宋体"/>
      <charset val="134"/>
    </font>
    <font>
      <sz val="11"/>
      <color rgb="FF9C6500"/>
      <name val="Calibri"/>
      <charset val="134"/>
      <scheme val="minor"/>
    </font>
    <font>
      <sz val="10"/>
      <color indexed="8"/>
      <name val="Arial"/>
      <charset val="134"/>
    </font>
    <font>
      <sz val="12"/>
      <color theme="1"/>
      <name val="Calibri"/>
      <charset val="136"/>
      <scheme val="minor"/>
    </font>
    <font>
      <sz val="11"/>
      <name val="돋움"/>
      <charset val="129"/>
    </font>
    <font>
      <sz val="11"/>
      <color indexed="8"/>
      <name val="Calibri"/>
      <charset val="134"/>
    </font>
    <font>
      <i/>
      <sz val="8"/>
      <color theme="1"/>
      <name val="SimSun"/>
      <charset val="134"/>
    </font>
    <font>
      <i/>
      <sz val="8"/>
      <name val="細明體"/>
      <charset val="136"/>
    </font>
    <font>
      <i/>
      <sz val="8"/>
      <name val="宋体"/>
      <charset val="134"/>
    </font>
  </fonts>
  <fills count="46">
    <fill>
      <patternFill patternType="none"/>
    </fill>
    <fill>
      <patternFill patternType="gray125"/>
    </fill>
    <fill>
      <patternFill patternType="solid">
        <fgColor rgb="FFCCFFCC"/>
        <bgColor indexed="64"/>
      </patternFill>
    </fill>
    <fill>
      <patternFill patternType="solid">
        <fgColor rgb="FFFFFF00"/>
        <bgColor indexed="64"/>
      </patternFill>
    </fill>
    <fill>
      <patternFill patternType="solid">
        <fgColor rgb="FF99FF99"/>
        <bgColor indexed="64"/>
      </patternFill>
    </fill>
    <fill>
      <patternFill patternType="solid">
        <fgColor rgb="FFCBEBF5"/>
        <bgColor indexed="64"/>
      </patternFill>
    </fill>
    <fill>
      <patternFill patternType="solid">
        <fgColor rgb="FFEFF9FC"/>
        <bgColor indexed="64"/>
      </patternFill>
    </fill>
    <fill>
      <patternFill patternType="solid">
        <fgColor rgb="FFF5F5F5"/>
        <bgColor indexed="64"/>
      </patternFill>
    </fill>
    <fill>
      <patternFill patternType="solid">
        <fgColor rgb="FF00B0F0"/>
        <bgColor indexed="64"/>
      </patternFill>
    </fill>
    <fill>
      <patternFill patternType="solid">
        <fgColor rgb="FFFFC000"/>
        <bgColor indexed="64"/>
      </patternFill>
    </fill>
    <fill>
      <patternFill patternType="solid">
        <fgColor theme="9" tint="0.799981688894314"/>
        <bgColor indexed="64"/>
      </patternFill>
    </fill>
    <fill>
      <patternFill patternType="solid">
        <fgColor rgb="FF92D050"/>
        <bgColor indexed="64"/>
      </patternFill>
    </fill>
    <fill>
      <patternFill patternType="solid">
        <fgColor indexed="9"/>
        <bgColor indexed="64"/>
      </patternFill>
    </fill>
    <fill>
      <patternFill patternType="solid">
        <fgColor theme="8" tint="0.599993896298105"/>
        <bgColor indexed="64"/>
      </patternFill>
    </fill>
    <fill>
      <patternFill patternType="solid">
        <fgColor theme="0"/>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D6E3B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8"/>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3">
    <xf numFmtId="0" fontId="0" fillId="0" borderId="0"/>
    <xf numFmtId="43" fontId="0" fillId="0" borderId="0" applyFont="0" applyFill="0" applyBorder="0" applyAlignment="0" applyProtection="0"/>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6" fontId="0" fillId="0" borderId="0" applyFont="0" applyFill="0" applyBorder="0" applyAlignment="0" applyProtection="0">
      <alignment vertical="center"/>
    </xf>
    <xf numFmtId="42" fontId="0" fillId="0" borderId="0" applyFon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19" borderId="16" applyNumberFormat="0" applyFont="0" applyAlignment="0" applyProtection="0">
      <alignment vertical="center"/>
    </xf>
    <xf numFmtId="0" fontId="64"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7" fillId="0" borderId="17" applyNumberFormat="0" applyFill="0" applyAlignment="0" applyProtection="0">
      <alignment vertical="center"/>
    </xf>
    <xf numFmtId="0" fontId="68" fillId="0" borderId="17" applyNumberFormat="0" applyFill="0" applyAlignment="0" applyProtection="0">
      <alignment vertical="center"/>
    </xf>
    <xf numFmtId="0" fontId="69" fillId="0" borderId="18" applyNumberFormat="0" applyFill="0" applyAlignment="0" applyProtection="0">
      <alignment vertical="center"/>
    </xf>
    <xf numFmtId="0" fontId="69" fillId="0" borderId="0" applyNumberFormat="0" applyFill="0" applyBorder="0" applyAlignment="0" applyProtection="0">
      <alignment vertical="center"/>
    </xf>
    <xf numFmtId="0" fontId="70" fillId="20" borderId="19" applyNumberFormat="0" applyAlignment="0" applyProtection="0">
      <alignment vertical="center"/>
    </xf>
    <xf numFmtId="0" fontId="71" fillId="21" borderId="20" applyNumberFormat="0" applyAlignment="0" applyProtection="0">
      <alignment vertical="center"/>
    </xf>
    <xf numFmtId="0" fontId="72" fillId="21" borderId="19" applyNumberFormat="0" applyAlignment="0" applyProtection="0">
      <alignment vertical="center"/>
    </xf>
    <xf numFmtId="0" fontId="73" fillId="22" borderId="21" applyNumberFormat="0" applyAlignment="0" applyProtection="0">
      <alignment vertical="center"/>
    </xf>
    <xf numFmtId="0" fontId="74" fillId="0" borderId="22" applyNumberFormat="0" applyFill="0" applyAlignment="0" applyProtection="0">
      <alignment vertical="center"/>
    </xf>
    <xf numFmtId="0" fontId="75" fillId="0" borderId="23" applyNumberFormat="0" applyFill="0" applyAlignment="0" applyProtection="0">
      <alignment vertical="center"/>
    </xf>
    <xf numFmtId="0" fontId="76" fillId="23" borderId="0" applyNumberFormat="0" applyBorder="0" applyAlignment="0" applyProtection="0">
      <alignment vertical="center"/>
    </xf>
    <xf numFmtId="0" fontId="77" fillId="24" borderId="0" applyNumberFormat="0" applyBorder="0" applyAlignment="0" applyProtection="0">
      <alignment vertical="center"/>
    </xf>
    <xf numFmtId="0" fontId="78" fillId="25" borderId="0" applyNumberFormat="0" applyBorder="0" applyAlignment="0" applyProtection="0">
      <alignment vertical="center"/>
    </xf>
    <xf numFmtId="0" fontId="79" fillId="26" borderId="0" applyNumberFormat="0" applyBorder="0" applyAlignment="0" applyProtection="0">
      <alignment vertical="center"/>
    </xf>
    <xf numFmtId="0" fontId="80" fillId="27" borderId="0" applyNumberFormat="0" applyBorder="0" applyAlignment="0" applyProtection="0">
      <alignment vertical="center"/>
    </xf>
    <xf numFmtId="0" fontId="80" fillId="28" borderId="0" applyNumberFormat="0" applyBorder="0" applyAlignment="0" applyProtection="0">
      <alignment vertical="center"/>
    </xf>
    <xf numFmtId="0" fontId="79" fillId="29" borderId="0" applyNumberFormat="0" applyBorder="0" applyAlignment="0" applyProtection="0">
      <alignment vertical="center"/>
    </xf>
    <xf numFmtId="0" fontId="79" fillId="30" borderId="0" applyNumberFormat="0" applyBorder="0" applyAlignment="0" applyProtection="0">
      <alignment vertical="center"/>
    </xf>
    <xf numFmtId="0" fontId="80" fillId="31" borderId="0" applyNumberFormat="0" applyBorder="0" applyAlignment="0" applyProtection="0">
      <alignment vertical="center"/>
    </xf>
    <xf numFmtId="0" fontId="80" fillId="32" borderId="0" applyNumberFormat="0" applyBorder="0" applyAlignment="0" applyProtection="0">
      <alignment vertical="center"/>
    </xf>
    <xf numFmtId="0" fontId="79" fillId="33" borderId="0" applyNumberFormat="0" applyBorder="0" applyAlignment="0" applyProtection="0">
      <alignment vertical="center"/>
    </xf>
    <xf numFmtId="0" fontId="79" fillId="34" borderId="0" applyNumberFormat="0" applyBorder="0" applyAlignment="0" applyProtection="0">
      <alignment vertical="center"/>
    </xf>
    <xf numFmtId="0" fontId="80" fillId="17" borderId="0" applyNumberFormat="0" applyBorder="0" applyAlignment="0" applyProtection="0">
      <alignment vertical="center"/>
    </xf>
    <xf numFmtId="0" fontId="80" fillId="15" borderId="0" applyNumberFormat="0" applyBorder="0" applyAlignment="0" applyProtection="0">
      <alignment vertical="center"/>
    </xf>
    <xf numFmtId="0" fontId="79" fillId="35" borderId="0" applyNumberFormat="0" applyBorder="0" applyAlignment="0" applyProtection="0">
      <alignment vertical="center"/>
    </xf>
    <xf numFmtId="0" fontId="79" fillId="36" borderId="0" applyNumberFormat="0" applyBorder="0" applyAlignment="0" applyProtection="0">
      <alignment vertical="center"/>
    </xf>
    <xf numFmtId="0" fontId="80" fillId="37" borderId="0" applyNumberFormat="0" applyBorder="0" applyAlignment="0" applyProtection="0">
      <alignment vertical="center"/>
    </xf>
    <xf numFmtId="0" fontId="80" fillId="38" borderId="0" applyNumberFormat="0" applyBorder="0" applyAlignment="0" applyProtection="0">
      <alignment vertical="center"/>
    </xf>
    <xf numFmtId="0" fontId="79" fillId="39" borderId="0" applyNumberFormat="0" applyBorder="0" applyAlignment="0" applyProtection="0">
      <alignment vertical="center"/>
    </xf>
    <xf numFmtId="0" fontId="79" fillId="40" borderId="0" applyNumberFormat="0" applyBorder="0" applyAlignment="0" applyProtection="0">
      <alignment vertical="center"/>
    </xf>
    <xf numFmtId="0" fontId="80" fillId="16" borderId="0" applyNumberFormat="0" applyBorder="0" applyAlignment="0" applyProtection="0">
      <alignment vertical="center"/>
    </xf>
    <xf numFmtId="0" fontId="80" fillId="13" borderId="0" applyNumberFormat="0" applyBorder="0" applyAlignment="0" applyProtection="0">
      <alignment vertical="center"/>
    </xf>
    <xf numFmtId="0" fontId="79" fillId="41" borderId="0" applyNumberFormat="0" applyBorder="0" applyAlignment="0" applyProtection="0">
      <alignment vertical="center"/>
    </xf>
    <xf numFmtId="0" fontId="79" fillId="42" borderId="0" applyNumberFormat="0" applyBorder="0" applyAlignment="0" applyProtection="0">
      <alignment vertical="center"/>
    </xf>
    <xf numFmtId="0" fontId="80" fillId="10" borderId="0" applyNumberFormat="0" applyBorder="0" applyAlignment="0" applyProtection="0">
      <alignment vertical="center"/>
    </xf>
    <xf numFmtId="0" fontId="80" fillId="43" borderId="0" applyNumberFormat="0" applyBorder="0" applyAlignment="0" applyProtection="0">
      <alignment vertical="center"/>
    </xf>
    <xf numFmtId="0" fontId="79" fillId="44" borderId="0" applyNumberFormat="0" applyBorder="0" applyAlignment="0" applyProtection="0">
      <alignment vertical="center"/>
    </xf>
    <xf numFmtId="0" fontId="81" fillId="0" borderId="0"/>
    <xf numFmtId="0" fontId="56" fillId="0" borderId="0"/>
    <xf numFmtId="0" fontId="81" fillId="0" borderId="0" applyNumberFormat="0" applyFont="0" applyFill="0" applyBorder="0" applyProtection="0">
      <alignment horizontal="left" vertical="center" indent="2"/>
    </xf>
    <xf numFmtId="177" fontId="0" fillId="0" borderId="0" applyFont="0" applyFill="0" applyBorder="0" applyAlignment="0" applyProtection="0"/>
    <xf numFmtId="0" fontId="82" fillId="25" borderId="0" applyNumberFormat="0" applyBorder="0" applyAlignment="0" applyProtection="0"/>
    <xf numFmtId="0" fontId="0" fillId="0" borderId="0">
      <alignment vertical="center"/>
    </xf>
    <xf numFmtId="0" fontId="83" fillId="0" borderId="0"/>
    <xf numFmtId="0" fontId="0" fillId="0" borderId="0">
      <alignment vertical="center"/>
    </xf>
    <xf numFmtId="0" fontId="81" fillId="0" borderId="0">
      <alignment vertical="center"/>
    </xf>
    <xf numFmtId="0" fontId="81" fillId="0" borderId="0">
      <alignment vertical="center"/>
    </xf>
    <xf numFmtId="0" fontId="0" fillId="0" borderId="0">
      <alignment vertical="center"/>
    </xf>
    <xf numFmtId="0" fontId="81"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0"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56" fillId="0" borderId="0"/>
    <xf numFmtId="0" fontId="0" fillId="0" borderId="0"/>
    <xf numFmtId="0" fontId="56" fillId="0" borderId="0"/>
    <xf numFmtId="0" fontId="0" fillId="0" borderId="0"/>
    <xf numFmtId="0" fontId="56" fillId="0" borderId="0"/>
    <xf numFmtId="0" fontId="56" fillId="0" borderId="0"/>
    <xf numFmtId="0" fontId="56" fillId="0" borderId="0"/>
    <xf numFmtId="0" fontId="56" fillId="0" borderId="0"/>
    <xf numFmtId="0" fontId="84" fillId="0" borderId="0">
      <alignment vertical="center"/>
    </xf>
    <xf numFmtId="0" fontId="85" fillId="0" borderId="0"/>
    <xf numFmtId="0" fontId="85" fillId="0" borderId="0"/>
    <xf numFmtId="0" fontId="85" fillId="0" borderId="0"/>
    <xf numFmtId="0" fontId="81" fillId="0" borderId="0">
      <alignment vertical="center"/>
    </xf>
    <xf numFmtId="0" fontId="81" fillId="0" borderId="0">
      <alignment vertical="center"/>
    </xf>
    <xf numFmtId="0" fontId="56" fillId="45" borderId="0"/>
    <xf numFmtId="178" fontId="86" fillId="0" borderId="0">
      <alignment vertical="center"/>
    </xf>
    <xf numFmtId="0" fontId="81" fillId="0" borderId="0"/>
    <xf numFmtId="0" fontId="81" fillId="0" borderId="0"/>
    <xf numFmtId="0" fontId="0" fillId="0" borderId="0">
      <alignment vertical="center"/>
    </xf>
    <xf numFmtId="0" fontId="81" fillId="0" borderId="0">
      <alignment vertical="center"/>
    </xf>
    <xf numFmtId="0" fontId="81" fillId="0" borderId="0">
      <alignment vertical="center"/>
    </xf>
    <xf numFmtId="0" fontId="58" fillId="0" borderId="0">
      <alignment vertical="center"/>
    </xf>
  </cellStyleXfs>
  <cellXfs count="832">
    <xf numFmtId="0" fontId="0" fillId="0" borderId="0" xfId="0"/>
    <xf numFmtId="0" fontId="1" fillId="0" borderId="0" xfId="0" applyFont="1" applyAlignment="1">
      <alignment vertical="center"/>
    </xf>
    <xf numFmtId="0" fontId="1" fillId="0" borderId="0" xfId="0" applyFont="1"/>
    <xf numFmtId="0" fontId="2" fillId="0" borderId="0" xfId="0" applyFont="1"/>
    <xf numFmtId="0" fontId="2" fillId="0" borderId="0" xfId="0" applyFont="1" applyAlignment="1">
      <alignment horizontal="center"/>
    </xf>
    <xf numFmtId="4" fontId="1" fillId="0" borderId="0" xfId="0" applyNumberFormat="1" applyFont="1"/>
    <xf numFmtId="0" fontId="3" fillId="0" borderId="0" xfId="0" applyFont="1" applyAlignment="1">
      <alignment horizontal="center" vertical="center"/>
    </xf>
    <xf numFmtId="0" fontId="4" fillId="0" borderId="0" xfId="0" applyFont="1"/>
    <xf numFmtId="0" fontId="1" fillId="0" borderId="0" xfId="0" applyFont="1" applyAlignment="1">
      <alignment horizontal="center"/>
    </xf>
    <xf numFmtId="1" fontId="5" fillId="0" borderId="0" xfId="0" applyNumberFormat="1" applyFont="1"/>
    <xf numFmtId="1" fontId="1" fillId="0" borderId="0" xfId="0" applyNumberFormat="1" applyFont="1"/>
    <xf numFmtId="0" fontId="5" fillId="0" borderId="1" xfId="0" applyFont="1" applyBorder="1" applyAlignment="1">
      <alignment horizontal="left"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 fontId="5" fillId="2" borderId="1" xfId="0" applyNumberFormat="1" applyFont="1" applyFill="1" applyBorder="1" applyAlignment="1">
      <alignment horizontal="center" vertical="center" wrapText="1"/>
    </xf>
    <xf numFmtId="0" fontId="3" fillId="0" borderId="1" xfId="0" applyFont="1" applyBorder="1" applyAlignment="1">
      <alignment horizontal="left" vertical="center"/>
    </xf>
    <xf numFmtId="0" fontId="3" fillId="0" borderId="2" xfId="0" applyFont="1" applyBorder="1" applyAlignment="1">
      <alignment horizontal="center" vertical="center" wrapText="1"/>
    </xf>
    <xf numFmtId="4" fontId="6"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0" xfId="0" applyFont="1"/>
    <xf numFmtId="0" fontId="3" fillId="0" borderId="0" xfId="0" applyFont="1" applyAlignment="1">
      <alignment horizontal="left" vertical="center"/>
    </xf>
    <xf numFmtId="0" fontId="7" fillId="0" borderId="0" xfId="0" applyFont="1"/>
    <xf numFmtId="0" fontId="8" fillId="0" borderId="0" xfId="0" applyFont="1"/>
    <xf numFmtId="1" fontId="7" fillId="0" borderId="0" xfId="0" applyNumberFormat="1" applyFont="1"/>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pplyAlignment="1">
      <alignment vertical="center"/>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179" fontId="6" fillId="0" borderId="1" xfId="0" applyNumberFormat="1" applyFont="1" applyBorder="1" applyAlignment="1">
      <alignment horizontal="center" vertical="center"/>
    </xf>
    <xf numFmtId="180" fontId="3" fillId="0" borderId="1" xfId="0" applyNumberFormat="1" applyFont="1" applyBorder="1" applyAlignment="1">
      <alignment horizontal="center" vertical="center"/>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180" fontId="3" fillId="0" borderId="4" xfId="0" applyNumberFormat="1" applyFont="1" applyBorder="1" applyAlignment="1">
      <alignment horizontal="center" vertical="center"/>
    </xf>
    <xf numFmtId="180" fontId="3" fillId="0" borderId="2" xfId="0" applyNumberFormat="1" applyFont="1" applyBorder="1" applyAlignment="1">
      <alignment horizontal="center" vertical="center"/>
    </xf>
    <xf numFmtId="180" fontId="3" fillId="0" borderId="3" xfId="0" applyNumberFormat="1" applyFont="1" applyBorder="1" applyAlignment="1">
      <alignment horizontal="center" vertical="center"/>
    </xf>
    <xf numFmtId="0" fontId="4" fillId="0" borderId="10"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4" fillId="0" borderId="7" xfId="0"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horizontal="left" vertical="center" wrapText="1"/>
    </xf>
    <xf numFmtId="0" fontId="4" fillId="0" borderId="8" xfId="0" applyFont="1" applyBorder="1" applyAlignment="1">
      <alignment vertical="center" wrapText="1"/>
    </xf>
    <xf numFmtId="0" fontId="12" fillId="0" borderId="7" xfId="0" applyFont="1" applyBorder="1" applyAlignment="1">
      <alignment horizontal="center" vertical="center" wrapText="1"/>
    </xf>
    <xf numFmtId="0" fontId="12" fillId="0" borderId="1" xfId="0" applyFont="1" applyBorder="1" applyAlignment="1">
      <alignment horizontal="center" vertical="center" wrapText="1"/>
    </xf>
    <xf numFmtId="180" fontId="3" fillId="0" borderId="4" xfId="0" applyNumberFormat="1" applyFont="1" applyBorder="1" applyAlignment="1">
      <alignment vertical="center"/>
    </xf>
    <xf numFmtId="180" fontId="3" fillId="0" borderId="1" xfId="0" applyNumberFormat="1" applyFont="1" applyBorder="1" applyAlignment="1">
      <alignmen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11" fillId="0" borderId="7" xfId="0" applyFont="1" applyBorder="1" applyAlignment="1">
      <alignment horizontal="center" wrapText="1"/>
    </xf>
    <xf numFmtId="0" fontId="11" fillId="0" borderId="1" xfId="0" applyFont="1" applyBorder="1" applyAlignment="1">
      <alignment horizontal="center" wrapText="1"/>
    </xf>
    <xf numFmtId="0" fontId="11" fillId="0" borderId="0" xfId="0" applyFont="1" applyAlignment="1">
      <alignment horizontal="center" vertical="center" wrapText="1"/>
    </xf>
    <xf numFmtId="0" fontId="4" fillId="3" borderId="8" xfId="0" applyFont="1" applyFill="1" applyBorder="1" applyAlignment="1">
      <alignment horizontal="center" vertical="center" wrapText="1"/>
    </xf>
    <xf numFmtId="180" fontId="3" fillId="0" borderId="3" xfId="0" applyNumberFormat="1" applyFont="1" applyBorder="1" applyAlignment="1">
      <alignment vertical="center"/>
    </xf>
    <xf numFmtId="0" fontId="4" fillId="3" borderId="7" xfId="0" applyFont="1" applyFill="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7" xfId="0" applyFont="1" applyBorder="1" applyAlignment="1">
      <alignment horizontal="center" vertical="center"/>
    </xf>
    <xf numFmtId="0" fontId="12" fillId="0" borderId="1" xfId="0" applyFont="1" applyBorder="1" applyAlignment="1">
      <alignment horizontal="center" vertical="center"/>
    </xf>
    <xf numFmtId="0" fontId="12" fillId="0" borderId="7" xfId="0" applyFont="1" applyBorder="1" applyAlignment="1">
      <alignment vertical="center" wrapText="1"/>
    </xf>
    <xf numFmtId="0" fontId="12" fillId="0" borderId="1" xfId="0" applyFont="1" applyBorder="1" applyAlignment="1">
      <alignment vertical="center" wrapText="1"/>
    </xf>
    <xf numFmtId="0" fontId="4" fillId="0" borderId="8" xfId="0" applyFont="1" applyBorder="1" applyAlignment="1">
      <alignment vertical="center"/>
    </xf>
    <xf numFmtId="0" fontId="4" fillId="0" borderId="1"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horizontal="left" vertical="center"/>
    </xf>
    <xf numFmtId="0" fontId="4" fillId="0" borderId="1" xfId="0" applyFont="1" applyBorder="1" applyAlignment="1">
      <alignment horizontal="left" vertical="center"/>
    </xf>
    <xf numFmtId="0" fontId="13"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7" fillId="0" borderId="1" xfId="0" applyFont="1" applyBorder="1"/>
    <xf numFmtId="0" fontId="3" fillId="0" borderId="4"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vertical="center"/>
    </xf>
    <xf numFmtId="0" fontId="3" fillId="0" borderId="0" xfId="0" applyFont="1" applyAlignment="1">
      <alignment horizontal="left"/>
    </xf>
    <xf numFmtId="181" fontId="3" fillId="0" borderId="0" xfId="0" applyNumberFormat="1" applyFont="1"/>
    <xf numFmtId="1" fontId="3" fillId="0" borderId="0" xfId="0" applyNumberFormat="1" applyFont="1"/>
    <xf numFmtId="0" fontId="5" fillId="0" borderId="1" xfId="0" applyFont="1" applyBorder="1" applyAlignment="1">
      <alignment vertical="center"/>
    </xf>
    <xf numFmtId="0" fontId="3" fillId="0" borderId="4" xfId="0" applyFont="1" applyBorder="1" applyAlignment="1">
      <alignment horizontal="left" vertical="center"/>
    </xf>
    <xf numFmtId="0" fontId="3" fillId="4" borderId="4" xfId="0" applyFont="1" applyFill="1" applyBorder="1" applyAlignment="1">
      <alignment horizontal="center" vertical="center" wrapText="1"/>
    </xf>
    <xf numFmtId="0" fontId="9" fillId="0" borderId="4" xfId="0" applyFont="1" applyBorder="1" applyAlignment="1">
      <alignment horizontal="center" vertical="center"/>
    </xf>
    <xf numFmtId="0" fontId="3" fillId="5" borderId="1" xfId="0" applyFont="1" applyFill="1" applyBorder="1" applyAlignment="1">
      <alignment horizontal="center" vertical="center" wrapText="1"/>
    </xf>
    <xf numFmtId="0" fontId="14" fillId="0" borderId="4" xfId="0" applyFont="1" applyBorder="1" applyAlignment="1">
      <alignment horizontal="center" vertical="center" wrapText="1"/>
    </xf>
    <xf numFmtId="181" fontId="6" fillId="0" borderId="4" xfId="0" applyNumberFormat="1" applyFont="1" applyBorder="1" applyAlignment="1">
      <alignment horizontal="center" vertical="center" wrapText="1"/>
    </xf>
    <xf numFmtId="0" fontId="3" fillId="6"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9" fillId="0" borderId="2" xfId="0" applyFont="1" applyBorder="1" applyAlignment="1">
      <alignment horizontal="center" vertical="center"/>
    </xf>
    <xf numFmtId="0" fontId="3" fillId="7" borderId="1"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14" fillId="0" borderId="3" xfId="0" applyFont="1" applyBorder="1" applyAlignment="1">
      <alignment horizontal="center" vertical="center" wrapText="1"/>
    </xf>
    <xf numFmtId="0" fontId="9" fillId="0" borderId="3" xfId="0" applyFont="1" applyBorder="1" applyAlignment="1">
      <alignment horizontal="center" vertical="center"/>
    </xf>
    <xf numFmtId="0" fontId="3" fillId="6" borderId="11" xfId="0" applyFont="1" applyFill="1" applyBorder="1" applyAlignment="1">
      <alignment horizontal="center" vertical="center" wrapText="1"/>
    </xf>
    <xf numFmtId="0" fontId="3" fillId="6" borderId="11" xfId="0" applyFont="1" applyFill="1" applyBorder="1" applyAlignment="1">
      <alignment horizontal="center" wrapText="1"/>
    </xf>
    <xf numFmtId="0" fontId="3" fillId="7" borderId="11" xfId="0" applyFont="1" applyFill="1" applyBorder="1" applyAlignment="1">
      <alignment horizontal="center" wrapText="1"/>
    </xf>
    <xf numFmtId="0" fontId="15" fillId="0" borderId="4" xfId="0" applyFont="1" applyBorder="1" applyAlignment="1">
      <alignment horizontal="center" vertical="center" wrapText="1"/>
    </xf>
    <xf numFmtId="0" fontId="16" fillId="6" borderId="11" xfId="0" applyFont="1" applyFill="1" applyBorder="1" applyAlignment="1">
      <alignment horizont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3" fillId="0" borderId="1" xfId="0" applyFont="1" applyBorder="1" applyAlignment="1">
      <alignment horizontal="center"/>
    </xf>
    <xf numFmtId="0" fontId="3" fillId="0" borderId="1" xfId="0" applyFont="1" applyBorder="1"/>
    <xf numFmtId="0" fontId="3" fillId="5" borderId="1" xfId="0" applyFont="1" applyFill="1" applyBorder="1" applyAlignment="1">
      <alignment horizontal="center" vertical="center"/>
    </xf>
    <xf numFmtId="0" fontId="3" fillId="7" borderId="1" xfId="0" applyFont="1" applyFill="1" applyBorder="1" applyAlignment="1">
      <alignment horizontal="center" wrapText="1"/>
    </xf>
    <xf numFmtId="0" fontId="3" fillId="6" borderId="1" xfId="0" applyFont="1" applyFill="1" applyBorder="1" applyAlignment="1">
      <alignment horizontal="center" wrapText="1"/>
    </xf>
    <xf numFmtId="0" fontId="3" fillId="0" borderId="1" xfId="0" applyFont="1" applyBorder="1" applyAlignment="1">
      <alignment horizontal="center" wrapText="1"/>
    </xf>
    <xf numFmtId="0" fontId="16" fillId="6" borderId="1" xfId="0" applyFont="1" applyFill="1" applyBorder="1" applyAlignment="1">
      <alignment wrapText="1"/>
    </xf>
    <xf numFmtId="0" fontId="16" fillId="7" borderId="1" xfId="0" applyFont="1" applyFill="1" applyBorder="1" applyAlignment="1">
      <alignment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11" fillId="0" borderId="1" xfId="0" applyFont="1" applyBorder="1" applyAlignment="1">
      <alignment horizontal="center"/>
    </xf>
    <xf numFmtId="0" fontId="11" fillId="0" borderId="4" xfId="99" applyFont="1" applyBorder="1" applyAlignment="1">
      <alignment horizontal="center" vertical="center" wrapText="1"/>
    </xf>
    <xf numFmtId="0" fontId="11" fillId="0" borderId="3" xfId="99" applyFont="1" applyBorder="1" applyAlignment="1">
      <alignment horizontal="center" vertical="center" wrapText="1"/>
    </xf>
    <xf numFmtId="0" fontId="11" fillId="0" borderId="1" xfId="99" applyFont="1" applyBorder="1" applyAlignment="1">
      <alignment horizontal="left" vertical="center" wrapText="1"/>
    </xf>
    <xf numFmtId="0" fontId="11" fillId="0" borderId="4" xfId="99" applyFont="1" applyBorder="1" applyAlignment="1">
      <alignment vertical="center" wrapText="1"/>
    </xf>
    <xf numFmtId="0" fontId="3" fillId="0" borderId="4" xfId="0" applyFont="1" applyBorder="1" applyAlignment="1">
      <alignment horizontal="left" vertical="center" wrapText="1"/>
    </xf>
    <xf numFmtId="0" fontId="17" fillId="0" borderId="1" xfId="98" applyFont="1" applyBorder="1" applyAlignment="1">
      <alignment horizontal="center" vertical="center" wrapText="1"/>
    </xf>
    <xf numFmtId="0" fontId="17" fillId="0" borderId="4" xfId="98" applyFont="1" applyBorder="1" applyAlignment="1">
      <alignment horizontal="center" vertical="center" wrapText="1"/>
    </xf>
    <xf numFmtId="0" fontId="17" fillId="0" borderId="2" xfId="98" applyFont="1" applyBorder="1" applyAlignment="1">
      <alignment horizontal="center" vertical="center" wrapText="1"/>
    </xf>
    <xf numFmtId="0" fontId="17" fillId="0" borderId="3" xfId="98" applyFont="1" applyBorder="1" applyAlignment="1">
      <alignment horizontal="center" vertical="center" wrapText="1"/>
    </xf>
    <xf numFmtId="181" fontId="6" fillId="0" borderId="1" xfId="0" applyNumberFormat="1" applyFont="1" applyBorder="1" applyAlignment="1">
      <alignment horizontal="center" vertical="center" wrapText="1"/>
    </xf>
    <xf numFmtId="0" fontId="18" fillId="0" borderId="0" xfId="0" applyFont="1"/>
    <xf numFmtId="0" fontId="5" fillId="0" borderId="7" xfId="0" applyFont="1" applyBorder="1" applyAlignment="1">
      <alignment horizontal="left" vertical="center" wrapText="1"/>
    </xf>
    <xf numFmtId="0" fontId="3" fillId="0" borderId="4" xfId="92" applyFont="1" applyBorder="1" applyAlignment="1">
      <alignment horizontal="left" vertical="center" wrapText="1"/>
    </xf>
    <xf numFmtId="0" fontId="3" fillId="0" borderId="4" xfId="92" applyFont="1" applyBorder="1" applyAlignment="1">
      <alignment horizontal="center" vertical="center" wrapText="1"/>
    </xf>
    <xf numFmtId="0" fontId="3" fillId="0" borderId="5" xfId="0" applyFont="1" applyBorder="1" applyAlignment="1">
      <alignment horizontal="center" vertical="center"/>
    </xf>
    <xf numFmtId="0" fontId="5" fillId="2" borderId="4" xfId="0" applyFont="1" applyFill="1" applyBorder="1" applyAlignment="1">
      <alignment horizontal="center" vertical="center" wrapText="1"/>
    </xf>
    <xf numFmtId="0" fontId="5" fillId="0" borderId="0" xfId="0" applyFont="1"/>
    <xf numFmtId="0" fontId="10" fillId="0" borderId="7" xfId="0" applyFont="1" applyBorder="1" applyAlignment="1">
      <alignment horizontal="left" vertical="center" wrapText="1"/>
    </xf>
    <xf numFmtId="0" fontId="6" fillId="0" borderId="4" xfId="92" applyFont="1" applyBorder="1" applyAlignment="1">
      <alignment horizontal="left" vertical="center" wrapText="1"/>
    </xf>
    <xf numFmtId="0" fontId="3" fillId="0" borderId="8" xfId="92" applyFont="1" applyBorder="1" applyAlignment="1">
      <alignment horizontal="center" vertical="center" wrapText="1"/>
    </xf>
    <xf numFmtId="0" fontId="3" fillId="0" borderId="1" xfId="92" applyFont="1" applyBorder="1" applyAlignment="1">
      <alignment horizontal="center" vertical="center" wrapText="1"/>
    </xf>
    <xf numFmtId="0" fontId="7" fillId="0" borderId="1" xfId="0" applyFont="1" applyBorder="1" applyAlignment="1">
      <alignment horizontal="center"/>
    </xf>
    <xf numFmtId="0" fontId="3" fillId="0" borderId="9" xfId="92" applyFont="1" applyBorder="1" applyAlignment="1">
      <alignment horizontal="center" vertical="center" wrapText="1"/>
    </xf>
    <xf numFmtId="0" fontId="3" fillId="0" borderId="10" xfId="92" applyFont="1" applyBorder="1" applyAlignment="1">
      <alignment horizontal="center" vertical="center" wrapText="1"/>
    </xf>
    <xf numFmtId="0" fontId="3" fillId="0" borderId="7" xfId="0" applyFont="1" applyBorder="1" applyAlignment="1">
      <alignment horizontal="center" vertical="center" wrapText="1"/>
    </xf>
    <xf numFmtId="0" fontId="7" fillId="0" borderId="1" xfId="0" applyFont="1" applyBorder="1" applyAlignment="1">
      <alignment vertical="center"/>
    </xf>
    <xf numFmtId="0" fontId="3" fillId="0" borderId="7" xfId="92" applyFont="1" applyBorder="1" applyAlignment="1">
      <alignment horizontal="center" vertical="center" wrapText="1"/>
    </xf>
    <xf numFmtId="0" fontId="7" fillId="0" borderId="4"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19" fillId="0" borderId="8"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1" fillId="0" borderId="7" xfId="0" applyFont="1" applyBorder="1" applyAlignment="1">
      <alignment horizontal="center" vertical="center"/>
    </xf>
    <xf numFmtId="0" fontId="7" fillId="0" borderId="0" xfId="0" applyFont="1" applyAlignment="1">
      <alignment vertical="center"/>
    </xf>
    <xf numFmtId="0" fontId="20" fillId="0" borderId="1" xfId="0" applyFont="1" applyFill="1" applyBorder="1" applyAlignment="1">
      <alignment horizontal="center" vertical="center"/>
    </xf>
    <xf numFmtId="0" fontId="0" fillId="0" borderId="1" xfId="0" applyBorder="1"/>
    <xf numFmtId="0" fontId="0" fillId="0" borderId="1" xfId="0" applyBorder="1" applyAlignment="1">
      <alignment vertical="center"/>
    </xf>
    <xf numFmtId="0" fontId="6" fillId="0" borderId="1" xfId="92" applyFont="1" applyBorder="1" applyAlignment="1">
      <alignment horizontal="left" vertical="center" wrapText="1"/>
    </xf>
    <xf numFmtId="0" fontId="21" fillId="0" borderId="0" xfId="0" applyFont="1" applyAlignment="1">
      <alignment vertical="center"/>
    </xf>
    <xf numFmtId="3" fontId="21" fillId="0" borderId="0" xfId="0" applyNumberFormat="1" applyFont="1" applyAlignment="1">
      <alignment vertical="center"/>
    </xf>
    <xf numFmtId="0" fontId="5" fillId="0" borderId="0" xfId="0" applyFont="1" applyAlignment="1">
      <alignment vertical="center"/>
    </xf>
    <xf numFmtId="1" fontId="5" fillId="0" borderId="0" xfId="0" applyNumberFormat="1" applyFont="1" applyAlignment="1">
      <alignment vertical="center"/>
    </xf>
    <xf numFmtId="0" fontId="11" fillId="0" borderId="1" xfId="0" applyFont="1" applyBorder="1" applyAlignment="1">
      <alignment horizontal="left" vertical="center" wrapText="1"/>
    </xf>
    <xf numFmtId="3" fontId="11" fillId="2" borderId="1" xfId="0" applyNumberFormat="1" applyFont="1" applyFill="1" applyBorder="1" applyAlignment="1">
      <alignment horizontal="center" vertical="center" wrapText="1"/>
    </xf>
    <xf numFmtId="0" fontId="4" fillId="0" borderId="0" xfId="0" applyFont="1" applyAlignment="1">
      <alignment vertical="center"/>
    </xf>
    <xf numFmtId="0" fontId="12" fillId="0" borderId="1" xfId="0" applyFont="1" applyBorder="1" applyAlignment="1">
      <alignment horizontal="left" vertical="center" wrapText="1"/>
    </xf>
    <xf numFmtId="0" fontId="22" fillId="0" borderId="1" xfId="0" applyFont="1" applyBorder="1" applyAlignment="1">
      <alignment vertical="center" wrapText="1"/>
    </xf>
    <xf numFmtId="3" fontId="22" fillId="0" borderId="1" xfId="0" applyNumberFormat="1" applyFont="1" applyBorder="1" applyAlignment="1">
      <alignment horizontal="center" vertical="center" wrapText="1"/>
    </xf>
    <xf numFmtId="0" fontId="12" fillId="0" borderId="1" xfId="0" applyFont="1" applyBorder="1" applyAlignment="1">
      <alignment horizontal="left" vertical="center"/>
    </xf>
    <xf numFmtId="0" fontId="22" fillId="0" borderId="1" xfId="0" applyFont="1" applyBorder="1" applyAlignment="1">
      <alignment vertical="center"/>
    </xf>
    <xf numFmtId="0" fontId="12" fillId="0" borderId="0" xfId="0" applyFont="1" applyAlignment="1">
      <alignment vertical="center"/>
    </xf>
    <xf numFmtId="0" fontId="12" fillId="0" borderId="1" xfId="0" applyFont="1" applyBorder="1" applyAlignment="1">
      <alignment vertical="center"/>
    </xf>
    <xf numFmtId="0" fontId="11"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vertical="center"/>
    </xf>
    <xf numFmtId="0" fontId="23" fillId="0" borderId="4" xfId="0" applyFont="1" applyBorder="1" applyAlignment="1">
      <alignment horizontal="center" vertical="center" wrapText="1"/>
    </xf>
    <xf numFmtId="0" fontId="23" fillId="0" borderId="1" xfId="0" applyFont="1" applyBorder="1" applyAlignment="1">
      <alignment horizontal="center" vertical="center" wrapText="1"/>
    </xf>
    <xf numFmtId="0" fontId="23"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1" fillId="0" borderId="4" xfId="0" applyFont="1" applyBorder="1" applyAlignment="1">
      <alignment horizontal="center" vertical="center"/>
    </xf>
    <xf numFmtId="0" fontId="22" fillId="0" borderId="4"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21" fillId="0" borderId="3" xfId="0" applyFont="1" applyBorder="1" applyAlignment="1">
      <alignment horizontal="center" vertical="center"/>
    </xf>
    <xf numFmtId="0" fontId="21" fillId="0" borderId="2" xfId="0" applyFont="1" applyBorder="1" applyAlignment="1">
      <alignment horizontal="center" vertical="center"/>
    </xf>
    <xf numFmtId="0" fontId="11" fillId="0" borderId="3" xfId="0" applyFont="1" applyBorder="1" applyAlignment="1">
      <alignment vertical="center" wrapText="1"/>
    </xf>
    <xf numFmtId="0" fontId="21" fillId="0" borderId="2" xfId="0" applyFont="1" applyBorder="1" applyAlignment="1">
      <alignment vertical="center"/>
    </xf>
    <xf numFmtId="0" fontId="17" fillId="0" borderId="0" xfId="0" applyFont="1" applyFill="1" applyBorder="1" applyAlignment="1">
      <alignment horizontal="center" vertical="center" wrapText="1"/>
    </xf>
    <xf numFmtId="0" fontId="17"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2" fillId="0" borderId="0" xfId="0" applyFont="1" applyAlignment="1">
      <alignment horizontal="left" vertical="center"/>
    </xf>
    <xf numFmtId="0" fontId="22" fillId="0" borderId="0" xfId="0" applyFont="1" applyAlignment="1">
      <alignment vertical="center"/>
    </xf>
    <xf numFmtId="0" fontId="17" fillId="0" borderId="0" xfId="0" applyFont="1" applyAlignment="1">
      <alignment horizontal="center" vertical="center" wrapText="1"/>
    </xf>
    <xf numFmtId="3" fontId="22" fillId="0" borderId="0" xfId="0" applyNumberFormat="1" applyFont="1" applyAlignment="1">
      <alignment horizontal="center" vertical="center" wrapText="1"/>
    </xf>
    <xf numFmtId="0" fontId="25" fillId="0" borderId="0" xfId="0" applyFont="1" applyAlignment="1">
      <alignment vertical="center"/>
    </xf>
    <xf numFmtId="0" fontId="4" fillId="0" borderId="10" xfId="0" applyFont="1" applyBorder="1" applyAlignment="1">
      <alignment horizontal="left"/>
    </xf>
    <xf numFmtId="49" fontId="26" fillId="0" borderId="3" xfId="0" applyNumberFormat="1" applyFont="1" applyBorder="1"/>
    <xf numFmtId="49" fontId="26" fillId="0" borderId="0" xfId="0" applyNumberFormat="1" applyFont="1"/>
    <xf numFmtId="0" fontId="4" fillId="0" borderId="7" xfId="0" applyFont="1" applyBorder="1"/>
    <xf numFmtId="49" fontId="4" fillId="0" borderId="1" xfId="0" applyNumberFormat="1" applyFont="1" applyBorder="1"/>
    <xf numFmtId="49" fontId="4" fillId="0" borderId="0" xfId="0" applyNumberFormat="1" applyFont="1"/>
    <xf numFmtId="0" fontId="4" fillId="0" borderId="7" xfId="0" applyFont="1" applyBorder="1" applyAlignment="1">
      <alignment horizontal="left"/>
    </xf>
    <xf numFmtId="0" fontId="17" fillId="0" borderId="1" xfId="0" applyFont="1" applyBorder="1" applyAlignment="1">
      <alignment wrapText="1"/>
    </xf>
    <xf numFmtId="0" fontId="17" fillId="0" borderId="0" xfId="0" applyFont="1" applyAlignment="1">
      <alignment wrapText="1"/>
    </xf>
    <xf numFmtId="0" fontId="4" fillId="0" borderId="1" xfId="0" applyFont="1" applyBorder="1"/>
    <xf numFmtId="0" fontId="4" fillId="0" borderId="8" xfId="0" applyFont="1" applyBorder="1" applyAlignment="1">
      <alignment horizontal="left"/>
    </xf>
    <xf numFmtId="0" fontId="4" fillId="0" borderId="4" xfId="0" applyFont="1" applyBorder="1"/>
    <xf numFmtId="0" fontId="0" fillId="0" borderId="0" xfId="0" applyAlignment="1">
      <alignment vertical="center"/>
    </xf>
    <xf numFmtId="0" fontId="11" fillId="0" borderId="4" xfId="0" applyFont="1" applyBorder="1" applyAlignment="1">
      <alignment horizontal="center"/>
    </xf>
    <xf numFmtId="0" fontId="27" fillId="0" borderId="1" xfId="0" applyFont="1" applyBorder="1"/>
    <xf numFmtId="0" fontId="27" fillId="0" borderId="12" xfId="0" applyFont="1" applyBorder="1"/>
    <xf numFmtId="0" fontId="11" fillId="0" borderId="3" xfId="0" applyFont="1" applyBorder="1" applyAlignment="1">
      <alignment horizontal="center"/>
    </xf>
    <xf numFmtId="0" fontId="27" fillId="0" borderId="0" xfId="0" applyFont="1" applyAlignment="1">
      <alignment horizontal="center"/>
    </xf>
    <xf numFmtId="0" fontId="27" fillId="0" borderId="3" xfId="0" applyFont="1" applyBorder="1" applyAlignment="1">
      <alignment horizontal="center"/>
    </xf>
    <xf numFmtId="0" fontId="27" fillId="3" borderId="1" xfId="0" applyFont="1" applyFill="1" applyBorder="1" applyAlignment="1">
      <alignment horizontal="center"/>
    </xf>
    <xf numFmtId="0" fontId="11" fillId="0" borderId="2" xfId="0" applyFont="1" applyBorder="1" applyAlignment="1">
      <alignment horizontal="center"/>
    </xf>
    <xf numFmtId="0" fontId="27" fillId="0" borderId="2" xfId="0" applyFont="1" applyBorder="1" applyAlignment="1">
      <alignment horizontal="center"/>
    </xf>
    <xf numFmtId="0" fontId="25" fillId="0" borderId="1" xfId="0" applyFont="1" applyBorder="1" applyAlignment="1">
      <alignment horizontal="center" vertical="center"/>
    </xf>
    <xf numFmtId="0" fontId="0" fillId="0" borderId="1" xfId="0" applyBorder="1" applyAlignment="1">
      <alignment horizontal="center" vertical="center"/>
    </xf>
    <xf numFmtId="0" fontId="21" fillId="0" borderId="0" xfId="0" applyFont="1" applyBorder="1" applyAlignment="1">
      <alignment vertical="center"/>
    </xf>
    <xf numFmtId="0" fontId="3" fillId="0" borderId="1" xfId="0" applyFont="1" applyBorder="1" applyAlignment="1">
      <alignment horizontal="left"/>
    </xf>
    <xf numFmtId="0" fontId="3" fillId="0" borderId="1" xfId="0" applyFont="1" applyBorder="1" applyAlignment="1">
      <alignment wrapText="1"/>
    </xf>
    <xf numFmtId="179" fontId="3" fillId="4" borderId="1" xfId="0" applyNumberFormat="1" applyFont="1" applyFill="1" applyBorder="1" applyAlignment="1">
      <alignment horizontal="center" wrapText="1"/>
    </xf>
    <xf numFmtId="0" fontId="1" fillId="0" borderId="1" xfId="0" applyFont="1" applyBorder="1"/>
    <xf numFmtId="0" fontId="3" fillId="0" borderId="1" xfId="0" applyFont="1" applyBorder="1" applyAlignment="1">
      <alignment horizontal="left" wrapText="1"/>
    </xf>
    <xf numFmtId="3" fontId="6" fillId="0" borderId="1" xfId="0" applyNumberFormat="1" applyFont="1" applyBorder="1" applyAlignment="1">
      <alignment horizontal="center" wrapText="1"/>
    </xf>
    <xf numFmtId="182" fontId="7" fillId="0" borderId="0" xfId="1" applyNumberFormat="1" applyFont="1"/>
    <xf numFmtId="0" fontId="6" fillId="0" borderId="1" xfId="0" applyFont="1" applyBorder="1" applyAlignment="1">
      <alignment wrapText="1"/>
    </xf>
    <xf numFmtId="3" fontId="10" fillId="0" borderId="1" xfId="0" applyNumberFormat="1" applyFont="1" applyBorder="1" applyAlignment="1">
      <alignment horizontal="center" wrapText="1"/>
    </xf>
    <xf numFmtId="0" fontId="4" fillId="0" borderId="1" xfId="0" applyFont="1" applyBorder="1" applyAlignment="1">
      <alignment horizontal="center"/>
    </xf>
    <xf numFmtId="182" fontId="28" fillId="0" borderId="0" xfId="1" applyNumberFormat="1" applyFont="1" applyFill="1"/>
    <xf numFmtId="0" fontId="5" fillId="0" borderId="0" xfId="0" applyFont="1" applyAlignment="1">
      <alignment horizontal="center" vertical="center"/>
    </xf>
    <xf numFmtId="2" fontId="7" fillId="0" borderId="0" xfId="0" applyNumberFormat="1" applyFont="1" applyAlignment="1">
      <alignment horizontal="left"/>
    </xf>
    <xf numFmtId="2" fontId="7" fillId="0" borderId="0" xfId="0" applyNumberFormat="1" applyFont="1"/>
    <xf numFmtId="0" fontId="29" fillId="0" borderId="0" xfId="0" applyFont="1" applyAlignment="1">
      <alignment horizontal="center" vertical="center"/>
    </xf>
    <xf numFmtId="0" fontId="30" fillId="0" borderId="0" xfId="0" applyFont="1"/>
    <xf numFmtId="1" fontId="5" fillId="0" borderId="1" xfId="0" applyNumberFormat="1" applyFont="1" applyBorder="1" applyAlignment="1">
      <alignment horizontal="left" vertical="center" wrapText="1"/>
    </xf>
    <xf numFmtId="2" fontId="3" fillId="0" borderId="1" xfId="0" applyNumberFormat="1" applyFont="1" applyBorder="1" applyAlignment="1">
      <alignment horizontal="left" vertical="center" wrapText="1"/>
    </xf>
    <xf numFmtId="2" fontId="5" fillId="0" borderId="1" xfId="0" applyNumberFormat="1" applyFont="1" applyBorder="1" applyAlignment="1">
      <alignment vertical="center"/>
    </xf>
    <xf numFmtId="2" fontId="3" fillId="0" borderId="1" xfId="0" applyNumberFormat="1" applyFont="1" applyBorder="1" applyAlignment="1">
      <alignment horizontal="center" vertical="center" wrapText="1"/>
    </xf>
    <xf numFmtId="3" fontId="5" fillId="8" borderId="1" xfId="0" applyNumberFormat="1" applyFont="1" applyFill="1" applyBorder="1" applyAlignment="1">
      <alignment vertical="center" wrapText="1"/>
    </xf>
    <xf numFmtId="3" fontId="3" fillId="3" borderId="1" xfId="0" applyNumberFormat="1" applyFont="1" applyFill="1" applyBorder="1" applyAlignment="1">
      <alignment vertical="center" wrapText="1"/>
    </xf>
    <xf numFmtId="1" fontId="10" fillId="0" borderId="1" xfId="0" applyNumberFormat="1" applyFont="1" applyBorder="1" applyAlignment="1">
      <alignment horizontal="left" vertical="center" wrapText="1"/>
    </xf>
    <xf numFmtId="2" fontId="6" fillId="0" borderId="1" xfId="0" applyNumberFormat="1" applyFont="1" applyBorder="1" applyAlignment="1">
      <alignment horizontal="left" vertical="center" wrapText="1"/>
    </xf>
    <xf numFmtId="3" fontId="6" fillId="0" borderId="1" xfId="0" applyNumberFormat="1" applyFont="1" applyBorder="1" applyAlignment="1">
      <alignment horizontal="center" vertical="center" wrapText="1"/>
    </xf>
    <xf numFmtId="3" fontId="5" fillId="0" borderId="1" xfId="0" applyNumberFormat="1" applyFont="1" applyBorder="1" applyAlignment="1">
      <alignment vertical="center" wrapText="1"/>
    </xf>
    <xf numFmtId="3" fontId="5" fillId="3" borderId="1" xfId="0" applyNumberFormat="1" applyFont="1" applyFill="1" applyBorder="1" applyAlignment="1">
      <alignment vertical="center" wrapText="1"/>
    </xf>
    <xf numFmtId="3" fontId="5" fillId="0" borderId="11" xfId="0" applyNumberFormat="1" applyFont="1" applyBorder="1" applyAlignment="1">
      <alignment horizontal="left" vertical="center" wrapText="1"/>
    </xf>
    <xf numFmtId="3" fontId="5" fillId="0" borderId="1" xfId="0" applyNumberFormat="1" applyFont="1" applyBorder="1" applyAlignment="1">
      <alignment horizontal="center" vertical="center" wrapText="1"/>
    </xf>
    <xf numFmtId="3" fontId="5" fillId="0" borderId="11" xfId="0" applyNumberFormat="1" applyFont="1" applyBorder="1" applyAlignment="1">
      <alignment horizontal="center" vertical="center" wrapText="1"/>
    </xf>
    <xf numFmtId="3" fontId="5" fillId="0" borderId="11" xfId="0" applyNumberFormat="1" applyFont="1" applyBorder="1" applyAlignment="1">
      <alignment horizontal="center" vertical="center"/>
    </xf>
    <xf numFmtId="3" fontId="3" fillId="9" borderId="1" xfId="0" applyNumberFormat="1" applyFont="1" applyFill="1" applyBorder="1" applyAlignment="1">
      <alignment vertical="center" wrapText="1"/>
    </xf>
    <xf numFmtId="3" fontId="5" fillId="10" borderId="1" xfId="0" applyNumberFormat="1" applyFont="1" applyFill="1" applyBorder="1" applyAlignment="1">
      <alignment horizontal="center" vertical="center" wrapText="1"/>
    </xf>
    <xf numFmtId="3" fontId="3" fillId="3" borderId="1" xfId="0" applyNumberFormat="1" applyFont="1" applyFill="1" applyBorder="1" applyAlignment="1">
      <alignment horizontal="center" vertical="center" wrapText="1"/>
    </xf>
    <xf numFmtId="3" fontId="3" fillId="9" borderId="1" xfId="0" applyNumberFormat="1" applyFont="1" applyFill="1" applyBorder="1" applyAlignment="1">
      <alignment horizontal="center" vertical="center" wrapText="1"/>
    </xf>
    <xf numFmtId="0" fontId="5" fillId="11" borderId="1" xfId="0" applyFont="1" applyFill="1" applyBorder="1" applyAlignment="1">
      <alignment vertical="center" wrapText="1"/>
    </xf>
    <xf numFmtId="0" fontId="5" fillId="0" borderId="1" xfId="0" applyFont="1" applyBorder="1" applyAlignment="1">
      <alignment horizontal="center" vertical="center"/>
    </xf>
    <xf numFmtId="3" fontId="3" fillId="0" borderId="1" xfId="0" applyNumberFormat="1"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3" fontId="5" fillId="0" borderId="11" xfId="0" applyNumberFormat="1" applyFont="1" applyBorder="1" applyAlignment="1">
      <alignment vertical="center"/>
    </xf>
    <xf numFmtId="0" fontId="5" fillId="0" borderId="3" xfId="0" applyFont="1" applyBorder="1" applyAlignment="1">
      <alignment horizontal="center" vertical="center"/>
    </xf>
    <xf numFmtId="0" fontId="31" fillId="0" borderId="0" xfId="0" applyFont="1"/>
    <xf numFmtId="3" fontId="32" fillId="0" borderId="0" xfId="0" applyNumberFormat="1" applyFont="1" applyAlignment="1">
      <alignment horizontal="center" vertical="center"/>
    </xf>
    <xf numFmtId="3" fontId="31" fillId="0" borderId="0" xfId="0" applyNumberFormat="1" applyFont="1" applyAlignment="1">
      <alignment vertical="center"/>
    </xf>
    <xf numFmtId="0" fontId="31" fillId="0" borderId="0" xfId="0" applyFont="1" applyAlignment="1">
      <alignment vertical="center"/>
    </xf>
    <xf numFmtId="0" fontId="31" fillId="0" borderId="0" xfId="0" applyFont="1" applyAlignment="1">
      <alignment horizontal="center" vertical="center"/>
    </xf>
    <xf numFmtId="3" fontId="6" fillId="0" borderId="4" xfId="0" applyNumberFormat="1" applyFont="1" applyBorder="1" applyAlignment="1">
      <alignment horizontal="center" vertical="center" wrapText="1"/>
    </xf>
    <xf numFmtId="3" fontId="5" fillId="0" borderId="13" xfId="0" applyNumberFormat="1" applyFont="1" applyBorder="1" applyAlignment="1">
      <alignment horizontal="center" vertical="center" wrapText="1"/>
    </xf>
    <xf numFmtId="3" fontId="5" fillId="0" borderId="4" xfId="0" applyNumberFormat="1" applyFont="1" applyBorder="1" applyAlignment="1">
      <alignment horizontal="center" vertical="center" wrapText="1"/>
    </xf>
    <xf numFmtId="2" fontId="3" fillId="0" borderId="0" xfId="0" applyNumberFormat="1" applyFont="1"/>
    <xf numFmtId="0" fontId="16" fillId="0" borderId="0" xfId="0" applyFont="1"/>
    <xf numFmtId="2" fontId="3" fillId="0" borderId="0" xfId="0" applyNumberFormat="1" applyFont="1" applyAlignment="1">
      <alignment horizontal="justify" wrapText="1"/>
    </xf>
    <xf numFmtId="1" fontId="3" fillId="0" borderId="0" xfId="0" applyNumberFormat="1" applyFont="1" applyAlignment="1">
      <alignment horizontal="left" vertical="center"/>
    </xf>
    <xf numFmtId="2" fontId="16" fillId="0" borderId="0" xfId="0" applyNumberFormat="1" applyFont="1"/>
    <xf numFmtId="2" fontId="16" fillId="0" borderId="0" xfId="0" applyNumberFormat="1" applyFont="1" applyAlignment="1">
      <alignment horizontal="justify" wrapText="1"/>
    </xf>
    <xf numFmtId="0" fontId="5" fillId="0" borderId="4" xfId="0" applyFont="1" applyBorder="1" applyAlignment="1">
      <alignment vertical="center"/>
    </xf>
    <xf numFmtId="1" fontId="33" fillId="0" borderId="0" xfId="0" applyNumberFormat="1" applyFont="1"/>
    <xf numFmtId="0" fontId="4" fillId="0" borderId="0" xfId="0" applyFont="1" applyAlignment="1">
      <alignment horizontal="center" vertical="center"/>
    </xf>
    <xf numFmtId="0" fontId="4" fillId="0" borderId="0" xfId="0" applyFont="1" applyAlignment="1">
      <alignment horizontal="left"/>
    </xf>
    <xf numFmtId="0" fontId="4" fillId="0" borderId="0" xfId="0" applyFont="1" applyAlignment="1">
      <alignment horizontal="left" vertical="center"/>
    </xf>
    <xf numFmtId="0" fontId="4" fillId="0" borderId="0" xfId="0" applyFont="1" applyAlignment="1">
      <alignment horizontal="center"/>
    </xf>
    <xf numFmtId="0" fontId="3" fillId="0" borderId="0" xfId="0" applyFont="1" applyAlignment="1">
      <alignment horizontal="center"/>
    </xf>
    <xf numFmtId="0" fontId="4" fillId="0" borderId="1" xfId="0" applyFont="1" applyBorder="1" applyAlignment="1">
      <alignment horizontal="left" vertical="center" wrapText="1"/>
    </xf>
    <xf numFmtId="0" fontId="4" fillId="0" borderId="13" xfId="0" applyFont="1" applyBorder="1" applyAlignment="1">
      <alignment horizontal="center" vertical="center" wrapText="1"/>
    </xf>
    <xf numFmtId="0" fontId="4" fillId="0" borderId="7" xfId="0" applyFont="1" applyBorder="1" applyAlignment="1">
      <alignment horizontal="center" wrapText="1"/>
    </xf>
    <xf numFmtId="0" fontId="20" fillId="0" borderId="1" xfId="0" applyFont="1" applyBorder="1" applyAlignment="1">
      <alignment horizontal="center" vertical="center" wrapText="1"/>
    </xf>
    <xf numFmtId="179" fontId="6" fillId="0" borderId="1" xfId="0" applyNumberFormat="1" applyFont="1" applyBorder="1" applyAlignment="1">
      <alignment horizontal="center" vertical="center" wrapText="1"/>
    </xf>
    <xf numFmtId="0" fontId="4" fillId="0" borderId="4" xfId="0" applyFont="1" applyBorder="1" applyAlignment="1">
      <alignment horizontal="center"/>
    </xf>
    <xf numFmtId="0" fontId="4" fillId="0" borderId="14" xfId="0" applyFont="1" applyBorder="1" applyAlignment="1">
      <alignment horizontal="center" vertical="center" wrapText="1"/>
    </xf>
    <xf numFmtId="0" fontId="4" fillId="0" borderId="7" xfId="0" applyFont="1" applyBorder="1" applyAlignment="1">
      <alignment horizontal="center"/>
    </xf>
    <xf numFmtId="0" fontId="4" fillId="0" borderId="2" xfId="0" applyFont="1" applyBorder="1" applyAlignment="1">
      <alignment horizontal="center"/>
    </xf>
    <xf numFmtId="0" fontId="4" fillId="0" borderId="6" xfId="0" applyFont="1" applyBorder="1" applyAlignment="1">
      <alignment horizontal="center"/>
    </xf>
    <xf numFmtId="0" fontId="4" fillId="0" borderId="15" xfId="0" applyFont="1" applyBorder="1" applyAlignment="1">
      <alignment horizontal="center" vertical="center" wrapText="1"/>
    </xf>
    <xf numFmtId="0" fontId="4" fillId="0" borderId="3" xfId="0" applyFont="1" applyBorder="1" applyAlignment="1">
      <alignment horizontal="center"/>
    </xf>
    <xf numFmtId="0" fontId="4" fillId="0" borderId="6" xfId="0" applyFont="1" applyBorder="1" applyAlignment="1">
      <alignment horizontal="center" wrapText="1"/>
    </xf>
    <xf numFmtId="183" fontId="4" fillId="0" borderId="1" xfId="0" applyNumberFormat="1" applyFont="1" applyBorder="1" applyAlignment="1">
      <alignment horizontal="center"/>
    </xf>
    <xf numFmtId="0" fontId="20" fillId="0" borderId="1" xfId="0" applyFont="1" applyBorder="1" applyAlignment="1">
      <alignment horizontal="center" vertical="center"/>
    </xf>
    <xf numFmtId="0" fontId="17" fillId="0" borderId="4" xfId="0" applyFont="1" applyBorder="1" applyAlignment="1">
      <alignment horizontal="center" vertical="center" wrapText="1"/>
    </xf>
    <xf numFmtId="0" fontId="17" fillId="0" borderId="2" xfId="0" applyFont="1" applyBorder="1" applyAlignment="1">
      <alignment horizontal="center" vertical="center" wrapText="1"/>
    </xf>
    <xf numFmtId="3" fontId="4" fillId="3" borderId="7" xfId="0" applyNumberFormat="1" applyFont="1" applyFill="1" applyBorder="1" applyAlignment="1">
      <alignment horizontal="center" wrapText="1"/>
    </xf>
    <xf numFmtId="0" fontId="17" fillId="0" borderId="7" xfId="0" applyFont="1" applyBorder="1" applyAlignment="1">
      <alignment horizontal="center" vertical="center" wrapText="1"/>
    </xf>
    <xf numFmtId="0" fontId="17" fillId="0" borderId="3" xfId="0" applyFont="1" applyBorder="1" applyAlignment="1">
      <alignment horizontal="center" vertical="center" wrapText="1"/>
    </xf>
    <xf numFmtId="183" fontId="4" fillId="0" borderId="4" xfId="0" applyNumberFormat="1" applyFont="1" applyBorder="1" applyAlignment="1">
      <alignment horizontal="center"/>
    </xf>
    <xf numFmtId="183" fontId="4" fillId="0" borderId="2" xfId="0" applyNumberFormat="1" applyFont="1" applyBorder="1" applyAlignment="1">
      <alignment horizontal="center"/>
    </xf>
    <xf numFmtId="183" fontId="4" fillId="0" borderId="3" xfId="0" applyNumberFormat="1" applyFont="1" applyBorder="1" applyAlignment="1">
      <alignment horizontal="center"/>
    </xf>
    <xf numFmtId="0" fontId="34" fillId="0" borderId="1" xfId="0" applyFont="1" applyBorder="1" applyAlignment="1">
      <alignment horizontal="center" vertical="center"/>
    </xf>
    <xf numFmtId="0" fontId="11" fillId="0" borderId="1" xfId="0" applyFont="1" applyBorder="1" applyAlignment="1">
      <alignment vertical="center"/>
    </xf>
    <xf numFmtId="2" fontId="4" fillId="0" borderId="1" xfId="0" applyNumberFormat="1" applyFont="1" applyBorder="1" applyAlignment="1">
      <alignment horizontal="center"/>
    </xf>
    <xf numFmtId="0" fontId="12" fillId="0" borderId="1" xfId="0" applyFont="1" applyBorder="1" applyAlignment="1">
      <alignment horizontal="center"/>
    </xf>
    <xf numFmtId="0" fontId="4" fillId="0" borderId="1" xfId="0" applyFont="1" applyBorder="1" applyAlignment="1"/>
    <xf numFmtId="0" fontId="12" fillId="0" borderId="4" xfId="0" applyFont="1" applyBorder="1" applyAlignment="1">
      <alignment horizontal="center" vertical="center" wrapText="1"/>
    </xf>
    <xf numFmtId="0" fontId="4" fillId="0" borderId="6" xfId="0" applyFont="1" applyBorder="1" applyAlignment="1">
      <alignment horizontal="center" vertical="center"/>
    </xf>
    <xf numFmtId="0" fontId="12" fillId="0" borderId="2" xfId="0" applyFont="1" applyBorder="1" applyAlignment="1">
      <alignment horizontal="center" vertical="center" wrapText="1"/>
    </xf>
    <xf numFmtId="0" fontId="4" fillId="3" borderId="1" xfId="0" applyFont="1" applyFill="1" applyBorder="1" applyAlignment="1">
      <alignment horizontal="center"/>
    </xf>
    <xf numFmtId="0" fontId="12" fillId="0" borderId="3" xfId="0" applyFont="1" applyBorder="1" applyAlignment="1">
      <alignment horizontal="center" vertical="center" wrapText="1"/>
    </xf>
    <xf numFmtId="0" fontId="35" fillId="0" borderId="4" xfId="0" applyFont="1" applyBorder="1" applyAlignment="1">
      <alignment horizontal="center" vertical="center" wrapText="1"/>
    </xf>
    <xf numFmtId="0" fontId="35"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36" fillId="0" borderId="1" xfId="0" applyFont="1" applyBorder="1" applyAlignment="1">
      <alignment horizontal="center"/>
    </xf>
    <xf numFmtId="0" fontId="36" fillId="0" borderId="4" xfId="0" applyFont="1" applyBorder="1" applyAlignment="1">
      <alignment horizontal="center"/>
    </xf>
    <xf numFmtId="184" fontId="7" fillId="0" borderId="0" xfId="0" applyNumberFormat="1" applyFont="1" applyAlignment="1">
      <alignment horizontal="center"/>
    </xf>
    <xf numFmtId="184" fontId="27" fillId="0" borderId="0" xfId="0" applyNumberFormat="1" applyFont="1" applyAlignment="1">
      <alignment horizontal="center"/>
    </xf>
    <xf numFmtId="184" fontId="3" fillId="0" borderId="4" xfId="0" applyNumberFormat="1" applyFont="1" applyBorder="1" applyAlignment="1">
      <alignment horizontal="center" vertical="center"/>
    </xf>
    <xf numFmtId="1" fontId="4" fillId="0" borderId="4" xfId="0" applyNumberFormat="1" applyFont="1" applyBorder="1" applyAlignment="1">
      <alignment horizontal="center" vertical="center" wrapText="1"/>
    </xf>
    <xf numFmtId="184" fontId="11" fillId="0" borderId="1" xfId="0" applyNumberFormat="1" applyFont="1" applyBorder="1" applyAlignment="1">
      <alignment horizontal="center"/>
    </xf>
    <xf numFmtId="184" fontId="22" fillId="0" borderId="4" xfId="0" applyNumberFormat="1" applyFont="1" applyBorder="1" applyAlignment="1">
      <alignment horizontal="center"/>
    </xf>
    <xf numFmtId="0" fontId="37" fillId="0" borderId="2" xfId="0" applyFont="1" applyFill="1" applyBorder="1" applyAlignment="1">
      <alignment horizontal="center" vertical="center" wrapText="1"/>
    </xf>
    <xf numFmtId="184" fontId="4" fillId="0" borderId="1" xfId="0" applyNumberFormat="1" applyFont="1" applyFill="1" applyBorder="1" applyAlignment="1">
      <alignment horizontal="center" vertical="center"/>
    </xf>
    <xf numFmtId="1" fontId="5" fillId="2" borderId="1" xfId="0" applyNumberFormat="1" applyFont="1" applyFill="1" applyBorder="1" applyAlignment="1">
      <alignment horizontal="center" vertical="center" wrapText="1"/>
    </xf>
    <xf numFmtId="1" fontId="4" fillId="12" borderId="1" xfId="0" applyNumberFormat="1" applyFont="1" applyFill="1" applyBorder="1" applyAlignment="1">
      <alignment vertical="center" wrapText="1"/>
    </xf>
    <xf numFmtId="0" fontId="3" fillId="10" borderId="1" xfId="0" applyFont="1" applyFill="1" applyBorder="1" applyAlignment="1">
      <alignment vertical="center" wrapText="1"/>
    </xf>
    <xf numFmtId="1" fontId="6" fillId="0" borderId="1" xfId="0" applyNumberFormat="1" applyFont="1" applyBorder="1" applyAlignment="1">
      <alignment horizontal="center" vertical="center" wrapText="1"/>
    </xf>
    <xf numFmtId="1" fontId="4" fillId="0" borderId="1" xfId="0" applyNumberFormat="1" applyFont="1" applyBorder="1" applyAlignment="1">
      <alignment vertical="center" wrapText="1"/>
    </xf>
    <xf numFmtId="0" fontId="7" fillId="0" borderId="4" xfId="0" applyFont="1" applyBorder="1" applyAlignment="1">
      <alignment vertical="center"/>
    </xf>
    <xf numFmtId="1" fontId="4" fillId="0" borderId="2" xfId="0" applyNumberFormat="1" applyFont="1" applyBorder="1" applyAlignment="1">
      <alignment horizontal="center" vertical="center" wrapText="1"/>
    </xf>
    <xf numFmtId="1" fontId="4" fillId="0" borderId="3" xfId="0" applyNumberFormat="1" applyFont="1" applyBorder="1" applyAlignment="1">
      <alignment horizontal="center" vertical="center" wrapText="1"/>
    </xf>
    <xf numFmtId="1" fontId="11" fillId="0" borderId="3" xfId="0" applyNumberFormat="1" applyFont="1" applyBorder="1" applyAlignment="1">
      <alignment horizontal="center" vertical="center" wrapText="1"/>
    </xf>
    <xf numFmtId="1" fontId="11" fillId="0" borderId="1" xfId="0" applyNumberFormat="1" applyFont="1" applyBorder="1" applyAlignment="1">
      <alignment horizontal="center" vertical="center" wrapText="1"/>
    </xf>
    <xf numFmtId="1" fontId="11" fillId="0" borderId="4" xfId="0" applyNumberFormat="1" applyFont="1" applyBorder="1" applyAlignment="1">
      <alignment horizontal="center" vertical="center" wrapText="1"/>
    </xf>
    <xf numFmtId="0" fontId="21" fillId="0" borderId="0" xfId="0" applyFont="1"/>
    <xf numFmtId="184" fontId="22" fillId="0" borderId="1" xfId="0" applyNumberFormat="1" applyFont="1" applyBorder="1" applyAlignment="1">
      <alignment horizontal="center"/>
    </xf>
    <xf numFmtId="1" fontId="4" fillId="0" borderId="1" xfId="0" applyNumberFormat="1" applyFont="1" applyBorder="1" applyAlignment="1">
      <alignment horizontal="center" vertical="center" wrapText="1"/>
    </xf>
    <xf numFmtId="0" fontId="5" fillId="0" borderId="0" xfId="0" applyFont="1" applyAlignment="1">
      <alignment horizontal="left" vertical="center" wrapText="1"/>
    </xf>
    <xf numFmtId="184" fontId="11" fillId="0" borderId="0" xfId="0" applyNumberFormat="1" applyFont="1" applyAlignment="1">
      <alignment horizontal="center"/>
    </xf>
    <xf numFmtId="184" fontId="22" fillId="0" borderId="0" xfId="0" applyNumberFormat="1" applyFont="1" applyAlignment="1">
      <alignment horizontal="center"/>
    </xf>
    <xf numFmtId="1" fontId="4" fillId="0" borderId="0" xfId="0" applyNumberFormat="1" applyFont="1" applyAlignment="1">
      <alignment horizontal="center" vertical="center" wrapText="1"/>
    </xf>
    <xf numFmtId="0" fontId="38" fillId="0" borderId="0" xfId="0" applyFont="1" applyAlignment="1">
      <alignment horizontal="left" vertical="center"/>
    </xf>
    <xf numFmtId="0" fontId="4" fillId="0" borderId="0" xfId="0" applyFont="1" applyAlignment="1">
      <alignment vertical="center" wrapText="1"/>
    </xf>
    <xf numFmtId="0" fontId="39" fillId="0" borderId="0" xfId="0" applyFont="1"/>
    <xf numFmtId="0" fontId="16" fillId="0" borderId="0" xfId="0" applyFont="1" applyAlignment="1">
      <alignment horizontal="center"/>
    </xf>
    <xf numFmtId="184" fontId="16" fillId="0" borderId="0" xfId="0" applyNumberFormat="1" applyFont="1" applyAlignment="1">
      <alignment horizontal="center"/>
    </xf>
    <xf numFmtId="184" fontId="40" fillId="0" borderId="0" xfId="0" applyNumberFormat="1" applyFont="1" applyAlignment="1">
      <alignment horizontal="center"/>
    </xf>
    <xf numFmtId="3" fontId="3" fillId="0" borderId="0" xfId="0" applyNumberFormat="1" applyFont="1" applyAlignment="1">
      <alignment horizontal="left"/>
    </xf>
    <xf numFmtId="0" fontId="21" fillId="0" borderId="4" xfId="0" applyFont="1" applyBorder="1" applyAlignment="1">
      <alignment horizontal="center"/>
    </xf>
    <xf numFmtId="0" fontId="21" fillId="0" borderId="2" xfId="0" applyFont="1" applyBorder="1" applyAlignment="1">
      <alignment horizontal="center"/>
    </xf>
    <xf numFmtId="0" fontId="21" fillId="0" borderId="1" xfId="0" applyFont="1" applyBorder="1"/>
    <xf numFmtId="1" fontId="6" fillId="0" borderId="0" xfId="0" applyNumberFormat="1" applyFont="1" applyAlignment="1">
      <alignment horizontal="center" vertical="center" wrapText="1"/>
    </xf>
    <xf numFmtId="0" fontId="3" fillId="0" borderId="0" xfId="0" applyFont="1" applyAlignment="1">
      <alignment horizontal="center" vertical="center" wrapText="1"/>
    </xf>
    <xf numFmtId="3" fontId="6" fillId="0" borderId="0" xfId="0" applyNumberFormat="1" applyFont="1" applyAlignment="1">
      <alignment horizontal="center" vertical="center" wrapText="1"/>
    </xf>
    <xf numFmtId="0" fontId="7" fillId="0" borderId="0" xfId="0" applyFont="1" applyAlignment="1">
      <alignment horizontal="center"/>
    </xf>
    <xf numFmtId="179" fontId="16" fillId="0" borderId="0" xfId="0" applyNumberFormat="1" applyFont="1" applyAlignment="1">
      <alignment horizontal="center"/>
    </xf>
    <xf numFmtId="0" fontId="41" fillId="0" borderId="0" xfId="0" applyFont="1" applyAlignment="1">
      <alignment horizontal="left"/>
    </xf>
    <xf numFmtId="0" fontId="11" fillId="0" borderId="0" xfId="0" applyFont="1" applyAlignment="1">
      <alignment vertical="center"/>
    </xf>
    <xf numFmtId="1" fontId="21" fillId="0" borderId="0" xfId="0" applyNumberFormat="1" applyFont="1" applyAlignment="1">
      <alignment vertical="center"/>
    </xf>
    <xf numFmtId="0" fontId="21" fillId="0" borderId="0" xfId="0" applyFont="1" applyAlignment="1">
      <alignment horizontal="center" vertical="center"/>
    </xf>
    <xf numFmtId="0" fontId="27" fillId="0" borderId="0" xfId="0" applyFont="1" applyAlignment="1">
      <alignment horizontal="center" vertical="center"/>
    </xf>
    <xf numFmtId="3" fontId="11" fillId="0" borderId="0" xfId="0" applyNumberFormat="1" applyFont="1" applyAlignment="1">
      <alignment vertical="center"/>
    </xf>
    <xf numFmtId="1" fontId="11" fillId="0" borderId="0" xfId="0" applyNumberFormat="1" applyFont="1" applyAlignment="1">
      <alignment vertical="center"/>
    </xf>
    <xf numFmtId="0" fontId="11" fillId="3" borderId="0" xfId="0" applyFont="1" applyFill="1" applyAlignment="1">
      <alignment vertical="center"/>
    </xf>
    <xf numFmtId="0" fontId="5" fillId="3" borderId="0" xfId="0" applyFont="1" applyFill="1" applyAlignment="1">
      <alignment vertical="center"/>
    </xf>
    <xf numFmtId="0" fontId="21" fillId="3" borderId="0" xfId="0" applyFont="1" applyFill="1" applyAlignment="1">
      <alignment vertical="center"/>
    </xf>
    <xf numFmtId="3" fontId="22" fillId="4"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 fontId="22" fillId="0" borderId="1" xfId="0" applyNumberFormat="1" applyFont="1" applyBorder="1" applyAlignment="1">
      <alignment horizontal="center" vertical="center"/>
    </xf>
    <xf numFmtId="0" fontId="22" fillId="0" borderId="1" xfId="0" applyFont="1" applyBorder="1" applyAlignment="1">
      <alignment horizontal="left" vertical="center" wrapText="1"/>
    </xf>
    <xf numFmtId="0" fontId="22" fillId="0" borderId="4" xfId="0" applyFont="1" applyFill="1" applyBorder="1" applyAlignment="1">
      <alignment vertical="center" wrapText="1"/>
    </xf>
    <xf numFmtId="0" fontId="27" fillId="0" borderId="0" xfId="0" applyFont="1" applyAlignment="1">
      <alignment horizontal="left" vertical="center"/>
    </xf>
    <xf numFmtId="1" fontId="27" fillId="0" borderId="0" xfId="0" applyNumberFormat="1" applyFont="1" applyAlignment="1">
      <alignment horizontal="center" vertical="center"/>
    </xf>
    <xf numFmtId="1" fontId="27" fillId="0" borderId="0" xfId="0" applyNumberFormat="1" applyFont="1" applyAlignment="1">
      <alignment horizontal="left" vertical="center"/>
    </xf>
    <xf numFmtId="3" fontId="21" fillId="0" borderId="0" xfId="0" applyNumberFormat="1" applyFont="1" applyAlignment="1">
      <alignment vertical="center" wrapText="1"/>
    </xf>
    <xf numFmtId="0" fontId="27" fillId="3" borderId="0" xfId="0" applyFont="1" applyFill="1" applyAlignment="1">
      <alignment horizontal="center" vertical="center" wrapText="1"/>
    </xf>
    <xf numFmtId="0" fontId="27" fillId="3" borderId="6" xfId="0" applyFont="1" applyFill="1" applyBorder="1" applyAlignment="1">
      <alignment horizontal="center" vertical="center" wrapText="1"/>
    </xf>
    <xf numFmtId="1" fontId="22" fillId="4" borderId="1" xfId="0" applyNumberFormat="1" applyFont="1" applyFill="1" applyBorder="1" applyAlignment="1">
      <alignment horizontal="center" vertical="center" wrapText="1"/>
    </xf>
    <xf numFmtId="10" fontId="22" fillId="4" borderId="1" xfId="0" applyNumberFormat="1" applyFont="1" applyFill="1" applyBorder="1" applyAlignment="1">
      <alignment horizontal="center" vertical="center" wrapText="1"/>
    </xf>
    <xf numFmtId="1" fontId="4" fillId="13" borderId="1" xfId="0" applyNumberFormat="1" applyFont="1" applyFill="1" applyBorder="1" applyAlignment="1">
      <alignment horizontal="center" vertical="center" wrapText="1"/>
    </xf>
    <xf numFmtId="1" fontId="4" fillId="9" borderId="1"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3" fontId="4" fillId="0" borderId="1" xfId="0" applyNumberFormat="1" applyFont="1" applyBorder="1" applyAlignment="1">
      <alignment horizontal="center" vertical="center" wrapText="1"/>
    </xf>
    <xf numFmtId="1" fontId="22" fillId="0" borderId="1" xfId="0" applyNumberFormat="1" applyFont="1" applyBorder="1" applyAlignment="1">
      <alignment horizontal="center" vertical="center" wrapText="1"/>
    </xf>
    <xf numFmtId="3" fontId="12" fillId="0" borderId="1" xfId="0" applyNumberFormat="1" applyFont="1" applyBorder="1" applyAlignment="1">
      <alignment horizontal="center" vertical="center" wrapText="1"/>
    </xf>
    <xf numFmtId="1" fontId="4" fillId="0" borderId="3" xfId="0" applyNumberFormat="1" applyFont="1" applyFill="1" applyBorder="1" applyAlignment="1">
      <alignment horizontal="center" vertical="center" wrapText="1"/>
    </xf>
    <xf numFmtId="1" fontId="4" fillId="0" borderId="4" xfId="0" applyNumberFormat="1" applyFont="1" applyFill="1" applyBorder="1" applyAlignment="1">
      <alignment horizontal="center" vertical="center" wrapText="1"/>
    </xf>
    <xf numFmtId="1" fontId="22" fillId="0" borderId="4" xfId="0" applyNumberFormat="1" applyFont="1" applyFill="1" applyBorder="1" applyAlignment="1">
      <alignment vertical="center" wrapText="1"/>
    </xf>
    <xf numFmtId="1" fontId="4" fillId="0" borderId="2" xfId="0" applyNumberFormat="1" applyFont="1" applyFill="1" applyBorder="1" applyAlignment="1">
      <alignment horizontal="center" vertical="center"/>
    </xf>
    <xf numFmtId="0" fontId="40" fillId="0" borderId="0" xfId="0" applyFont="1" applyAlignment="1">
      <alignment vertical="center" wrapText="1"/>
    </xf>
    <xf numFmtId="0" fontId="42" fillId="0" borderId="0" xfId="0" applyFont="1" applyAlignment="1">
      <alignment vertical="center"/>
    </xf>
    <xf numFmtId="1" fontId="42" fillId="0" borderId="0" xfId="0" applyNumberFormat="1" applyFont="1" applyAlignment="1">
      <alignment vertical="center"/>
    </xf>
    <xf numFmtId="3" fontId="42" fillId="0" borderId="0" xfId="0" applyNumberFormat="1" applyFont="1" applyAlignment="1">
      <alignment vertical="center"/>
    </xf>
    <xf numFmtId="1" fontId="23" fillId="0" borderId="4" xfId="0" applyNumberFormat="1" applyFont="1" applyFill="1" applyBorder="1" applyAlignment="1">
      <alignment horizontal="center" vertical="center" wrapText="1"/>
    </xf>
    <xf numFmtId="1" fontId="23" fillId="0" borderId="2" xfId="0" applyNumberFormat="1" applyFont="1" applyFill="1" applyBorder="1" applyAlignment="1">
      <alignment horizontal="center" vertical="center" wrapText="1"/>
    </xf>
    <xf numFmtId="1" fontId="23" fillId="0" borderId="3" xfId="0" applyNumberFormat="1" applyFont="1" applyFill="1" applyBorder="1" applyAlignment="1">
      <alignment horizontal="center" vertical="center" wrapText="1"/>
    </xf>
    <xf numFmtId="1" fontId="22" fillId="0" borderId="2" xfId="0" applyNumberFormat="1" applyFont="1" applyFill="1" applyBorder="1" applyAlignment="1">
      <alignment horizontal="center" vertical="center" wrapText="1"/>
    </xf>
    <xf numFmtId="1" fontId="22" fillId="0" borderId="4" xfId="0" applyNumberFormat="1" applyFont="1" applyFill="1" applyBorder="1" applyAlignment="1">
      <alignment horizontal="center" vertical="center" wrapText="1"/>
    </xf>
    <xf numFmtId="1" fontId="22" fillId="0" borderId="1" xfId="0" applyNumberFormat="1" applyFont="1" applyFill="1" applyBorder="1" applyAlignment="1">
      <alignment horizontal="center" vertical="center" wrapText="1"/>
    </xf>
    <xf numFmtId="3" fontId="22" fillId="0" borderId="1" xfId="0" applyNumberFormat="1" applyFont="1" applyBorder="1" applyAlignment="1">
      <alignment horizontal="center" vertical="center"/>
    </xf>
    <xf numFmtId="3" fontId="4" fillId="0" borderId="1" xfId="0" applyNumberFormat="1" applyFont="1" applyBorder="1" applyAlignment="1">
      <alignment horizontal="center" vertical="center"/>
    </xf>
    <xf numFmtId="0" fontId="22" fillId="0" borderId="4"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11" fillId="0" borderId="1" xfId="0" applyFont="1" applyFill="1" applyBorder="1" applyAlignment="1">
      <alignment horizontal="left" vertical="center"/>
    </xf>
    <xf numFmtId="3" fontId="22" fillId="0" borderId="7" xfId="0" applyNumberFormat="1" applyFont="1" applyBorder="1" applyAlignment="1">
      <alignment horizontal="center" vertical="center" wrapText="1"/>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22" fillId="0" borderId="1" xfId="0" applyFont="1" applyFill="1" applyBorder="1" applyAlignment="1">
      <alignment horizontal="center" vertical="center" wrapText="1"/>
    </xf>
    <xf numFmtId="1" fontId="22" fillId="0" borderId="3" xfId="0" applyNumberFormat="1" applyFont="1" applyFill="1" applyBorder="1" applyAlignment="1">
      <alignment horizontal="center" vertical="center" wrapText="1"/>
    </xf>
    <xf numFmtId="1" fontId="22" fillId="0" borderId="1" xfId="0" applyNumberFormat="1" applyFont="1" applyFill="1" applyBorder="1" applyAlignment="1">
      <alignment vertical="center" wrapText="1"/>
    </xf>
    <xf numFmtId="0" fontId="20" fillId="0" borderId="4"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1" fontId="22" fillId="0" borderId="2" xfId="0" applyNumberFormat="1" applyFont="1" applyFill="1" applyBorder="1" applyAlignment="1">
      <alignment vertical="center" wrapText="1"/>
    </xf>
    <xf numFmtId="3" fontId="4" fillId="0" borderId="2" xfId="0" applyNumberFormat="1" applyFont="1" applyFill="1" applyBorder="1" applyAlignment="1">
      <alignment horizontal="center"/>
    </xf>
    <xf numFmtId="3" fontId="4" fillId="0" borderId="4" xfId="0" applyNumberFormat="1" applyFont="1" applyFill="1" applyBorder="1" applyAlignment="1">
      <alignment horizontal="center"/>
    </xf>
    <xf numFmtId="1" fontId="4" fillId="0" borderId="1" xfId="0" applyNumberFormat="1" applyFont="1" applyFill="1" applyBorder="1" applyAlignment="1">
      <alignment vertical="center" wrapText="1"/>
    </xf>
    <xf numFmtId="1" fontId="23" fillId="0" borderId="1" xfId="0" applyNumberFormat="1" applyFont="1" applyFill="1" applyBorder="1" applyAlignment="1">
      <alignment horizontal="center" vertical="center" wrapText="1"/>
    </xf>
    <xf numFmtId="2" fontId="27" fillId="0" borderId="0" xfId="0" applyNumberFormat="1" applyFont="1" applyAlignment="1">
      <alignment horizontal="center" vertical="center"/>
    </xf>
    <xf numFmtId="0" fontId="11" fillId="0" borderId="0" xfId="0" applyFont="1"/>
    <xf numFmtId="3" fontId="21" fillId="0" borderId="1" xfId="0" applyNumberFormat="1" applyFont="1" applyBorder="1" applyAlignment="1">
      <alignment horizontal="center" vertical="center"/>
    </xf>
    <xf numFmtId="0" fontId="0" fillId="0" borderId="4" xfId="0" applyBorder="1" applyAlignment="1">
      <alignment horizontal="center"/>
    </xf>
    <xf numFmtId="0" fontId="0" fillId="0" borderId="2" xfId="0" applyBorder="1" applyAlignment="1">
      <alignment horizontal="center"/>
    </xf>
    <xf numFmtId="0" fontId="20" fillId="0" borderId="4" xfId="0" applyFont="1" applyFill="1" applyBorder="1" applyAlignment="1">
      <alignment horizontal="center" wrapText="1"/>
    </xf>
    <xf numFmtId="1" fontId="4" fillId="0" borderId="2" xfId="0" applyNumberFormat="1" applyFont="1" applyFill="1" applyBorder="1" applyAlignment="1">
      <alignment horizontal="center" wrapText="1"/>
    </xf>
    <xf numFmtId="1" fontId="4" fillId="0" borderId="1" xfId="0" applyNumberFormat="1" applyFont="1" applyFill="1" applyBorder="1" applyAlignment="1">
      <alignment horizontal="center"/>
    </xf>
    <xf numFmtId="3" fontId="4" fillId="0" borderId="1" xfId="0" applyNumberFormat="1" applyFont="1" applyFill="1" applyBorder="1" applyAlignment="1">
      <alignment horizontal="center" vertical="center"/>
    </xf>
    <xf numFmtId="3" fontId="4" fillId="0" borderId="3" xfId="0" applyNumberFormat="1" applyFont="1" applyFill="1" applyBorder="1" applyAlignment="1">
      <alignment horizontal="center" vertical="center"/>
    </xf>
    <xf numFmtId="0" fontId="20" fillId="0" borderId="4" xfId="0" applyFont="1" applyFill="1" applyBorder="1" applyAlignment="1">
      <alignment horizontal="center"/>
    </xf>
    <xf numFmtId="0" fontId="20" fillId="0" borderId="4" xfId="0" applyFont="1" applyFill="1" applyBorder="1" applyAlignment="1"/>
    <xf numFmtId="0" fontId="20" fillId="0" borderId="3" xfId="0" applyFont="1" applyFill="1" applyBorder="1" applyAlignment="1">
      <alignment horizontal="center"/>
    </xf>
    <xf numFmtId="0" fontId="20" fillId="0" borderId="1" xfId="0" applyFont="1" applyFill="1" applyBorder="1" applyAlignment="1">
      <alignment vertical="center"/>
    </xf>
    <xf numFmtId="0" fontId="23" fillId="0" borderId="4" xfId="0" applyFont="1" applyFill="1" applyBorder="1" applyAlignment="1">
      <alignment horizontal="center" vertical="center" wrapText="1"/>
    </xf>
    <xf numFmtId="0" fontId="23" fillId="0" borderId="2" xfId="0" applyFont="1" applyFill="1" applyBorder="1" applyAlignment="1">
      <alignment horizontal="center" vertical="center" wrapText="1"/>
    </xf>
    <xf numFmtId="0" fontId="23" fillId="0" borderId="3" xfId="0" applyFont="1" applyFill="1" applyBorder="1" applyAlignment="1">
      <alignment horizontal="center" vertical="center" wrapText="1"/>
    </xf>
    <xf numFmtId="0" fontId="27" fillId="0" borderId="1" xfId="0" applyFont="1" applyBorder="1" applyAlignment="1">
      <alignment horizontal="center"/>
    </xf>
    <xf numFmtId="0" fontId="0" fillId="0" borderId="3" xfId="0" applyBorder="1" applyAlignment="1">
      <alignment horizontal="center"/>
    </xf>
    <xf numFmtId="0" fontId="29" fillId="0" borderId="0" xfId="0" applyFont="1"/>
    <xf numFmtId="3" fontId="5" fillId="0" borderId="0" xfId="0" applyNumberFormat="1" applyFont="1" applyAlignment="1">
      <alignment horizontal="center"/>
    </xf>
    <xf numFmtId="0" fontId="7" fillId="0" borderId="0" xfId="0" applyFont="1" applyAlignment="1">
      <alignment horizontal="center" vertical="center"/>
    </xf>
    <xf numFmtId="0" fontId="5" fillId="0" borderId="0" xfId="0" applyFont="1" applyAlignment="1">
      <alignment horizontal="center"/>
    </xf>
    <xf numFmtId="9" fontId="7" fillId="0" borderId="0" xfId="0" applyNumberFormat="1" applyFont="1"/>
    <xf numFmtId="3" fontId="5" fillId="4" borderId="1" xfId="0" applyNumberFormat="1" applyFont="1" applyFill="1" applyBorder="1" applyAlignment="1">
      <alignment horizontal="center" vertical="center" wrapText="1"/>
    </xf>
    <xf numFmtId="3" fontId="3" fillId="12" borderId="1" xfId="0" applyNumberFormat="1" applyFont="1" applyFill="1" applyBorder="1" applyAlignment="1">
      <alignment horizontal="center" vertical="center" wrapText="1"/>
    </xf>
    <xf numFmtId="1" fontId="3" fillId="12" borderId="4" xfId="0" applyNumberFormat="1" applyFont="1" applyFill="1" applyBorder="1" applyAlignment="1">
      <alignment vertical="center" wrapText="1"/>
    </xf>
    <xf numFmtId="3" fontId="3" fillId="0" borderId="4" xfId="0" applyNumberFormat="1" applyFont="1" applyBorder="1" applyAlignment="1">
      <alignment horizontal="center" vertical="center" wrapText="1"/>
    </xf>
    <xf numFmtId="0" fontId="6" fillId="0" borderId="1" xfId="0" applyFont="1" applyBorder="1" applyAlignment="1">
      <alignment horizontal="left" vertical="center" wrapText="1"/>
    </xf>
    <xf numFmtId="0" fontId="4" fillId="10" borderId="4" xfId="0" applyFont="1" applyFill="1" applyBorder="1" applyAlignment="1">
      <alignment horizontal="center" vertical="center" wrapText="1"/>
    </xf>
    <xf numFmtId="3" fontId="6" fillId="14" borderId="1" xfId="0" applyNumberFormat="1" applyFont="1" applyFill="1" applyBorder="1" applyAlignment="1">
      <alignment horizontal="center" vertical="center" wrapText="1"/>
    </xf>
    <xf numFmtId="1" fontId="4" fillId="0" borderId="4" xfId="0" applyNumberFormat="1" applyFont="1" applyBorder="1" applyAlignment="1">
      <alignment horizontal="center" wrapText="1"/>
    </xf>
    <xf numFmtId="0" fontId="4" fillId="10" borderId="2" xfId="0" applyFont="1" applyFill="1" applyBorder="1" applyAlignment="1">
      <alignment horizontal="center" vertical="center" wrapText="1"/>
    </xf>
    <xf numFmtId="0" fontId="4" fillId="14" borderId="1" xfId="0" applyFont="1" applyFill="1" applyBorder="1" applyAlignment="1">
      <alignment horizontal="center"/>
    </xf>
    <xf numFmtId="1" fontId="4" fillId="0" borderId="2" xfId="0" applyNumberFormat="1" applyFont="1" applyBorder="1" applyAlignment="1">
      <alignment horizontal="center" wrapText="1"/>
    </xf>
    <xf numFmtId="0" fontId="4" fillId="10" borderId="3" xfId="0" applyFont="1" applyFill="1" applyBorder="1" applyAlignment="1">
      <alignment horizontal="center" vertical="center" wrapText="1"/>
    </xf>
    <xf numFmtId="1" fontId="4" fillId="0" borderId="3" xfId="0" applyNumberFormat="1" applyFont="1" applyBorder="1" applyAlignment="1">
      <alignment horizontal="center" wrapText="1"/>
    </xf>
    <xf numFmtId="0" fontId="10" fillId="0" borderId="1" xfId="0" applyFont="1" applyBorder="1" applyAlignment="1">
      <alignment horizontal="left"/>
    </xf>
    <xf numFmtId="0" fontId="43" fillId="10" borderId="4" xfId="0" applyFont="1" applyFill="1" applyBorder="1" applyAlignment="1">
      <alignment horizontal="center" vertical="center" wrapText="1"/>
    </xf>
    <xf numFmtId="0" fontId="4" fillId="12" borderId="10" xfId="0" applyFont="1" applyFill="1" applyBorder="1" applyAlignment="1">
      <alignment horizontal="center"/>
    </xf>
    <xf numFmtId="0" fontId="43" fillId="10" borderId="2" xfId="0" applyFont="1" applyFill="1" applyBorder="1" applyAlignment="1">
      <alignment horizontal="center" vertical="center" wrapText="1"/>
    </xf>
    <xf numFmtId="0" fontId="4" fillId="12" borderId="7" xfId="0" applyFont="1" applyFill="1" applyBorder="1" applyAlignment="1">
      <alignment horizontal="center"/>
    </xf>
    <xf numFmtId="0" fontId="43" fillId="10" borderId="3" xfId="0" applyFont="1" applyFill="1" applyBorder="1" applyAlignment="1">
      <alignment horizontal="center" vertical="center" wrapText="1"/>
    </xf>
    <xf numFmtId="9" fontId="11" fillId="0" borderId="0" xfId="0" applyNumberFormat="1" applyFont="1" applyAlignment="1">
      <alignment horizontal="left"/>
    </xf>
    <xf numFmtId="0" fontId="30" fillId="0" borderId="0" xfId="0" applyFont="1" applyAlignment="1">
      <alignment vertical="center"/>
    </xf>
    <xf numFmtId="3" fontId="30" fillId="0" borderId="0" xfId="0" applyNumberFormat="1" applyFont="1" applyAlignment="1">
      <alignment vertical="center"/>
    </xf>
    <xf numFmtId="0" fontId="44" fillId="10" borderId="4" xfId="0" applyFont="1" applyFill="1" applyBorder="1" applyAlignment="1">
      <alignment horizontal="center" vertical="center" wrapText="1"/>
    </xf>
    <xf numFmtId="0" fontId="44" fillId="10" borderId="2" xfId="0" applyFont="1" applyFill="1" applyBorder="1" applyAlignment="1">
      <alignment horizontal="center" vertical="center" wrapText="1"/>
    </xf>
    <xf numFmtId="0" fontId="4" fillId="12" borderId="9" xfId="0" applyFont="1" applyFill="1" applyBorder="1" applyAlignment="1">
      <alignment horizontal="center"/>
    </xf>
    <xf numFmtId="0" fontId="44" fillId="10" borderId="3" xfId="0" applyFont="1" applyFill="1" applyBorder="1" applyAlignment="1">
      <alignment horizontal="center" vertical="center" wrapText="1"/>
    </xf>
    <xf numFmtId="0" fontId="45" fillId="10" borderId="4" xfId="0" applyFont="1" applyFill="1" applyBorder="1" applyAlignment="1">
      <alignment horizontal="center" vertical="center" wrapText="1"/>
    </xf>
    <xf numFmtId="0" fontId="45" fillId="10" borderId="3" xfId="0" applyFont="1" applyFill="1" applyBorder="1" applyAlignment="1">
      <alignment horizontal="center" vertical="center" wrapText="1"/>
    </xf>
    <xf numFmtId="0" fontId="4" fillId="15" borderId="4" xfId="0" applyFont="1" applyFill="1" applyBorder="1" applyAlignment="1">
      <alignment horizontal="center" vertical="center"/>
    </xf>
    <xf numFmtId="0" fontId="4" fillId="0" borderId="8" xfId="0" applyFont="1" applyBorder="1" applyAlignment="1">
      <alignment horizontal="center"/>
    </xf>
    <xf numFmtId="0" fontId="4" fillId="15" borderId="3" xfId="0" applyFont="1" applyFill="1" applyBorder="1" applyAlignment="1">
      <alignment horizontal="center" vertical="center"/>
    </xf>
    <xf numFmtId="0" fontId="4" fillId="12" borderId="4" xfId="0" applyFont="1" applyFill="1" applyBorder="1" applyAlignment="1">
      <alignment horizontal="center" vertical="center"/>
    </xf>
    <xf numFmtId="0" fontId="4" fillId="15" borderId="4"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4" fillId="15" borderId="1"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12" fillId="15" borderId="4" xfId="0" applyFont="1" applyFill="1" applyBorder="1" applyAlignment="1">
      <alignment horizontal="center" vertical="center" wrapText="1"/>
    </xf>
    <xf numFmtId="0" fontId="12" fillId="15" borderId="3" xfId="0" applyFont="1" applyFill="1" applyBorder="1" applyAlignment="1">
      <alignment horizontal="center" vertical="center" wrapText="1"/>
    </xf>
    <xf numFmtId="0" fontId="12" fillId="15" borderId="2" xfId="0" applyFont="1" applyFill="1" applyBorder="1" applyAlignment="1">
      <alignment horizontal="center" vertical="center" wrapText="1"/>
    </xf>
    <xf numFmtId="0" fontId="45" fillId="15" borderId="1" xfId="0" applyFont="1" applyFill="1" applyBorder="1" applyAlignment="1">
      <alignment horizontal="center" vertical="center" wrapText="1"/>
    </xf>
    <xf numFmtId="3" fontId="3" fillId="0" borderId="1" xfId="0" applyNumberFormat="1" applyFont="1" applyBorder="1" applyAlignment="1">
      <alignment horizontal="center"/>
    </xf>
    <xf numFmtId="3" fontId="3" fillId="0" borderId="0" xfId="0" applyNumberFormat="1" applyFont="1" applyAlignment="1">
      <alignment horizontal="center"/>
    </xf>
    <xf numFmtId="1" fontId="3" fillId="0" borderId="0" xfId="0" applyNumberFormat="1" applyFont="1" applyAlignment="1">
      <alignment horizontal="center" vertical="center" wrapText="1"/>
    </xf>
    <xf numFmtId="1" fontId="5" fillId="0" borderId="0" xfId="0" applyNumberFormat="1" applyFont="1" applyAlignment="1">
      <alignment horizontal="center"/>
    </xf>
    <xf numFmtId="3" fontId="7" fillId="0" borderId="0" xfId="0" applyNumberFormat="1" applyFont="1" applyAlignment="1">
      <alignment vertical="center"/>
    </xf>
    <xf numFmtId="1" fontId="10" fillId="0" borderId="0" xfId="0" applyNumberFormat="1" applyFont="1"/>
    <xf numFmtId="3" fontId="5" fillId="0" borderId="0" xfId="0" applyNumberFormat="1" applyFont="1" applyAlignment="1">
      <alignment horizontal="center" vertical="center"/>
    </xf>
    <xf numFmtId="0" fontId="10" fillId="0" borderId="0" xfId="0" applyFont="1"/>
    <xf numFmtId="0" fontId="46" fillId="0" borderId="0" xfId="0" applyFont="1"/>
    <xf numFmtId="3" fontId="7" fillId="0" borderId="0" xfId="0" applyNumberFormat="1" applyFont="1" applyAlignment="1">
      <alignment horizontal="center" vertical="center"/>
    </xf>
    <xf numFmtId="3" fontId="7" fillId="0" borderId="0" xfId="0" applyNumberFormat="1" applyFont="1" applyAlignment="1">
      <alignment horizontal="center"/>
    </xf>
    <xf numFmtId="3" fontId="5" fillId="0" borderId="1" xfId="0" applyNumberFormat="1" applyFont="1" applyBorder="1" applyAlignment="1">
      <alignment horizontal="left" vertical="center"/>
    </xf>
    <xf numFmtId="3" fontId="5" fillId="0" borderId="1" xfId="0" applyNumberFormat="1" applyFont="1" applyBorder="1" applyAlignment="1">
      <alignment horizontal="center" vertical="center"/>
    </xf>
    <xf numFmtId="3" fontId="3" fillId="4" borderId="1" xfId="0" applyNumberFormat="1" applyFont="1" applyFill="1" applyBorder="1" applyAlignment="1">
      <alignment horizontal="center" vertical="center" wrapText="1"/>
    </xf>
    <xf numFmtId="1" fontId="3" fillId="12" borderId="1" xfId="0" applyNumberFormat="1" applyFont="1" applyFill="1" applyBorder="1" applyAlignment="1">
      <alignment horizontal="center" vertical="center" wrapText="1"/>
    </xf>
    <xf numFmtId="3" fontId="6" fillId="0" borderId="1" xfId="0" applyNumberFormat="1" applyFont="1" applyBorder="1" applyAlignment="1">
      <alignment horizontal="left" vertical="center"/>
    </xf>
    <xf numFmtId="3" fontId="6" fillId="12" borderId="1" xfId="0" applyNumberFormat="1" applyFont="1" applyFill="1" applyBorder="1" applyAlignment="1">
      <alignment horizontal="center" vertical="center"/>
    </xf>
    <xf numFmtId="1" fontId="3" fillId="0" borderId="4" xfId="0" applyNumberFormat="1" applyFont="1" applyBorder="1" applyAlignment="1">
      <alignment horizontal="center" vertical="center" wrapText="1"/>
    </xf>
    <xf numFmtId="3" fontId="6" fillId="14" borderId="1" xfId="0" applyNumberFormat="1" applyFont="1" applyFill="1" applyBorder="1" applyAlignment="1">
      <alignment horizontal="center" vertical="center"/>
    </xf>
    <xf numFmtId="1" fontId="3" fillId="0" borderId="2" xfId="0" applyNumberFormat="1" applyFont="1" applyBorder="1" applyAlignment="1">
      <alignment horizontal="center" vertical="center" wrapText="1"/>
    </xf>
    <xf numFmtId="3" fontId="10" fillId="0" borderId="1" xfId="0" applyNumberFormat="1" applyFont="1" applyBorder="1" applyAlignment="1">
      <alignment horizontal="left" vertical="center"/>
    </xf>
    <xf numFmtId="1" fontId="3" fillId="0" borderId="3" xfId="0" applyNumberFormat="1" applyFont="1" applyBorder="1" applyAlignment="1">
      <alignment horizontal="center" vertical="center" wrapText="1"/>
    </xf>
    <xf numFmtId="0" fontId="16" fillId="0" borderId="0" xfId="0" applyFont="1" applyAlignment="1">
      <alignment vertical="center"/>
    </xf>
    <xf numFmtId="0" fontId="11" fillId="0" borderId="0" xfId="0" applyFont="1" applyAlignment="1">
      <alignment horizontal="center" vertical="center"/>
    </xf>
    <xf numFmtId="3" fontId="30" fillId="0" borderId="0" xfId="0" applyNumberFormat="1" applyFont="1"/>
    <xf numFmtId="1" fontId="3" fillId="0" borderId="0" xfId="0" applyNumberFormat="1" applyFont="1" applyAlignment="1">
      <alignment horizontal="center"/>
    </xf>
    <xf numFmtId="0" fontId="11" fillId="0" borderId="0" xfId="0" applyFont="1" applyAlignment="1">
      <alignment horizontal="left"/>
    </xf>
    <xf numFmtId="0" fontId="11" fillId="0" borderId="4" xfId="0" applyFont="1" applyBorder="1" applyAlignment="1">
      <alignment horizontal="left" vertical="center" wrapText="1"/>
    </xf>
    <xf numFmtId="0" fontId="4" fillId="0" borderId="4" xfId="0" applyFont="1" applyBorder="1" applyAlignment="1">
      <alignment horizontal="left" vertical="center" wrapText="1"/>
    </xf>
    <xf numFmtId="1" fontId="4" fillId="12" borderId="4"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0" fontId="22" fillId="0" borderId="1" xfId="0" applyFont="1" applyBorder="1" applyAlignment="1">
      <alignment horizontal="left"/>
    </xf>
    <xf numFmtId="185" fontId="11" fillId="0" borderId="1" xfId="1" applyNumberFormat="1" applyFont="1" applyBorder="1" applyAlignment="1">
      <alignment horizontal="left" vertical="center"/>
    </xf>
    <xf numFmtId="0" fontId="4" fillId="0" borderId="1" xfId="0" applyFont="1" applyBorder="1" applyAlignment="1">
      <alignment horizontal="center" wrapText="1"/>
    </xf>
    <xf numFmtId="0" fontId="11" fillId="0" borderId="1" xfId="0" applyFont="1" applyBorder="1" applyAlignment="1">
      <alignment horizontal="left" vertical="center"/>
    </xf>
    <xf numFmtId="0" fontId="11" fillId="0" borderId="1" xfId="0" applyFont="1" applyBorder="1"/>
    <xf numFmtId="0" fontId="4" fillId="14" borderId="4" xfId="0" applyFont="1" applyFill="1" applyBorder="1" applyAlignment="1">
      <alignment vertical="center" wrapText="1"/>
    </xf>
    <xf numFmtId="3" fontId="4" fillId="16" borderId="1" xfId="0" applyNumberFormat="1" applyFont="1" applyFill="1" applyBorder="1" applyAlignment="1">
      <alignment horizontal="center" wrapText="1"/>
    </xf>
    <xf numFmtId="3" fontId="4" fillId="14" borderId="1" xfId="0" applyNumberFormat="1" applyFont="1" applyFill="1" applyBorder="1" applyAlignment="1">
      <alignment horizontal="center"/>
    </xf>
    <xf numFmtId="3" fontId="12" fillId="0" borderId="3" xfId="0" applyNumberFormat="1" applyFont="1" applyBorder="1" applyAlignment="1">
      <alignment horizontal="center"/>
    </xf>
    <xf numFmtId="3" fontId="4" fillId="0" borderId="1" xfId="0" applyNumberFormat="1" applyFont="1" applyBorder="1" applyAlignment="1">
      <alignment horizontal="center"/>
    </xf>
    <xf numFmtId="3" fontId="12" fillId="0" borderId="0" xfId="0" applyNumberFormat="1" applyFont="1" applyAlignment="1">
      <alignment horizontal="center"/>
    </xf>
    <xf numFmtId="0" fontId="47" fillId="0" borderId="0" xfId="0" applyFont="1" applyAlignment="1">
      <alignment horizontal="center" vertical="center"/>
    </xf>
    <xf numFmtId="185" fontId="47" fillId="0" borderId="0" xfId="0" applyNumberFormat="1" applyFont="1" applyAlignment="1">
      <alignment horizontal="center" vertical="center"/>
    </xf>
    <xf numFmtId="1" fontId="11" fillId="0" borderId="0" xfId="0" applyNumberFormat="1" applyFont="1" applyAlignment="1">
      <alignment horizontal="center" vertical="center"/>
    </xf>
    <xf numFmtId="0" fontId="0" fillId="0" borderId="0" xfId="0" applyAlignment="1">
      <alignment vertical="center" wrapText="1"/>
    </xf>
    <xf numFmtId="1" fontId="0" fillId="0" borderId="0" xfId="0" applyNumberFormat="1" applyAlignment="1">
      <alignment vertical="center"/>
    </xf>
    <xf numFmtId="0" fontId="27" fillId="0" borderId="0" xfId="0" applyFont="1" applyAlignment="1">
      <alignment vertical="center"/>
    </xf>
    <xf numFmtId="0" fontId="21" fillId="0" borderId="0" xfId="0" applyFont="1" applyAlignment="1">
      <alignment vertical="center" wrapText="1"/>
    </xf>
    <xf numFmtId="0" fontId="48" fillId="0" borderId="0" xfId="0" applyFont="1" applyAlignment="1">
      <alignment vertical="center" wrapText="1"/>
    </xf>
    <xf numFmtId="0" fontId="11" fillId="0" borderId="0" xfId="0" applyFont="1" applyAlignment="1">
      <alignment vertical="center" wrapText="1"/>
    </xf>
    <xf numFmtId="1" fontId="4" fillId="17" borderId="1" xfId="0" applyNumberFormat="1" applyFont="1" applyFill="1" applyBorder="1" applyAlignment="1">
      <alignment horizontal="center" vertical="center" wrapText="1"/>
    </xf>
    <xf numFmtId="1" fontId="6" fillId="0" borderId="3" xfId="0" applyNumberFormat="1" applyFont="1" applyBorder="1" applyAlignment="1">
      <alignment horizontal="center" vertical="center"/>
    </xf>
    <xf numFmtId="0" fontId="5" fillId="0" borderId="0" xfId="0" applyFont="1" applyAlignment="1">
      <alignment horizontal="center" vertical="center" wrapText="1"/>
    </xf>
    <xf numFmtId="0" fontId="0" fillId="0" borderId="0" xfId="0" applyAlignment="1">
      <alignment horizontal="center" vertical="center"/>
    </xf>
    <xf numFmtId="0" fontId="40" fillId="0" borderId="0" xfId="0" applyFont="1" applyAlignment="1">
      <alignment horizontal="left" vertical="center" wrapText="1"/>
    </xf>
    <xf numFmtId="0" fontId="40" fillId="0" borderId="0" xfId="0" applyFont="1" applyAlignment="1">
      <alignment horizontal="center" vertical="center"/>
    </xf>
    <xf numFmtId="1" fontId="16" fillId="0" borderId="0" xfId="0" applyNumberFormat="1" applyFont="1" applyAlignment="1">
      <alignment horizontal="center" vertical="center"/>
    </xf>
    <xf numFmtId="186" fontId="0" fillId="0" borderId="0" xfId="0" applyNumberFormat="1" applyAlignment="1">
      <alignment vertical="center"/>
    </xf>
    <xf numFmtId="1" fontId="0" fillId="0" borderId="0" xfId="0" applyNumberFormat="1" applyAlignment="1">
      <alignment vertical="center" wrapText="1"/>
    </xf>
    <xf numFmtId="0" fontId="4" fillId="0" borderId="4" xfId="0" applyFont="1" applyBorder="1" applyAlignment="1">
      <alignment vertical="center" wrapText="1"/>
    </xf>
    <xf numFmtId="0" fontId="4" fillId="16" borderId="1" xfId="0" applyFont="1" applyFill="1" applyBorder="1" applyAlignment="1">
      <alignment horizontal="center" vertical="center" wrapText="1"/>
    </xf>
    <xf numFmtId="1" fontId="11" fillId="3" borderId="1" xfId="0" applyNumberFormat="1" applyFont="1" applyFill="1" applyBorder="1" applyAlignment="1">
      <alignment horizontal="center" vertical="center" wrapText="1"/>
    </xf>
    <xf numFmtId="0" fontId="40" fillId="0" borderId="0" xfId="0" applyFont="1" applyAlignment="1">
      <alignment vertical="center"/>
    </xf>
    <xf numFmtId="3" fontId="6" fillId="0" borderId="3" xfId="0" applyNumberFormat="1" applyFont="1" applyBorder="1" applyAlignment="1">
      <alignment horizontal="center" vertical="center"/>
    </xf>
    <xf numFmtId="1" fontId="3" fillId="0" borderId="0" xfId="0" applyNumberFormat="1" applyFont="1" applyAlignment="1">
      <alignment horizontal="center" vertical="center"/>
    </xf>
    <xf numFmtId="1" fontId="40" fillId="0" borderId="0" xfId="0" applyNumberFormat="1" applyFont="1" applyAlignment="1">
      <alignment horizontal="center" vertical="center"/>
    </xf>
    <xf numFmtId="3" fontId="0" fillId="0" borderId="0" xfId="0" applyNumberFormat="1" applyAlignment="1">
      <alignment horizontal="center" vertical="center"/>
    </xf>
    <xf numFmtId="9" fontId="11" fillId="0" borderId="0" xfId="0" applyNumberFormat="1" applyFont="1" applyAlignment="1">
      <alignment horizontal="left" wrapText="1"/>
    </xf>
    <xf numFmtId="0" fontId="40" fillId="0" borderId="0" xfId="0" applyFont="1" applyAlignment="1">
      <alignment horizontal="center" vertical="center" wrapText="1"/>
    </xf>
    <xf numFmtId="182" fontId="5" fillId="0" borderId="0" xfId="1" applyNumberFormat="1" applyFont="1" applyBorder="1" applyAlignment="1">
      <alignment vertical="center"/>
    </xf>
    <xf numFmtId="187" fontId="49" fillId="0" borderId="0" xfId="0" applyNumberFormat="1" applyFont="1" applyAlignment="1">
      <alignment horizontal="center" vertical="center"/>
    </xf>
    <xf numFmtId="187" fontId="2" fillId="0" borderId="0" xfId="0" applyNumberFormat="1" applyFont="1" applyAlignment="1">
      <alignment horizontal="center" vertical="center"/>
    </xf>
    <xf numFmtId="187" fontId="50" fillId="0" borderId="0" xfId="0" applyNumberFormat="1" applyFont="1" applyAlignment="1">
      <alignment horizontal="center" vertical="center"/>
    </xf>
    <xf numFmtId="187" fontId="51" fillId="0" borderId="0" xfId="0" applyNumberFormat="1" applyFont="1" applyAlignment="1">
      <alignment horizontal="center" vertical="center"/>
    </xf>
    <xf numFmtId="187" fontId="52" fillId="0" borderId="0" xfId="0" applyNumberFormat="1" applyFont="1" applyAlignment="1">
      <alignment horizontal="center" vertical="center"/>
    </xf>
    <xf numFmtId="0" fontId="8" fillId="0" borderId="0" xfId="0" applyFont="1" applyAlignment="1">
      <alignment horizontal="center" vertical="center"/>
    </xf>
    <xf numFmtId="3" fontId="3" fillId="0" borderId="0" xfId="0" applyNumberFormat="1" applyFont="1" applyAlignment="1">
      <alignment horizontal="center" vertical="center"/>
    </xf>
    <xf numFmtId="182" fontId="14" fillId="0" borderId="0" xfId="1" applyNumberFormat="1" applyFont="1" applyFill="1" applyBorder="1" applyAlignment="1">
      <alignment vertical="center"/>
    </xf>
    <xf numFmtId="3" fontId="4" fillId="0" borderId="0" xfId="0" applyNumberFormat="1" applyFont="1" applyAlignment="1">
      <alignment horizontal="center" vertical="center"/>
    </xf>
    <xf numFmtId="1" fontId="40" fillId="0" borderId="0" xfId="0" applyNumberFormat="1" applyFont="1" applyAlignment="1">
      <alignment horizontal="center" vertical="center" wrapText="1"/>
    </xf>
    <xf numFmtId="0" fontId="27" fillId="0" borderId="0" xfId="0" applyFont="1" applyAlignment="1">
      <alignment vertical="center" wrapText="1"/>
    </xf>
    <xf numFmtId="2" fontId="53" fillId="0" borderId="0" xfId="0" applyNumberFormat="1" applyFont="1" applyAlignment="1">
      <alignment vertical="center"/>
    </xf>
    <xf numFmtId="0" fontId="53" fillId="0" borderId="0" xfId="0" applyFont="1" applyAlignment="1">
      <alignment vertical="center"/>
    </xf>
    <xf numFmtId="0" fontId="54" fillId="0" borderId="0" xfId="0" applyFont="1" applyAlignment="1">
      <alignment horizontal="center" vertical="center" wrapText="1"/>
    </xf>
    <xf numFmtId="187" fontId="54" fillId="0" borderId="0" xfId="0" applyNumberFormat="1" applyFont="1" applyAlignment="1">
      <alignment horizontal="center" vertical="center"/>
    </xf>
    <xf numFmtId="1" fontId="31" fillId="0" borderId="0" xfId="0" applyNumberFormat="1" applyFont="1" applyAlignment="1">
      <alignment vertical="center"/>
    </xf>
    <xf numFmtId="3" fontId="54" fillId="0" borderId="0" xfId="0" applyNumberFormat="1" applyFont="1" applyAlignment="1">
      <alignment horizontal="center" vertical="center"/>
    </xf>
    <xf numFmtId="0" fontId="54" fillId="0" borderId="0" xfId="0" applyFont="1" applyAlignment="1">
      <alignment horizontal="center" vertical="center"/>
    </xf>
    <xf numFmtId="187" fontId="55" fillId="0" borderId="0" xfId="0" applyNumberFormat="1" applyFont="1" applyAlignment="1">
      <alignment horizontal="center" vertical="center"/>
    </xf>
    <xf numFmtId="0" fontId="55" fillId="0" borderId="0" xfId="0" applyFont="1" applyAlignment="1">
      <alignment horizontal="center" vertical="center"/>
    </xf>
    <xf numFmtId="3" fontId="55" fillId="0" borderId="0" xfId="0" applyNumberFormat="1" applyFont="1" applyAlignment="1">
      <alignment horizontal="center" vertical="center"/>
    </xf>
    <xf numFmtId="1" fontId="0" fillId="0" borderId="0" xfId="0" applyNumberFormat="1" applyAlignment="1">
      <alignment horizontal="center" vertical="center"/>
    </xf>
    <xf numFmtId="188" fontId="3" fillId="0" borderId="0" xfId="0" applyNumberFormat="1" applyFont="1" applyAlignment="1">
      <alignment horizontal="center" vertical="center"/>
    </xf>
    <xf numFmtId="2" fontId="56" fillId="0" borderId="0" xfId="0" applyNumberFormat="1" applyFont="1" applyAlignment="1">
      <alignment horizontal="center" vertical="center"/>
    </xf>
    <xf numFmtId="0" fontId="27" fillId="0" borderId="0" xfId="0" applyFont="1"/>
    <xf numFmtId="0" fontId="21" fillId="0" borderId="0" xfId="0" applyFont="1" applyAlignment="1">
      <alignment horizontal="left"/>
    </xf>
    <xf numFmtId="0" fontId="11" fillId="2" borderId="1" xfId="0" applyFont="1" applyFill="1" applyBorder="1" applyAlignment="1">
      <alignment horizontal="center" vertical="center" wrapText="1"/>
    </xf>
    <xf numFmtId="0" fontId="11" fillId="0" borderId="4" xfId="0" applyFont="1" applyBorder="1" applyAlignment="1">
      <alignment vertical="center" wrapText="1"/>
    </xf>
    <xf numFmtId="0" fontId="22" fillId="0" borderId="4" xfId="0" applyFont="1" applyBorder="1" applyAlignment="1">
      <alignment vertical="center" wrapText="1"/>
    </xf>
    <xf numFmtId="0" fontId="4" fillId="4" borderId="4" xfId="0" applyFont="1" applyFill="1" applyBorder="1" applyAlignment="1">
      <alignment vertical="center" wrapText="1"/>
    </xf>
    <xf numFmtId="0" fontId="40" fillId="0" borderId="1" xfId="0" applyFont="1" applyBorder="1"/>
    <xf numFmtId="0" fontId="14" fillId="0" borderId="1" xfId="0" applyFont="1" applyBorder="1" applyAlignment="1">
      <alignment horizontal="center" wrapText="1"/>
    </xf>
    <xf numFmtId="0" fontId="4" fillId="0" borderId="1" xfId="0" applyFont="1" applyBorder="1" applyAlignment="1">
      <alignment wrapText="1"/>
    </xf>
    <xf numFmtId="3" fontId="22" fillId="0" borderId="1" xfId="0" applyNumberFormat="1" applyFont="1" applyBorder="1" applyAlignment="1">
      <alignment horizontal="center"/>
    </xf>
    <xf numFmtId="0" fontId="11" fillId="0" borderId="1" xfId="0" applyFont="1" applyBorder="1" applyAlignment="1">
      <alignment horizontal="left"/>
    </xf>
    <xf numFmtId="0" fontId="4" fillId="0" borderId="1" xfId="0" applyFont="1" applyBorder="1" applyAlignment="1">
      <alignment horizontal="left"/>
    </xf>
    <xf numFmtId="0" fontId="4" fillId="0" borderId="1" xfId="0" applyFont="1" applyBorder="1" applyAlignment="1">
      <alignment horizontal="left" wrapText="1"/>
    </xf>
    <xf numFmtId="0" fontId="4" fillId="0" borderId="4"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4" xfId="0" applyFont="1" applyBorder="1" applyAlignment="1">
      <alignment horizontal="center" wrapText="1"/>
    </xf>
    <xf numFmtId="0" fontId="4" fillId="0" borderId="2" xfId="0" applyFont="1" applyBorder="1" applyAlignment="1">
      <alignment horizontal="center" wrapText="1"/>
    </xf>
    <xf numFmtId="0" fontId="4" fillId="0" borderId="3" xfId="0" applyFont="1" applyBorder="1" applyAlignment="1">
      <alignment horizontal="center" wrapText="1"/>
    </xf>
    <xf numFmtId="0" fontId="4" fillId="12" borderId="1" xfId="0" applyFont="1" applyFill="1" applyBorder="1" applyAlignment="1">
      <alignment horizontal="center" vertical="center"/>
    </xf>
    <xf numFmtId="0" fontId="4" fillId="12" borderId="1" xfId="0" applyFont="1" applyFill="1" applyBorder="1" applyAlignment="1">
      <alignment horizontal="center" vertical="center" wrapText="1"/>
    </xf>
    <xf numFmtId="0" fontId="11" fillId="0" borderId="7" xfId="0" applyFont="1" applyBorder="1" applyAlignment="1">
      <alignment vertical="center"/>
    </xf>
    <xf numFmtId="0" fontId="11" fillId="0" borderId="1" xfId="0" applyFont="1" applyBorder="1" applyAlignment="1">
      <alignment horizontal="center" vertical="top" wrapText="1"/>
    </xf>
    <xf numFmtId="0" fontId="11" fillId="0" borderId="11" xfId="0" applyFont="1" applyBorder="1" applyAlignment="1">
      <alignment horizontal="center" vertical="center"/>
    </xf>
    <xf numFmtId="0" fontId="4" fillId="0" borderId="0" xfId="0" applyFont="1" applyAlignment="1">
      <alignment horizontal="center" wrapText="1"/>
    </xf>
    <xf numFmtId="0" fontId="40" fillId="0" borderId="1" xfId="0" applyFont="1" applyBorder="1" applyAlignment="1">
      <alignment vertical="center"/>
    </xf>
    <xf numFmtId="0" fontId="40" fillId="0" borderId="1" xfId="0" applyFont="1" applyBorder="1" applyAlignment="1">
      <alignment horizontal="center" vertical="center"/>
    </xf>
    <xf numFmtId="0" fontId="40" fillId="0" borderId="1" xfId="0" applyFont="1" applyBorder="1" applyAlignment="1">
      <alignment vertical="center" wrapText="1"/>
    </xf>
    <xf numFmtId="0" fontId="40" fillId="0" borderId="1" xfId="0" applyFont="1" applyBorder="1" applyAlignment="1">
      <alignment horizontal="center" vertical="center" wrapText="1"/>
    </xf>
    <xf numFmtId="0" fontId="11" fillId="0" borderId="2" xfId="0" applyFont="1" applyBorder="1" applyAlignment="1">
      <alignment horizontal="left" vertical="center" wrapText="1"/>
    </xf>
    <xf numFmtId="4" fontId="22" fillId="4" borderId="1" xfId="0" applyNumberFormat="1" applyFont="1" applyFill="1" applyBorder="1" applyAlignment="1">
      <alignment horizontal="center" vertical="center" wrapText="1"/>
    </xf>
    <xf numFmtId="187" fontId="40" fillId="0" borderId="0" xfId="0" applyNumberFormat="1" applyFont="1" applyAlignment="1">
      <alignment horizontal="center" vertical="center" wrapText="1"/>
    </xf>
    <xf numFmtId="0" fontId="40" fillId="0" borderId="4" xfId="0" applyFont="1" applyBorder="1" applyAlignment="1">
      <alignment horizontal="center" vertical="center" wrapText="1"/>
    </xf>
    <xf numFmtId="0" fontId="40" fillId="0" borderId="2" xfId="0" applyFont="1" applyBorder="1" applyAlignment="1">
      <alignment horizontal="center" vertical="center" wrapText="1"/>
    </xf>
    <xf numFmtId="0" fontId="40" fillId="0" borderId="3" xfId="0" applyFont="1" applyBorder="1" applyAlignment="1">
      <alignment horizontal="center" vertical="center" wrapText="1"/>
    </xf>
    <xf numFmtId="0" fontId="17" fillId="0" borderId="4" xfId="0" applyFont="1" applyBorder="1" applyAlignment="1">
      <alignment horizontal="center" vertical="top" wrapText="1"/>
    </xf>
    <xf numFmtId="0" fontId="17" fillId="0" borderId="2" xfId="0" applyFont="1" applyBorder="1" applyAlignment="1">
      <alignment horizontal="center" vertical="top" wrapText="1"/>
    </xf>
    <xf numFmtId="0" fontId="17" fillId="0" borderId="3" xfId="0" applyFont="1" applyBorder="1" applyAlignment="1">
      <alignment horizontal="center" vertical="top" wrapText="1"/>
    </xf>
    <xf numFmtId="0" fontId="17" fillId="0" borderId="4" xfId="0" applyFont="1" applyBorder="1" applyAlignment="1">
      <alignment horizontal="left" vertical="center" wrapText="1"/>
    </xf>
    <xf numFmtId="0" fontId="57" fillId="0" borderId="1" xfId="0" applyFont="1" applyBorder="1" applyAlignment="1">
      <alignment vertical="center"/>
    </xf>
    <xf numFmtId="0" fontId="17" fillId="0" borderId="0" xfId="0" applyFont="1" applyAlignment="1">
      <alignment horizontal="center" vertical="top" wrapText="1"/>
    </xf>
    <xf numFmtId="0" fontId="12" fillId="0" borderId="0" xfId="0" applyFont="1" applyAlignment="1">
      <alignment horizontal="center" vertical="center" wrapText="1"/>
    </xf>
    <xf numFmtId="179" fontId="11" fillId="0" borderId="1" xfId="0" applyNumberFormat="1" applyFont="1" applyBorder="1" applyAlignment="1">
      <alignment horizontal="center" vertical="center" wrapText="1"/>
    </xf>
    <xf numFmtId="0" fontId="21" fillId="0" borderId="1" xfId="0" applyFont="1" applyBorder="1" applyAlignment="1">
      <alignment horizontal="center"/>
    </xf>
    <xf numFmtId="0" fontId="57" fillId="0" borderId="0" xfId="0" applyFont="1"/>
    <xf numFmtId="1" fontId="11" fillId="0" borderId="0" xfId="0" applyNumberFormat="1" applyFont="1" applyAlignment="1">
      <alignment horizontal="center" vertical="center" wrapText="1"/>
    </xf>
    <xf numFmtId="0" fontId="11" fillId="0" borderId="0" xfId="0" applyFont="1" applyAlignment="1">
      <alignment horizontal="center"/>
    </xf>
    <xf numFmtId="0" fontId="29" fillId="0" borderId="0" xfId="0" applyFont="1" applyAlignment="1">
      <alignment vertical="center"/>
    </xf>
    <xf numFmtId="0" fontId="5" fillId="0" borderId="0" xfId="0" applyFont="1" applyAlignment="1">
      <alignment horizontal="left"/>
    </xf>
    <xf numFmtId="0" fontId="29" fillId="0" borderId="0" xfId="0" applyFont="1" applyAlignment="1">
      <alignment horizontal="left"/>
    </xf>
    <xf numFmtId="3" fontId="29" fillId="0" borderId="0" xfId="0" applyNumberFormat="1" applyFont="1"/>
    <xf numFmtId="0" fontId="5" fillId="3" borderId="0" xfId="0" applyFont="1" applyFill="1" applyAlignment="1">
      <alignment horizontal="left"/>
    </xf>
    <xf numFmtId="0" fontId="5" fillId="3" borderId="0" xfId="0" applyFont="1" applyFill="1"/>
    <xf numFmtId="0" fontId="5" fillId="0" borderId="1" xfId="0" applyFont="1" applyBorder="1" applyAlignment="1">
      <alignment vertical="center" wrapText="1"/>
    </xf>
    <xf numFmtId="0" fontId="3" fillId="12" borderId="1" xfId="0" applyFont="1" applyFill="1" applyBorder="1" applyAlignment="1">
      <alignment horizontal="left" vertical="center" wrapText="1"/>
    </xf>
    <xf numFmtId="0" fontId="5" fillId="0" borderId="4" xfId="0" applyFont="1" applyBorder="1" applyAlignment="1">
      <alignment vertical="center" wrapText="1"/>
    </xf>
    <xf numFmtId="0" fontId="3" fillId="12" borderId="4" xfId="0" applyFont="1" applyFill="1" applyBorder="1" applyAlignment="1">
      <alignment vertical="center" wrapText="1"/>
    </xf>
    <xf numFmtId="3" fontId="3" fillId="12" borderId="4" xfId="62" applyNumberFormat="1" applyFont="1" applyFill="1" applyBorder="1" applyAlignment="1">
      <alignment horizontal="center" vertical="center" wrapText="1"/>
    </xf>
    <xf numFmtId="0" fontId="5" fillId="0" borderId="1" xfId="0" applyFont="1" applyBorder="1" applyAlignment="1">
      <alignment horizontal="left"/>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6" fillId="0" borderId="1" xfId="0" applyFont="1" applyBorder="1" applyAlignment="1">
      <alignment horizontal="left"/>
    </xf>
    <xf numFmtId="0" fontId="10" fillId="0" borderId="1" xfId="0" applyFont="1" applyBorder="1" applyAlignment="1">
      <alignment horizontal="center" vertical="center" wrapText="1"/>
    </xf>
    <xf numFmtId="181" fontId="3" fillId="0" borderId="1" xfId="0" applyNumberFormat="1" applyFont="1" applyBorder="1" applyAlignment="1">
      <alignment horizontal="center"/>
    </xf>
    <xf numFmtId="0" fontId="5" fillId="4" borderId="4" xfId="0" applyFont="1" applyFill="1" applyBorder="1" applyAlignment="1">
      <alignment vertical="center" wrapText="1"/>
    </xf>
    <xf numFmtId="0" fontId="5" fillId="9" borderId="4" xfId="0" applyFont="1" applyFill="1" applyBorder="1" applyAlignment="1">
      <alignment vertical="center" wrapText="1"/>
    </xf>
    <xf numFmtId="3" fontId="5" fillId="4" borderId="4" xfId="0" applyNumberFormat="1" applyFont="1" applyFill="1" applyBorder="1" applyAlignment="1">
      <alignment vertical="center" wrapText="1"/>
    </xf>
    <xf numFmtId="184" fontId="3" fillId="0" borderId="1" xfId="0" applyNumberFormat="1" applyFont="1" applyBorder="1" applyAlignment="1">
      <alignment horizontal="center"/>
    </xf>
    <xf numFmtId="0" fontId="5" fillId="4" borderId="1" xfId="0" applyFont="1" applyFill="1" applyBorder="1" applyAlignment="1">
      <alignment horizontal="left"/>
    </xf>
    <xf numFmtId="0" fontId="5" fillId="9" borderId="4" xfId="0" applyFont="1" applyFill="1" applyBorder="1" applyAlignment="1">
      <alignment horizontal="left" vertical="center" wrapText="1"/>
    </xf>
    <xf numFmtId="3" fontId="5" fillId="14" borderId="4" xfId="0" applyNumberFormat="1" applyFont="1" applyFill="1" applyBorder="1" applyAlignment="1">
      <alignment vertical="center" wrapText="1"/>
    </xf>
    <xf numFmtId="0" fontId="5" fillId="0" borderId="1" xfId="0" applyFont="1" applyBorder="1" applyAlignment="1">
      <alignment horizontal="center"/>
    </xf>
    <xf numFmtId="0" fontId="12" fillId="0" borderId="4" xfId="102" applyFont="1" applyBorder="1" applyAlignment="1">
      <alignment horizontal="center" vertical="center" wrapText="1"/>
    </xf>
    <xf numFmtId="0" fontId="12" fillId="0" borderId="2" xfId="102" applyFont="1" applyBorder="1" applyAlignment="1">
      <alignment horizontal="center" vertical="center" wrapText="1"/>
    </xf>
    <xf numFmtId="0" fontId="12" fillId="0" borderId="3" xfId="102" applyFont="1" applyBorder="1" applyAlignment="1">
      <alignment horizontal="center" vertical="center" wrapText="1"/>
    </xf>
    <xf numFmtId="0" fontId="5" fillId="0" borderId="1" xfId="0" applyFont="1" applyBorder="1" applyAlignment="1">
      <alignment horizontal="left" vertical="center"/>
    </xf>
    <xf numFmtId="3" fontId="3" fillId="0" borderId="1" xfId="0" applyNumberFormat="1" applyFont="1" applyBorder="1" applyAlignment="1">
      <alignment horizontal="center" vertical="center"/>
    </xf>
    <xf numFmtId="181" fontId="3" fillId="0" borderId="1" xfId="0" applyNumberFormat="1" applyFont="1" applyBorder="1" applyAlignment="1">
      <alignment horizontal="center" vertical="center"/>
    </xf>
    <xf numFmtId="0" fontId="29" fillId="0" borderId="4" xfId="0" applyFont="1" applyBorder="1" applyAlignment="1">
      <alignment horizontal="center"/>
    </xf>
    <xf numFmtId="0" fontId="29" fillId="0" borderId="1" xfId="0" applyFont="1" applyBorder="1" applyAlignment="1">
      <alignment horizontal="left"/>
    </xf>
    <xf numFmtId="0" fontId="29" fillId="0" borderId="12" xfId="0" applyFont="1" applyBorder="1"/>
    <xf numFmtId="0" fontId="29" fillId="0" borderId="11" xfId="0" applyFont="1" applyBorder="1"/>
    <xf numFmtId="0" fontId="58" fillId="0" borderId="0" xfId="97" applyFont="1"/>
    <xf numFmtId="0" fontId="29" fillId="0" borderId="3" xfId="0" applyFont="1" applyBorder="1" applyAlignment="1">
      <alignment horizontal="center"/>
    </xf>
    <xf numFmtId="0" fontId="29" fillId="0" borderId="1" xfId="0" applyFont="1" applyBorder="1" applyAlignment="1">
      <alignment horizontal="center"/>
    </xf>
    <xf numFmtId="0" fontId="29" fillId="3" borderId="1" xfId="0" applyFont="1" applyFill="1" applyBorder="1" applyAlignment="1">
      <alignment horizontal="left"/>
    </xf>
    <xf numFmtId="0" fontId="29" fillId="3" borderId="1" xfId="0" applyFont="1" applyFill="1" applyBorder="1" applyAlignment="1">
      <alignment horizontal="center"/>
    </xf>
    <xf numFmtId="0" fontId="29" fillId="0" borderId="2" xfId="0" applyFont="1" applyBorder="1" applyAlignment="1">
      <alignment horizontal="center"/>
    </xf>
    <xf numFmtId="0" fontId="29" fillId="0" borderId="1" xfId="0" applyFont="1" applyBorder="1" applyAlignment="1">
      <alignment horizontal="center" vertical="center"/>
    </xf>
    <xf numFmtId="0" fontId="29" fillId="0" borderId="1" xfId="0" applyFont="1" applyBorder="1" applyAlignment="1">
      <alignment horizontal="left" vertical="center"/>
    </xf>
    <xf numFmtId="184" fontId="3" fillId="0" borderId="1" xfId="0" applyNumberFormat="1" applyFont="1" applyBorder="1" applyAlignment="1">
      <alignment horizontal="center" vertical="center"/>
    </xf>
    <xf numFmtId="0" fontId="5" fillId="4" borderId="1" xfId="0" applyFont="1" applyFill="1" applyBorder="1" applyAlignment="1">
      <alignment horizontal="left" vertical="center"/>
    </xf>
    <xf numFmtId="0" fontId="5" fillId="9" borderId="1" xfId="0" applyFont="1" applyFill="1" applyBorder="1" applyAlignment="1">
      <alignment horizontal="left" vertical="center" wrapText="1"/>
    </xf>
    <xf numFmtId="0" fontId="5" fillId="0" borderId="4"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29" fillId="0" borderId="4" xfId="0" applyFont="1" applyBorder="1" applyAlignment="1">
      <alignment horizontal="center" vertical="center"/>
    </xf>
    <xf numFmtId="0" fontId="3" fillId="0" borderId="1" xfId="0" applyFont="1" applyBorder="1" applyAlignment="1">
      <alignment vertical="center" wrapText="1"/>
    </xf>
    <xf numFmtId="1" fontId="3" fillId="0" borderId="1" xfId="0" applyNumberFormat="1" applyFont="1" applyBorder="1" applyAlignment="1">
      <alignment vertical="center" wrapText="1"/>
    </xf>
    <xf numFmtId="0" fontId="3" fillId="0" borderId="4" xfId="0" applyFont="1" applyBorder="1" applyAlignment="1">
      <alignment vertical="center" wrapText="1"/>
    </xf>
    <xf numFmtId="1" fontId="3" fillId="0" borderId="15" xfId="0"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1" fontId="3" fillId="0" borderId="15" xfId="0" applyNumberFormat="1" applyFont="1" applyBorder="1" applyAlignment="1">
      <alignment vertical="center" wrapText="1"/>
    </xf>
    <xf numFmtId="0" fontId="7" fillId="0" borderId="4" xfId="0" applyFont="1" applyBorder="1" applyAlignment="1">
      <alignment horizontal="center" vertical="center"/>
    </xf>
    <xf numFmtId="1" fontId="3"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59" fillId="0" borderId="0" xfId="0" applyFont="1" applyAlignment="1">
      <alignment horizontal="center"/>
    </xf>
    <xf numFmtId="1" fontId="27" fillId="0" borderId="0" xfId="0" applyNumberFormat="1" applyFont="1"/>
    <xf numFmtId="0" fontId="59" fillId="3" borderId="0" xfId="0" applyFont="1" applyFill="1" applyAlignment="1">
      <alignment horizontal="center"/>
    </xf>
    <xf numFmtId="181" fontId="22" fillId="0" borderId="1" xfId="0" applyNumberFormat="1" applyFont="1" applyBorder="1" applyAlignment="1">
      <alignment horizontal="center" vertical="center" wrapText="1"/>
    </xf>
    <xf numFmtId="0" fontId="27" fillId="0" borderId="4" xfId="0" applyFont="1" applyBorder="1" applyAlignment="1">
      <alignment horizontal="center"/>
    </xf>
    <xf numFmtId="189" fontId="20" fillId="0" borderId="1" xfId="0" applyNumberFormat="1" applyFont="1" applyFill="1" applyBorder="1" applyAlignment="1">
      <alignment vertical="center"/>
    </xf>
    <xf numFmtId="0" fontId="4" fillId="0" borderId="1" xfId="0" applyFont="1" applyFill="1" applyBorder="1" applyAlignment="1">
      <alignment horizont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4" fillId="0" borderId="1" xfId="87" applyFont="1" applyBorder="1" applyAlignment="1">
      <alignment horizontal="center"/>
    </xf>
    <xf numFmtId="0" fontId="11" fillId="0" borderId="3" xfId="0" applyFont="1" applyBorder="1" applyAlignment="1">
      <alignment horizontal="center" vertical="center"/>
    </xf>
    <xf numFmtId="0" fontId="27" fillId="0" borderId="1" xfId="0" applyFont="1" applyBorder="1" applyAlignment="1">
      <alignment horizontal="center" vertical="center"/>
    </xf>
    <xf numFmtId="0" fontId="4" fillId="0" borderId="0" xfId="0" applyFont="1" applyFill="1" applyAlignment="1">
      <alignment vertical="center"/>
    </xf>
    <xf numFmtId="0" fontId="37" fillId="0" borderId="0" xfId="0" applyFont="1" applyFill="1" applyAlignment="1">
      <alignment vertical="center"/>
    </xf>
    <xf numFmtId="0" fontId="4" fillId="0" borderId="0" xfId="0" applyFont="1" applyFill="1" applyAlignment="1"/>
    <xf numFmtId="190" fontId="4" fillId="0" borderId="0" xfId="0" applyNumberFormat="1" applyFont="1" applyFill="1" applyAlignment="1">
      <alignment vertical="center"/>
    </xf>
    <xf numFmtId="0" fontId="4" fillId="0" borderId="1" xfId="0" applyFont="1" applyFill="1" applyBorder="1" applyAlignment="1">
      <alignment vertical="center"/>
    </xf>
    <xf numFmtId="0" fontId="11" fillId="0" borderId="1" xfId="0" applyFont="1" applyFill="1" applyBorder="1" applyAlignment="1">
      <alignment horizontal="center" vertical="center"/>
    </xf>
    <xf numFmtId="0" fontId="11" fillId="3" borderId="1" xfId="0" applyFont="1" applyFill="1" applyBorder="1" applyAlignment="1">
      <alignment horizontal="center" vertical="center"/>
    </xf>
    <xf numFmtId="0" fontId="37" fillId="0" borderId="7" xfId="0" applyFont="1" applyFill="1" applyBorder="1" applyAlignment="1">
      <alignment horizontal="center" vertical="center"/>
    </xf>
    <xf numFmtId="0" fontId="11" fillId="0" borderId="1" xfId="0" applyFont="1" applyFill="1" applyBorder="1" applyAlignment="1">
      <alignment horizontal="center" vertical="center" wrapText="1"/>
    </xf>
    <xf numFmtId="181" fontId="37" fillId="0" borderId="7"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97" applyFont="1" applyFill="1" applyBorder="1" applyAlignment="1" applyProtection="1">
      <alignment horizontal="center" vertical="center"/>
    </xf>
    <xf numFmtId="1" fontId="11" fillId="3" borderId="1" xfId="0" applyNumberFormat="1" applyFont="1" applyFill="1" applyBorder="1" applyAlignment="1">
      <alignment horizontal="center" vertical="center"/>
    </xf>
    <xf numFmtId="2" fontId="11" fillId="3" borderId="1" xfId="0" applyNumberFormat="1" applyFont="1" applyFill="1" applyBorder="1" applyAlignment="1">
      <alignment horizontal="center" vertical="center"/>
    </xf>
    <xf numFmtId="0" fontId="12" fillId="3" borderId="1" xfId="0" applyFont="1" applyFill="1" applyBorder="1" applyAlignment="1">
      <alignment horizontal="center" vertical="center"/>
    </xf>
    <xf numFmtId="181" fontId="11" fillId="3" borderId="1" xfId="0" applyNumberFormat="1" applyFont="1" applyFill="1" applyBorder="1" applyAlignment="1">
      <alignment horizontal="center" vertical="center"/>
    </xf>
    <xf numFmtId="3" fontId="11" fillId="3" borderId="1" xfId="0" applyNumberFormat="1" applyFont="1" applyFill="1" applyBorder="1" applyAlignment="1">
      <alignment horizontal="center" vertical="center"/>
    </xf>
    <xf numFmtId="181" fontId="12" fillId="0" borderId="7" xfId="0" applyNumberFormat="1" applyFont="1" applyFill="1" applyBorder="1" applyAlignment="1">
      <alignment horizontal="center" vertical="center"/>
    </xf>
    <xf numFmtId="181" fontId="4" fillId="0" borderId="1" xfId="0" applyNumberFormat="1" applyFont="1" applyFill="1" applyBorder="1" applyAlignment="1">
      <alignment horizontal="center" vertical="center"/>
    </xf>
    <xf numFmtId="0" fontId="37" fillId="0" borderId="1" xfId="0" applyFont="1" applyFill="1" applyBorder="1" applyAlignment="1">
      <alignment vertical="center"/>
    </xf>
    <xf numFmtId="0" fontId="11" fillId="0" borderId="7" xfId="0" applyFont="1" applyFill="1" applyBorder="1" applyAlignment="1">
      <alignment horizontal="center" vertical="center"/>
    </xf>
    <xf numFmtId="0" fontId="12" fillId="0" borderId="1" xfId="0" applyFont="1" applyFill="1" applyBorder="1" applyAlignment="1">
      <alignment horizontal="center" vertical="center"/>
    </xf>
    <xf numFmtId="0" fontId="40" fillId="0" borderId="1" xfId="0" applyFont="1" applyFill="1" applyBorder="1" applyAlignment="1">
      <alignment horizontal="center" vertical="center" wrapText="1"/>
    </xf>
    <xf numFmtId="181" fontId="37" fillId="0" borderId="1" xfId="0" applyNumberFormat="1" applyFont="1" applyFill="1" applyBorder="1" applyAlignment="1">
      <alignment horizontal="center" vertical="center"/>
    </xf>
    <xf numFmtId="0" fontId="11" fillId="0" borderId="8"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4" fillId="0" borderId="0" xfId="0" applyFont="1" applyFill="1" applyAlignment="1">
      <alignment vertical="center" wrapText="1"/>
    </xf>
    <xf numFmtId="181" fontId="37" fillId="0" borderId="1" xfId="0" applyNumberFormat="1" applyFont="1" applyFill="1" applyBorder="1" applyAlignment="1">
      <alignment vertical="center"/>
    </xf>
    <xf numFmtId="0" fontId="11" fillId="0" borderId="0" xfId="0" applyFont="1" applyBorder="1" applyAlignment="1">
      <alignment vertical="center"/>
    </xf>
    <xf numFmtId="0" fontId="11" fillId="0" borderId="0" xfId="0" applyFont="1" applyAlignment="1">
      <alignment horizontal="left" vertical="center"/>
    </xf>
    <xf numFmtId="0" fontId="60" fillId="0" borderId="0" xfId="88" applyFont="1" applyAlignment="1">
      <alignment vertical="center"/>
    </xf>
    <xf numFmtId="0" fontId="60" fillId="0" borderId="0" xfId="88" applyFont="1" applyAlignment="1">
      <alignment horizontal="left" vertical="center"/>
    </xf>
    <xf numFmtId="0" fontId="4" fillId="0" borderId="0" xfId="88" applyFont="1" applyAlignment="1">
      <alignment horizontal="left" vertical="center"/>
    </xf>
    <xf numFmtId="0" fontId="4" fillId="0" borderId="0" xfId="88" applyFont="1" applyAlignment="1">
      <alignment vertical="center"/>
    </xf>
    <xf numFmtId="2" fontId="4" fillId="0" borderId="0" xfId="0" applyNumberFormat="1" applyFont="1" applyAlignment="1">
      <alignment horizontal="left" vertical="center"/>
    </xf>
    <xf numFmtId="2" fontId="4" fillId="0" borderId="0" xfId="0" applyNumberFormat="1" applyFont="1" applyAlignment="1">
      <alignment vertical="center"/>
    </xf>
    <xf numFmtId="3" fontId="11" fillId="0" borderId="1" xfId="0" applyNumberFormat="1" applyFont="1" applyBorder="1" applyAlignment="1">
      <alignment horizontal="center" vertical="center"/>
    </xf>
    <xf numFmtId="1" fontId="11" fillId="0" borderId="1" xfId="0" applyNumberFormat="1" applyFont="1" applyBorder="1" applyAlignment="1">
      <alignment horizontal="left" vertical="center"/>
    </xf>
    <xf numFmtId="3" fontId="11" fillId="0" borderId="1" xfId="0" applyNumberFormat="1" applyFont="1" applyBorder="1" applyAlignment="1">
      <alignment horizontal="left" vertical="center"/>
    </xf>
    <xf numFmtId="1" fontId="11" fillId="0" borderId="1" xfId="0" applyNumberFormat="1" applyFont="1" applyBorder="1" applyAlignment="1">
      <alignment horizontal="center" vertical="center"/>
    </xf>
    <xf numFmtId="0" fontId="11" fillId="0" borderId="0" xfId="0" applyFont="1" applyBorder="1" applyAlignment="1">
      <alignment horizontal="left" vertical="center"/>
    </xf>
    <xf numFmtId="0" fontId="4" fillId="0" borderId="0" xfId="0" applyFont="1" applyBorder="1" applyAlignment="1">
      <alignment vertical="center"/>
    </xf>
    <xf numFmtId="3" fontId="12" fillId="0" borderId="1" xfId="0" applyNumberFormat="1" applyFont="1" applyBorder="1" applyAlignment="1">
      <alignment horizontal="center" vertical="center"/>
    </xf>
    <xf numFmtId="181" fontId="12" fillId="0" borderId="1" xfId="0" applyNumberFormat="1" applyFont="1" applyBorder="1" applyAlignment="1">
      <alignment horizontal="center" vertical="center"/>
    </xf>
    <xf numFmtId="179" fontId="20" fillId="0" borderId="1" xfId="0" applyNumberFormat="1" applyFont="1" applyFill="1" applyBorder="1" applyAlignment="1">
      <alignment horizontal="center" vertical="center"/>
    </xf>
    <xf numFmtId="9" fontId="5" fillId="0" borderId="0" xfId="0" applyNumberFormat="1" applyFont="1" applyAlignment="1">
      <alignment horizontal="center" vertical="center"/>
    </xf>
    <xf numFmtId="0" fontId="6" fillId="0" borderId="1" xfId="0" applyFont="1" applyBorder="1" applyAlignment="1">
      <alignment horizontal="center" vertical="center"/>
    </xf>
    <xf numFmtId="3" fontId="12" fillId="0" borderId="0" xfId="0" applyNumberFormat="1" applyFont="1" applyBorder="1" applyAlignment="1">
      <alignment horizontal="center" vertical="center"/>
    </xf>
    <xf numFmtId="0" fontId="4" fillId="0" borderId="0" xfId="0" applyFont="1" applyBorder="1" applyAlignment="1">
      <alignment horizontal="left" vertical="center"/>
    </xf>
    <xf numFmtId="179" fontId="20" fillId="0" borderId="1" xfId="0" applyNumberFormat="1" applyFont="1" applyFill="1" applyBorder="1" applyAlignment="1">
      <alignment vertical="center"/>
    </xf>
    <xf numFmtId="179" fontId="20" fillId="0" borderId="4" xfId="0" applyNumberFormat="1" applyFont="1" applyFill="1" applyBorder="1" applyAlignment="1">
      <alignment horizontal="center" vertical="center"/>
    </xf>
    <xf numFmtId="179" fontId="20" fillId="0" borderId="2" xfId="0" applyNumberFormat="1" applyFont="1" applyFill="1" applyBorder="1" applyAlignment="1">
      <alignment horizontal="center" vertical="center"/>
    </xf>
    <xf numFmtId="179" fontId="20" fillId="0" borderId="3" xfId="0" applyNumberFormat="1" applyFont="1" applyFill="1" applyBorder="1" applyAlignment="1">
      <alignment horizontal="center" vertical="center"/>
    </xf>
    <xf numFmtId="0" fontId="20" fillId="0" borderId="4"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4" fillId="0" borderId="1" xfId="0" applyFont="1" applyFill="1" applyBorder="1" applyAlignment="1">
      <alignment horizontal="center" vertical="center"/>
    </xf>
    <xf numFmtId="2" fontId="5" fillId="0" borderId="0" xfId="0" applyNumberFormat="1" applyFont="1" applyBorder="1" applyAlignment="1">
      <alignment horizontal="center" vertical="center"/>
    </xf>
    <xf numFmtId="0" fontId="5" fillId="0" borderId="0" xfId="0" applyFont="1" applyFill="1" applyBorder="1" applyAlignment="1">
      <alignment vertical="center"/>
    </xf>
    <xf numFmtId="0" fontId="5" fillId="0" borderId="0" xfId="0" applyFont="1" applyBorder="1" applyAlignment="1">
      <alignment vertical="center"/>
    </xf>
    <xf numFmtId="0" fontId="11" fillId="0" borderId="0" xfId="0" applyFont="1" applyBorder="1" applyAlignment="1">
      <alignment horizontal="center" vertical="center"/>
    </xf>
    <xf numFmtId="0" fontId="11" fillId="0" borderId="1" xfId="0" applyFont="1" applyFill="1" applyBorder="1" applyAlignment="1">
      <alignment vertical="center"/>
    </xf>
    <xf numFmtId="2" fontId="6" fillId="0" borderId="0" xfId="0" applyNumberFormat="1" applyFont="1" applyBorder="1" applyAlignment="1">
      <alignment vertical="center"/>
    </xf>
    <xf numFmtId="181" fontId="20" fillId="0" borderId="1" xfId="0" applyNumberFormat="1" applyFont="1" applyFill="1" applyBorder="1" applyAlignment="1">
      <alignment horizontal="center" vertical="center"/>
    </xf>
    <xf numFmtId="0" fontId="7" fillId="0" borderId="0" xfId="0" applyFont="1" applyAlignment="1">
      <alignment horizontal="left"/>
    </xf>
    <xf numFmtId="0" fontId="29" fillId="0" borderId="0" xfId="0" applyFont="1" applyAlignment="1">
      <alignment horizontal="center"/>
    </xf>
    <xf numFmtId="0" fontId="4" fillId="0" borderId="4" xfId="88" applyFont="1" applyBorder="1" applyAlignment="1">
      <alignment horizontal="center" vertical="center" wrapText="1"/>
    </xf>
    <xf numFmtId="0" fontId="4" fillId="0" borderId="2" xfId="88" applyFont="1" applyBorder="1" applyAlignment="1">
      <alignment horizontal="center" vertical="center" wrapText="1"/>
    </xf>
    <xf numFmtId="0" fontId="4" fillId="0" borderId="3" xfId="88" applyFont="1" applyBorder="1" applyAlignment="1">
      <alignment horizontal="center" vertical="center" wrapText="1"/>
    </xf>
    <xf numFmtId="3" fontId="5" fillId="0" borderId="1" xfId="0" applyNumberFormat="1" applyFont="1" applyBorder="1" applyAlignment="1">
      <alignment horizontal="center"/>
    </xf>
    <xf numFmtId="4" fontId="5" fillId="0" borderId="1" xfId="0" applyNumberFormat="1" applyFont="1" applyBorder="1" applyAlignment="1">
      <alignment horizontal="center"/>
    </xf>
    <xf numFmtId="0" fontId="11" fillId="15" borderId="4" xfId="0" applyFont="1" applyFill="1" applyBorder="1" applyAlignment="1">
      <alignment horizontal="center" vertical="center" wrapText="1"/>
    </xf>
    <xf numFmtId="0" fontId="11" fillId="15" borderId="2" xfId="0" applyFont="1" applyFill="1" applyBorder="1" applyAlignment="1">
      <alignment horizontal="center" vertical="center" wrapText="1"/>
    </xf>
    <xf numFmtId="4" fontId="5" fillId="0" borderId="1" xfId="0" applyNumberFormat="1" applyFont="1" applyBorder="1" applyAlignment="1">
      <alignment horizontal="center" vertical="center"/>
    </xf>
    <xf numFmtId="0" fontId="11" fillId="15"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6" fillId="0" borderId="1" xfId="0" applyFont="1" applyBorder="1" applyAlignment="1">
      <alignment horizontal="center" vertical="center" wrapText="1"/>
    </xf>
    <xf numFmtId="3" fontId="7" fillId="0" borderId="1" xfId="0" applyNumberFormat="1" applyFont="1" applyBorder="1" applyAlignment="1">
      <alignment horizontal="center"/>
    </xf>
    <xf numFmtId="0" fontId="5" fillId="0" borderId="1" xfId="0" applyFont="1" applyBorder="1"/>
    <xf numFmtId="0" fontId="4" fillId="15" borderId="4" xfId="0" applyFont="1" applyFill="1" applyBorder="1" applyAlignment="1">
      <alignment vertical="center" wrapText="1"/>
    </xf>
    <xf numFmtId="0" fontId="4" fillId="18" borderId="4" xfId="0" applyFont="1" applyFill="1" applyBorder="1" applyAlignment="1">
      <alignment horizontal="center" vertical="center" wrapText="1"/>
    </xf>
    <xf numFmtId="0" fontId="61" fillId="18" borderId="2" xfId="0" applyFont="1" applyFill="1" applyBorder="1" applyAlignment="1"/>
    <xf numFmtId="0" fontId="61" fillId="18" borderId="3" xfId="0" applyFont="1" applyFill="1" applyBorder="1" applyAlignment="1"/>
    <xf numFmtId="0" fontId="4" fillId="18" borderId="2" xfId="0" applyFont="1" applyFill="1" applyBorder="1" applyAlignment="1">
      <alignment horizontal="center" vertical="center" wrapText="1"/>
    </xf>
    <xf numFmtId="0" fontId="4" fillId="18" borderId="3" xfId="0" applyFont="1" applyFill="1" applyBorder="1" applyAlignment="1">
      <alignment horizontal="center" vertical="center" wrapText="1"/>
    </xf>
    <xf numFmtId="0" fontId="4" fillId="18" borderId="3" xfId="0" applyFont="1" applyFill="1" applyBorder="1" applyAlignment="1">
      <alignment vertical="center" wrapText="1"/>
    </xf>
    <xf numFmtId="0" fontId="3" fillId="0" borderId="1" xfId="0" applyFont="1" applyBorder="1" applyAlignment="1" quotePrefix="1">
      <alignment vertical="center"/>
    </xf>
  </cellXfs>
  <cellStyles count="103">
    <cellStyle name="Normal" xfId="0" builtinId="0"/>
    <cellStyle name="Comma" xfId="1" builtinId="3"/>
    <cellStyle name="Currency" xfId="2" builtinId="4"/>
    <cellStyle name="Percent" xfId="3" builtinId="5"/>
    <cellStyle name="Comma [0]" xfId="4" builtinId="6"/>
    <cellStyle name="Currency [0]" xfId="5" builtinId="7"/>
    <cellStyle name="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 name="_x0004_" xfId="49"/>
    <cellStyle name="_x0007_" xfId="50"/>
    <cellStyle name="@ET_Style?ul_业务量_9" xfId="51"/>
    <cellStyle name="Comma 2" xfId="52"/>
    <cellStyle name="Neutral 2" xfId="53"/>
    <cellStyle name="Normal 10" xfId="54"/>
    <cellStyle name="Normal 11" xfId="55"/>
    <cellStyle name="Normal 12" xfId="56"/>
    <cellStyle name="Normal 13" xfId="57"/>
    <cellStyle name="Normal 14" xfId="58"/>
    <cellStyle name="Normal 15" xfId="59"/>
    <cellStyle name="Normal 16" xfId="60"/>
    <cellStyle name="Normal 2" xfId="61"/>
    <cellStyle name="Normal 2 10" xfId="62"/>
    <cellStyle name="Normal 2 11" xfId="63"/>
    <cellStyle name="Normal 2 12" xfId="64"/>
    <cellStyle name="Normal 2 13" xfId="65"/>
    <cellStyle name="Normal 2 14" xfId="66"/>
    <cellStyle name="Normal 2 15" xfId="67"/>
    <cellStyle name="Normal 2 16" xfId="68"/>
    <cellStyle name="Normal 2 17" xfId="69"/>
    <cellStyle name="Normal 2 2" xfId="70"/>
    <cellStyle name="Normal 2 2 2" xfId="71"/>
    <cellStyle name="Normal 2 3" xfId="72"/>
    <cellStyle name="Normal 2 4" xfId="73"/>
    <cellStyle name="Normal 2 5" xfId="74"/>
    <cellStyle name="Normal 2 6" xfId="75"/>
    <cellStyle name="Normal 2 7" xfId="76"/>
    <cellStyle name="Normal 2 8" xfId="77"/>
    <cellStyle name="Normal 2 9" xfId="78"/>
    <cellStyle name="Normal 3" xfId="79"/>
    <cellStyle name="Normal 4" xfId="80"/>
    <cellStyle name="Normal 5" xfId="81"/>
    <cellStyle name="Normal 5 2" xfId="82"/>
    <cellStyle name="Normal 6" xfId="83"/>
    <cellStyle name="Normal 6 2" xfId="84"/>
    <cellStyle name="Normal 7" xfId="85"/>
    <cellStyle name="Normal 8" xfId="86"/>
    <cellStyle name="Normal 9" xfId="87"/>
    <cellStyle name="Normal_Sheet1" xfId="88"/>
    <cellStyle name="Standard 2" xfId="89"/>
    <cellStyle name="표준 2 3" xfId="90"/>
    <cellStyle name="표준_Haier 원가계산" xfId="91"/>
    <cellStyle name="표준_PI(JETEC)" xfId="92"/>
    <cellStyle name="一般 2" xfId="93"/>
    <cellStyle name="一般 2 2" xfId="94"/>
    <cellStyle name="一般_Sheet1" xfId="95"/>
    <cellStyle name="常规 11" xfId="96"/>
    <cellStyle name="常规 2" xfId="97"/>
    <cellStyle name="常规 3" xfId="98"/>
    <cellStyle name="常规 5" xfId="99"/>
    <cellStyle name="常规 6" xfId="100"/>
    <cellStyle name="常规_Book3" xfId="101"/>
    <cellStyle name="常规_Sheet18" xfId="102"/>
  </cellStyles>
  <tableStyles count="0" defaultTableStyle="TableStyleMedium9" defaultPivotStyle="PivotStyleLight16"/>
  <colors>
    <mruColors>
      <color rgb="0099FF99"/>
      <color rgb="00FFFF99"/>
      <color rgb="000000FF"/>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6" Type="http://schemas.openxmlformats.org/officeDocument/2006/relationships/image" Target="media/image523.jpeg"/><Relationship Id="rId5" Type="http://schemas.openxmlformats.org/officeDocument/2006/relationships/image" Target="media/image522.jpeg"/><Relationship Id="rId4" Type="http://schemas.openxmlformats.org/officeDocument/2006/relationships/image" Target="media/image521.png"/><Relationship Id="rId3" Type="http://schemas.openxmlformats.org/officeDocument/2006/relationships/image" Target="media/image520.jpeg"/><Relationship Id="rId2" Type="http://schemas.openxmlformats.org/officeDocument/2006/relationships/image" Target="media/image519.jpeg"/><Relationship Id="rId1" Type="http://schemas.openxmlformats.org/officeDocument/2006/relationships/image" Target="media/image518.jpeg"/></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www.wps.cn/officeDocument/2020/cellImage" Target="cellimag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externalLink" Target="externalLinks/externalLink2.xml"/><Relationship Id="rId23" Type="http://schemas.openxmlformats.org/officeDocument/2006/relationships/externalLink" Target="externalLinks/externalLink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emf"/><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27.wmf"/><Relationship Id="rId8" Type="http://schemas.openxmlformats.org/officeDocument/2006/relationships/image" Target="../media/image26.jpeg"/><Relationship Id="rId7" Type="http://schemas.openxmlformats.org/officeDocument/2006/relationships/image" Target="../media/image25.jpeg"/><Relationship Id="rId6" Type="http://schemas.openxmlformats.org/officeDocument/2006/relationships/image" Target="../media/image24.wmf"/><Relationship Id="rId51" Type="http://schemas.openxmlformats.org/officeDocument/2006/relationships/image" Target="../media/image68.jpeg"/><Relationship Id="rId50" Type="http://schemas.openxmlformats.org/officeDocument/2006/relationships/image" Target="../media/image67.webp"/><Relationship Id="rId5" Type="http://schemas.openxmlformats.org/officeDocument/2006/relationships/image" Target="../media/image23.wmf"/><Relationship Id="rId49" Type="http://schemas.openxmlformats.org/officeDocument/2006/relationships/image" Target="../media/image66.jpeg"/><Relationship Id="rId48" Type="http://schemas.openxmlformats.org/officeDocument/2006/relationships/image" Target="../media/image65.jpeg"/><Relationship Id="rId47" Type="http://schemas.openxmlformats.org/officeDocument/2006/relationships/image" Target="../media/image64.jpeg"/><Relationship Id="rId46" Type="http://schemas.openxmlformats.org/officeDocument/2006/relationships/image" Target="../media/image63.jpeg"/><Relationship Id="rId45" Type="http://schemas.openxmlformats.org/officeDocument/2006/relationships/image" Target="../media/image62.jpeg"/><Relationship Id="rId44" Type="http://schemas.openxmlformats.org/officeDocument/2006/relationships/image" Target="../media/image61.jpeg"/><Relationship Id="rId43" Type="http://schemas.openxmlformats.org/officeDocument/2006/relationships/image" Target="NULL" TargetMode="External"/><Relationship Id="rId42" Type="http://schemas.openxmlformats.org/officeDocument/2006/relationships/image" Target="../media/image60.jpeg"/><Relationship Id="rId41" Type="http://schemas.openxmlformats.org/officeDocument/2006/relationships/image" Target="../media/image59.png"/><Relationship Id="rId40" Type="http://schemas.openxmlformats.org/officeDocument/2006/relationships/image" Target="../media/image58.png"/><Relationship Id="rId4" Type="http://schemas.openxmlformats.org/officeDocument/2006/relationships/image" Target="../media/image22.wmf"/><Relationship Id="rId39" Type="http://schemas.openxmlformats.org/officeDocument/2006/relationships/image" Target="../media/image57.png"/><Relationship Id="rId38" Type="http://schemas.openxmlformats.org/officeDocument/2006/relationships/image" Target="../media/image56.png"/><Relationship Id="rId37" Type="http://schemas.openxmlformats.org/officeDocument/2006/relationships/image" Target="../media/image55.png"/><Relationship Id="rId36" Type="http://schemas.openxmlformats.org/officeDocument/2006/relationships/image" Target="../media/image54.png"/><Relationship Id="rId35" Type="http://schemas.openxmlformats.org/officeDocument/2006/relationships/image" Target="../media/image53.png"/><Relationship Id="rId34" Type="http://schemas.openxmlformats.org/officeDocument/2006/relationships/image" Target="../media/image52.png"/><Relationship Id="rId33" Type="http://schemas.openxmlformats.org/officeDocument/2006/relationships/image" Target="../media/image51.png"/><Relationship Id="rId32" Type="http://schemas.openxmlformats.org/officeDocument/2006/relationships/image" Target="../media/image50.png"/><Relationship Id="rId31" Type="http://schemas.openxmlformats.org/officeDocument/2006/relationships/image" Target="../media/image49.wmf"/><Relationship Id="rId30" Type="http://schemas.openxmlformats.org/officeDocument/2006/relationships/image" Target="../media/image48.png"/><Relationship Id="rId3" Type="http://schemas.openxmlformats.org/officeDocument/2006/relationships/image" Target="../media/image21.wmf"/><Relationship Id="rId29" Type="http://schemas.openxmlformats.org/officeDocument/2006/relationships/image" Target="../media/image47.png"/><Relationship Id="rId28" Type="http://schemas.openxmlformats.org/officeDocument/2006/relationships/image" Target="../media/image46.png"/><Relationship Id="rId27" Type="http://schemas.openxmlformats.org/officeDocument/2006/relationships/image" Target="../media/image45.jpeg"/><Relationship Id="rId26" Type="http://schemas.openxmlformats.org/officeDocument/2006/relationships/image" Target="../media/image44.jpeg"/><Relationship Id="rId25" Type="http://schemas.openxmlformats.org/officeDocument/2006/relationships/image" Target="../media/image43.jpeg"/><Relationship Id="rId24" Type="http://schemas.openxmlformats.org/officeDocument/2006/relationships/image" Target="../media/image42.jpeg"/><Relationship Id="rId23" Type="http://schemas.openxmlformats.org/officeDocument/2006/relationships/image" Target="../media/image41.jpeg"/><Relationship Id="rId22" Type="http://schemas.openxmlformats.org/officeDocument/2006/relationships/image" Target="../media/image40.png"/><Relationship Id="rId21" Type="http://schemas.openxmlformats.org/officeDocument/2006/relationships/image" Target="../media/image39.jpeg"/><Relationship Id="rId20" Type="http://schemas.openxmlformats.org/officeDocument/2006/relationships/image" Target="../media/image38.png"/><Relationship Id="rId2" Type="http://schemas.openxmlformats.org/officeDocument/2006/relationships/image" Target="../media/image20.wmf"/><Relationship Id="rId19" Type="http://schemas.openxmlformats.org/officeDocument/2006/relationships/image" Target="../media/image37.png"/><Relationship Id="rId18" Type="http://schemas.openxmlformats.org/officeDocument/2006/relationships/image" Target="../media/image36.png"/><Relationship Id="rId17" Type="http://schemas.openxmlformats.org/officeDocument/2006/relationships/image" Target="../media/image35.png"/><Relationship Id="rId16" Type="http://schemas.openxmlformats.org/officeDocument/2006/relationships/image" Target="../media/image34.jpeg"/><Relationship Id="rId15" Type="http://schemas.openxmlformats.org/officeDocument/2006/relationships/image" Target="../media/image33.jpeg"/><Relationship Id="rId14" Type="http://schemas.openxmlformats.org/officeDocument/2006/relationships/image" Target="../media/image32.jpeg"/><Relationship Id="rId13" Type="http://schemas.openxmlformats.org/officeDocument/2006/relationships/image" Target="../media/image31.wmf"/><Relationship Id="rId12" Type="http://schemas.openxmlformats.org/officeDocument/2006/relationships/image" Target="../media/image30.wmf"/><Relationship Id="rId11" Type="http://schemas.openxmlformats.org/officeDocument/2006/relationships/image" Target="../media/image29.wmf"/><Relationship Id="rId10" Type="http://schemas.openxmlformats.org/officeDocument/2006/relationships/image" Target="../media/image28.wmf"/><Relationship Id="rId1" Type="http://schemas.openxmlformats.org/officeDocument/2006/relationships/image" Target="../media/image19.wmf"/></Relationships>
</file>

<file path=xl/drawings/_rels/drawing3.xml.rels><?xml version="1.0" encoding="UTF-8" standalone="yes"?>
<Relationships xmlns="http://schemas.openxmlformats.org/package/2006/relationships"><Relationship Id="rId2" Type="http://schemas.openxmlformats.org/officeDocument/2006/relationships/image" Target="../media/image70.png"/><Relationship Id="rId1" Type="http://schemas.openxmlformats.org/officeDocument/2006/relationships/image" Target="../media/image69.png"/></Relationships>
</file>

<file path=xl/drawings/_rels/drawing4.xml.rels><?xml version="1.0" encoding="UTF-8" standalone="yes"?>
<Relationships xmlns="http://schemas.openxmlformats.org/package/2006/relationships"><Relationship Id="rId9" Type="http://schemas.openxmlformats.org/officeDocument/2006/relationships/image" Target="../media/image79.png"/><Relationship Id="rId8" Type="http://schemas.openxmlformats.org/officeDocument/2006/relationships/image" Target="../media/image78.jpeg"/><Relationship Id="rId7" Type="http://schemas.openxmlformats.org/officeDocument/2006/relationships/image" Target="../media/image77.jpeg"/><Relationship Id="rId6" Type="http://schemas.openxmlformats.org/officeDocument/2006/relationships/image" Target="../media/image76.png"/><Relationship Id="rId5" Type="http://schemas.openxmlformats.org/officeDocument/2006/relationships/image" Target="../media/image75.jpeg"/><Relationship Id="rId4" Type="http://schemas.openxmlformats.org/officeDocument/2006/relationships/image" Target="../media/image74.jpeg"/><Relationship Id="rId3" Type="http://schemas.openxmlformats.org/officeDocument/2006/relationships/image" Target="../media/image73.jpeg"/><Relationship Id="rId24" Type="http://schemas.openxmlformats.org/officeDocument/2006/relationships/image" Target="NULL" TargetMode="External"/><Relationship Id="rId23" Type="http://schemas.openxmlformats.org/officeDocument/2006/relationships/image" Target="../media/image93.jpeg"/><Relationship Id="rId22" Type="http://schemas.openxmlformats.org/officeDocument/2006/relationships/image" Target="../media/image92.png"/><Relationship Id="rId21" Type="http://schemas.openxmlformats.org/officeDocument/2006/relationships/image" Target="../media/image91.jpeg"/><Relationship Id="rId20" Type="http://schemas.openxmlformats.org/officeDocument/2006/relationships/image" Target="../media/image90.png"/><Relationship Id="rId2" Type="http://schemas.openxmlformats.org/officeDocument/2006/relationships/image" Target="../media/image72.jpeg"/><Relationship Id="rId19" Type="http://schemas.openxmlformats.org/officeDocument/2006/relationships/image" Target="../media/image89.png"/><Relationship Id="rId18" Type="http://schemas.openxmlformats.org/officeDocument/2006/relationships/image" Target="../media/image88.jpeg"/><Relationship Id="rId17" Type="http://schemas.openxmlformats.org/officeDocument/2006/relationships/image" Target="../media/image87.png"/><Relationship Id="rId16" Type="http://schemas.openxmlformats.org/officeDocument/2006/relationships/image" Target="../media/image86.png"/><Relationship Id="rId15" Type="http://schemas.openxmlformats.org/officeDocument/2006/relationships/image" Target="../media/image85.jpeg"/><Relationship Id="rId14" Type="http://schemas.openxmlformats.org/officeDocument/2006/relationships/image" Target="../media/image84.jpeg"/><Relationship Id="rId13" Type="http://schemas.openxmlformats.org/officeDocument/2006/relationships/image" Target="../media/image83.png"/><Relationship Id="rId12" Type="http://schemas.openxmlformats.org/officeDocument/2006/relationships/image" Target="../media/image82.jpeg"/><Relationship Id="rId11" Type="http://schemas.openxmlformats.org/officeDocument/2006/relationships/image" Target="../media/image81.jpeg"/><Relationship Id="rId10" Type="http://schemas.openxmlformats.org/officeDocument/2006/relationships/image" Target="../media/image80.png"/><Relationship Id="rId1" Type="http://schemas.openxmlformats.org/officeDocument/2006/relationships/image" Target="../media/image71.jpeg"/></Relationships>
</file>

<file path=xl/drawings/_rels/drawing5.xml.rels><?xml version="1.0" encoding="UTF-8" standalone="yes"?>
<Relationships xmlns="http://schemas.openxmlformats.org/package/2006/relationships"><Relationship Id="rId4" Type="http://schemas.openxmlformats.org/officeDocument/2006/relationships/image" Target="../media/image97.jpeg"/><Relationship Id="rId3" Type="http://schemas.openxmlformats.org/officeDocument/2006/relationships/image" Target="../media/image96.jpeg"/><Relationship Id="rId2" Type="http://schemas.openxmlformats.org/officeDocument/2006/relationships/image" Target="../media/image95.jpeg"/><Relationship Id="rId1" Type="http://schemas.openxmlformats.org/officeDocument/2006/relationships/image" Target="../media/image94.png"/></Relationships>
</file>

<file path=xl/drawings/_rels/drawing6.xml.rels><?xml version="1.0" encoding="UTF-8" standalone="yes"?>
<Relationships xmlns="http://schemas.openxmlformats.org/package/2006/relationships"><Relationship Id="rId9" Type="http://schemas.openxmlformats.org/officeDocument/2006/relationships/image" Target="../media/image106.jpeg"/><Relationship Id="rId8" Type="http://schemas.openxmlformats.org/officeDocument/2006/relationships/image" Target="../media/image105.jpeg"/><Relationship Id="rId7" Type="http://schemas.openxmlformats.org/officeDocument/2006/relationships/image" Target="../media/image104.png"/><Relationship Id="rId6" Type="http://schemas.openxmlformats.org/officeDocument/2006/relationships/image" Target="../media/image103.jpeg"/><Relationship Id="rId5" Type="http://schemas.openxmlformats.org/officeDocument/2006/relationships/image" Target="../media/image102.jpeg"/><Relationship Id="rId4" Type="http://schemas.openxmlformats.org/officeDocument/2006/relationships/image" Target="../media/image101.jpeg"/><Relationship Id="rId3" Type="http://schemas.openxmlformats.org/officeDocument/2006/relationships/image" Target="../media/image100.jpeg"/><Relationship Id="rId2" Type="http://schemas.openxmlformats.org/officeDocument/2006/relationships/image" Target="../media/image99.jpeg"/><Relationship Id="rId12" Type="http://schemas.openxmlformats.org/officeDocument/2006/relationships/image" Target="../media/image109.png"/><Relationship Id="rId11" Type="http://schemas.openxmlformats.org/officeDocument/2006/relationships/image" Target="../media/image108.jpeg"/><Relationship Id="rId10" Type="http://schemas.openxmlformats.org/officeDocument/2006/relationships/image" Target="../media/image107.jpeg"/><Relationship Id="rId1" Type="http://schemas.openxmlformats.org/officeDocument/2006/relationships/image" Target="../media/image98.jpeg"/></Relationships>
</file>

<file path=xl/drawings/_rels/drawing7.xml.rels><?xml version="1.0" encoding="UTF-8" standalone="yes"?>
<Relationships xmlns="http://schemas.openxmlformats.org/package/2006/relationships"><Relationship Id="rId9" Type="http://schemas.openxmlformats.org/officeDocument/2006/relationships/image" Target="../media/image118.jpeg"/><Relationship Id="rId8" Type="http://schemas.openxmlformats.org/officeDocument/2006/relationships/image" Target="../media/image117.jpeg"/><Relationship Id="rId7" Type="http://schemas.openxmlformats.org/officeDocument/2006/relationships/image" Target="../media/image116.jpeg"/><Relationship Id="rId6" Type="http://schemas.openxmlformats.org/officeDocument/2006/relationships/image" Target="../media/image115.jpeg"/><Relationship Id="rId5" Type="http://schemas.openxmlformats.org/officeDocument/2006/relationships/image" Target="../media/image114.jpeg"/><Relationship Id="rId4" Type="http://schemas.openxmlformats.org/officeDocument/2006/relationships/image" Target="../media/image113.jpeg"/><Relationship Id="rId3" Type="http://schemas.openxmlformats.org/officeDocument/2006/relationships/image" Target="../media/image112.jpeg"/><Relationship Id="rId26" Type="http://schemas.openxmlformats.org/officeDocument/2006/relationships/image" Target="../media/image135.jpeg"/><Relationship Id="rId25" Type="http://schemas.openxmlformats.org/officeDocument/2006/relationships/image" Target="../media/image134.png"/><Relationship Id="rId24" Type="http://schemas.openxmlformats.org/officeDocument/2006/relationships/image" Target="../media/image133.png"/><Relationship Id="rId23" Type="http://schemas.openxmlformats.org/officeDocument/2006/relationships/image" Target="../media/image132.png"/><Relationship Id="rId22" Type="http://schemas.openxmlformats.org/officeDocument/2006/relationships/image" Target="../media/image131.png"/><Relationship Id="rId21" Type="http://schemas.openxmlformats.org/officeDocument/2006/relationships/image" Target="../media/image130.png"/><Relationship Id="rId20" Type="http://schemas.openxmlformats.org/officeDocument/2006/relationships/image" Target="../media/image129.png"/><Relationship Id="rId2" Type="http://schemas.openxmlformats.org/officeDocument/2006/relationships/image" Target="../media/image111.jpeg"/><Relationship Id="rId19" Type="http://schemas.openxmlformats.org/officeDocument/2006/relationships/image" Target="../media/image128.png"/><Relationship Id="rId18" Type="http://schemas.openxmlformats.org/officeDocument/2006/relationships/image" Target="../media/image127.jpeg"/><Relationship Id="rId17" Type="http://schemas.openxmlformats.org/officeDocument/2006/relationships/image" Target="../media/image126.jpeg"/><Relationship Id="rId16" Type="http://schemas.openxmlformats.org/officeDocument/2006/relationships/image" Target="../media/image125.jpeg"/><Relationship Id="rId15" Type="http://schemas.openxmlformats.org/officeDocument/2006/relationships/image" Target="../media/image124.jpeg"/><Relationship Id="rId14" Type="http://schemas.openxmlformats.org/officeDocument/2006/relationships/image" Target="../media/image123.jpeg"/><Relationship Id="rId13" Type="http://schemas.openxmlformats.org/officeDocument/2006/relationships/image" Target="../media/image122.jpeg"/><Relationship Id="rId12" Type="http://schemas.openxmlformats.org/officeDocument/2006/relationships/image" Target="../media/image121.jpeg"/><Relationship Id="rId11" Type="http://schemas.openxmlformats.org/officeDocument/2006/relationships/image" Target="../media/image120.jpeg"/><Relationship Id="rId10" Type="http://schemas.openxmlformats.org/officeDocument/2006/relationships/image" Target="../media/image119.jpeg"/><Relationship Id="rId1" Type="http://schemas.openxmlformats.org/officeDocument/2006/relationships/image" Target="../media/image110.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36.wmf"/></Relationships>
</file>

<file path=xl/drawings/_rels/drawing9.xml.rels><?xml version="1.0" encoding="UTF-8" standalone="yes"?>
<Relationships xmlns="http://schemas.openxmlformats.org/package/2006/relationships"><Relationship Id="rId2" Type="http://schemas.openxmlformats.org/officeDocument/2006/relationships/image" Target="../media/image138.jpeg"/><Relationship Id="rId1" Type="http://schemas.openxmlformats.org/officeDocument/2006/relationships/image" Target="../media/image137.jpeg"/></Relationships>
</file>

<file path=xl/drawings/_rels/drawing10.xml.rels><?xml version="1.0" encoding="UTF-8" standalone="yes"?>
<Relationships xmlns="http://schemas.openxmlformats.org/package/2006/relationships"><Relationship Id="rId4" Type="http://schemas.openxmlformats.org/officeDocument/2006/relationships/image" Target="../media/image142.jpeg"/><Relationship Id="rId3" Type="http://schemas.openxmlformats.org/officeDocument/2006/relationships/image" Target="../media/image141.jpeg"/><Relationship Id="rId2" Type="http://schemas.openxmlformats.org/officeDocument/2006/relationships/image" Target="../media/image140.jpeg"/><Relationship Id="rId1" Type="http://schemas.openxmlformats.org/officeDocument/2006/relationships/image" Target="../media/image139.jpeg"/></Relationships>
</file>

<file path=xl/drawings/_rels/drawing11.xml.rels><?xml version="1.0" encoding="UTF-8" standalone="yes"?>
<Relationships xmlns="http://schemas.openxmlformats.org/package/2006/relationships"><Relationship Id="rId9" Type="http://schemas.openxmlformats.org/officeDocument/2006/relationships/image" Target="../media/image151.png"/><Relationship Id="rId8" Type="http://schemas.openxmlformats.org/officeDocument/2006/relationships/image" Target="../media/image150.jpeg"/><Relationship Id="rId7" Type="http://schemas.openxmlformats.org/officeDocument/2006/relationships/image" Target="../media/image149.jpeg"/><Relationship Id="rId6" Type="http://schemas.openxmlformats.org/officeDocument/2006/relationships/image" Target="../media/image148.jpeg"/><Relationship Id="rId5" Type="http://schemas.openxmlformats.org/officeDocument/2006/relationships/image" Target="../media/image147.GIF"/><Relationship Id="rId4" Type="http://schemas.openxmlformats.org/officeDocument/2006/relationships/image" Target="../media/image146.jpeg"/><Relationship Id="rId3" Type="http://schemas.openxmlformats.org/officeDocument/2006/relationships/image" Target="../media/image145.png"/><Relationship Id="rId2" Type="http://schemas.openxmlformats.org/officeDocument/2006/relationships/image" Target="../media/image144.png"/><Relationship Id="rId16" Type="http://schemas.openxmlformats.org/officeDocument/2006/relationships/image" Target="../media/image158.jpeg"/><Relationship Id="rId15" Type="http://schemas.openxmlformats.org/officeDocument/2006/relationships/image" Target="../media/image157.jpeg"/><Relationship Id="rId14" Type="http://schemas.openxmlformats.org/officeDocument/2006/relationships/image" Target="../media/image156.png"/><Relationship Id="rId13" Type="http://schemas.openxmlformats.org/officeDocument/2006/relationships/image" Target="../media/image155.jpeg"/><Relationship Id="rId12" Type="http://schemas.openxmlformats.org/officeDocument/2006/relationships/image" Target="../media/image154.jpeg"/><Relationship Id="rId11" Type="http://schemas.openxmlformats.org/officeDocument/2006/relationships/image" Target="../media/image153.jpeg"/><Relationship Id="rId10" Type="http://schemas.openxmlformats.org/officeDocument/2006/relationships/image" Target="../media/image152.png"/><Relationship Id="rId1" Type="http://schemas.openxmlformats.org/officeDocument/2006/relationships/image" Target="../media/image143.jpeg"/></Relationships>
</file>

<file path=xl/drawings/_rels/drawing12.xml.rels><?xml version="1.0" encoding="UTF-8" standalone="yes"?>
<Relationships xmlns="http://schemas.openxmlformats.org/package/2006/relationships"><Relationship Id="rId7" Type="http://schemas.openxmlformats.org/officeDocument/2006/relationships/image" Target="../media/image165.png"/><Relationship Id="rId6" Type="http://schemas.openxmlformats.org/officeDocument/2006/relationships/image" Target="../media/image164.png"/><Relationship Id="rId5" Type="http://schemas.openxmlformats.org/officeDocument/2006/relationships/image" Target="../media/image163.png"/><Relationship Id="rId4" Type="http://schemas.openxmlformats.org/officeDocument/2006/relationships/image" Target="../media/image162.png"/><Relationship Id="rId3" Type="http://schemas.openxmlformats.org/officeDocument/2006/relationships/image" Target="../media/image161.png"/><Relationship Id="rId2" Type="http://schemas.openxmlformats.org/officeDocument/2006/relationships/image" Target="../media/image160.png"/><Relationship Id="rId1" Type="http://schemas.openxmlformats.org/officeDocument/2006/relationships/image" Target="../media/image159.png"/></Relationships>
</file>

<file path=xl/drawings/_rels/drawing13.xml.rels><?xml version="1.0" encoding="UTF-8" standalone="yes"?>
<Relationships xmlns="http://schemas.openxmlformats.org/package/2006/relationships"><Relationship Id="rId9" Type="http://schemas.openxmlformats.org/officeDocument/2006/relationships/image" Target="../media/image174.jpeg"/><Relationship Id="rId8" Type="http://schemas.openxmlformats.org/officeDocument/2006/relationships/image" Target="../media/image173.jpeg"/><Relationship Id="rId7" Type="http://schemas.openxmlformats.org/officeDocument/2006/relationships/image" Target="../media/image172.jpeg"/><Relationship Id="rId6" Type="http://schemas.openxmlformats.org/officeDocument/2006/relationships/image" Target="../media/image171.jpeg"/><Relationship Id="rId5" Type="http://schemas.openxmlformats.org/officeDocument/2006/relationships/image" Target="../media/image170.jpeg"/><Relationship Id="rId4" Type="http://schemas.openxmlformats.org/officeDocument/2006/relationships/image" Target="../media/image169.jpeg"/><Relationship Id="rId39" Type="http://schemas.openxmlformats.org/officeDocument/2006/relationships/image" Target="../media/image204.png"/><Relationship Id="rId38" Type="http://schemas.openxmlformats.org/officeDocument/2006/relationships/image" Target="../media/image203.png"/><Relationship Id="rId37" Type="http://schemas.openxmlformats.org/officeDocument/2006/relationships/image" Target="../media/image202.png"/><Relationship Id="rId36" Type="http://schemas.openxmlformats.org/officeDocument/2006/relationships/image" Target="../media/image201.png"/><Relationship Id="rId35" Type="http://schemas.openxmlformats.org/officeDocument/2006/relationships/image" Target="../media/image200.png"/><Relationship Id="rId34" Type="http://schemas.openxmlformats.org/officeDocument/2006/relationships/image" Target="../media/image199.png"/><Relationship Id="rId33" Type="http://schemas.openxmlformats.org/officeDocument/2006/relationships/image" Target="../media/image198.png"/><Relationship Id="rId32" Type="http://schemas.openxmlformats.org/officeDocument/2006/relationships/image" Target="../media/image197.png"/><Relationship Id="rId31" Type="http://schemas.openxmlformats.org/officeDocument/2006/relationships/image" Target="../media/image196.png"/><Relationship Id="rId30" Type="http://schemas.openxmlformats.org/officeDocument/2006/relationships/image" Target="../media/image195.png"/><Relationship Id="rId3" Type="http://schemas.openxmlformats.org/officeDocument/2006/relationships/image" Target="../media/image168.jpeg"/><Relationship Id="rId29" Type="http://schemas.openxmlformats.org/officeDocument/2006/relationships/image" Target="../media/image194.png"/><Relationship Id="rId28" Type="http://schemas.openxmlformats.org/officeDocument/2006/relationships/image" Target="../media/image193.png"/><Relationship Id="rId27" Type="http://schemas.openxmlformats.org/officeDocument/2006/relationships/image" Target="../media/image192.png"/><Relationship Id="rId26" Type="http://schemas.openxmlformats.org/officeDocument/2006/relationships/image" Target="../media/image191.png"/><Relationship Id="rId25" Type="http://schemas.openxmlformats.org/officeDocument/2006/relationships/image" Target="../media/image190.png"/><Relationship Id="rId24" Type="http://schemas.openxmlformats.org/officeDocument/2006/relationships/image" Target="../media/image189.png"/><Relationship Id="rId23" Type="http://schemas.openxmlformats.org/officeDocument/2006/relationships/image" Target="../media/image188.png"/><Relationship Id="rId22" Type="http://schemas.openxmlformats.org/officeDocument/2006/relationships/image" Target="../media/image187.png"/><Relationship Id="rId21" Type="http://schemas.openxmlformats.org/officeDocument/2006/relationships/image" Target="../media/image186.png"/><Relationship Id="rId20" Type="http://schemas.openxmlformats.org/officeDocument/2006/relationships/image" Target="../media/image185.png"/><Relationship Id="rId2" Type="http://schemas.openxmlformats.org/officeDocument/2006/relationships/image" Target="../media/image167.jpeg"/><Relationship Id="rId19" Type="http://schemas.openxmlformats.org/officeDocument/2006/relationships/image" Target="../media/image184.png"/><Relationship Id="rId18" Type="http://schemas.openxmlformats.org/officeDocument/2006/relationships/image" Target="../media/image183.png"/><Relationship Id="rId17" Type="http://schemas.openxmlformats.org/officeDocument/2006/relationships/image" Target="../media/image182.png"/><Relationship Id="rId16" Type="http://schemas.openxmlformats.org/officeDocument/2006/relationships/image" Target="../media/image181.png"/><Relationship Id="rId15" Type="http://schemas.openxmlformats.org/officeDocument/2006/relationships/image" Target="../media/image180.png"/><Relationship Id="rId14" Type="http://schemas.openxmlformats.org/officeDocument/2006/relationships/image" Target="../media/image179.jpeg"/><Relationship Id="rId13" Type="http://schemas.openxmlformats.org/officeDocument/2006/relationships/image" Target="../media/image178.jpeg"/><Relationship Id="rId12" Type="http://schemas.openxmlformats.org/officeDocument/2006/relationships/image" Target="../media/image177.png"/><Relationship Id="rId11" Type="http://schemas.openxmlformats.org/officeDocument/2006/relationships/image" Target="../media/image176.emf"/><Relationship Id="rId10" Type="http://schemas.openxmlformats.org/officeDocument/2006/relationships/image" Target="../media/image175.emf"/><Relationship Id="rId1" Type="http://schemas.openxmlformats.org/officeDocument/2006/relationships/image" Target="../media/image166.jpeg"/></Relationships>
</file>

<file path=xl/drawings/_rels/drawing14.xml.rels><?xml version="1.0" encoding="UTF-8" standalone="yes"?>
<Relationships xmlns="http://schemas.openxmlformats.org/package/2006/relationships"><Relationship Id="rId9" Type="http://schemas.openxmlformats.org/officeDocument/2006/relationships/image" Target="../media/image213.jpeg"/><Relationship Id="rId8" Type="http://schemas.openxmlformats.org/officeDocument/2006/relationships/image" Target="../media/image212.jpeg"/><Relationship Id="rId7" Type="http://schemas.openxmlformats.org/officeDocument/2006/relationships/image" Target="../media/image211.jpeg"/><Relationship Id="rId6" Type="http://schemas.openxmlformats.org/officeDocument/2006/relationships/image" Target="../media/image210.jpeg"/><Relationship Id="rId5" Type="http://schemas.openxmlformats.org/officeDocument/2006/relationships/image" Target="../media/image209.jpeg"/><Relationship Id="rId4" Type="http://schemas.openxmlformats.org/officeDocument/2006/relationships/image" Target="../media/image208.jpeg"/><Relationship Id="rId3" Type="http://schemas.openxmlformats.org/officeDocument/2006/relationships/image" Target="../media/image207.jpeg"/><Relationship Id="rId24" Type="http://schemas.openxmlformats.org/officeDocument/2006/relationships/image" Target="../media/image228.png"/><Relationship Id="rId23" Type="http://schemas.openxmlformats.org/officeDocument/2006/relationships/image" Target="../media/image227.png"/><Relationship Id="rId22" Type="http://schemas.openxmlformats.org/officeDocument/2006/relationships/image" Target="../media/image226.png"/><Relationship Id="rId21" Type="http://schemas.openxmlformats.org/officeDocument/2006/relationships/image" Target="../media/image225.png"/><Relationship Id="rId20" Type="http://schemas.openxmlformats.org/officeDocument/2006/relationships/image" Target="../media/image224.jpeg"/><Relationship Id="rId2" Type="http://schemas.openxmlformats.org/officeDocument/2006/relationships/image" Target="../media/image206.jpeg"/><Relationship Id="rId19" Type="http://schemas.openxmlformats.org/officeDocument/2006/relationships/image" Target="../media/image223.jpeg"/><Relationship Id="rId18" Type="http://schemas.openxmlformats.org/officeDocument/2006/relationships/image" Target="../media/image222.png"/><Relationship Id="rId17" Type="http://schemas.openxmlformats.org/officeDocument/2006/relationships/image" Target="../media/image221.jpeg"/><Relationship Id="rId16" Type="http://schemas.openxmlformats.org/officeDocument/2006/relationships/image" Target="../media/image220.png"/><Relationship Id="rId15" Type="http://schemas.openxmlformats.org/officeDocument/2006/relationships/image" Target="../media/image219.jpeg"/><Relationship Id="rId14" Type="http://schemas.openxmlformats.org/officeDocument/2006/relationships/image" Target="../media/image218.jpeg"/><Relationship Id="rId13" Type="http://schemas.openxmlformats.org/officeDocument/2006/relationships/image" Target="../media/image217.jpeg"/><Relationship Id="rId12" Type="http://schemas.openxmlformats.org/officeDocument/2006/relationships/image" Target="../media/image216.png"/><Relationship Id="rId11" Type="http://schemas.openxmlformats.org/officeDocument/2006/relationships/image" Target="../media/image215.png"/><Relationship Id="rId10" Type="http://schemas.openxmlformats.org/officeDocument/2006/relationships/image" Target="../media/image214.jpeg"/><Relationship Id="rId1" Type="http://schemas.openxmlformats.org/officeDocument/2006/relationships/image" Target="../media/image205.jpeg"/></Relationships>
</file>

<file path=xl/drawings/_rels/drawing15.xml.rels><?xml version="1.0" encoding="UTF-8" standalone="yes"?>
<Relationships xmlns="http://schemas.openxmlformats.org/package/2006/relationships"><Relationship Id="rId6" Type="http://schemas.openxmlformats.org/officeDocument/2006/relationships/image" Target="../media/image234.png"/><Relationship Id="rId5" Type="http://schemas.openxmlformats.org/officeDocument/2006/relationships/image" Target="../media/image233.png"/><Relationship Id="rId4" Type="http://schemas.openxmlformats.org/officeDocument/2006/relationships/image" Target="../media/image232.png"/><Relationship Id="rId3" Type="http://schemas.openxmlformats.org/officeDocument/2006/relationships/image" Target="../media/image231.png"/><Relationship Id="rId2" Type="http://schemas.openxmlformats.org/officeDocument/2006/relationships/image" Target="../media/image230.png"/><Relationship Id="rId1" Type="http://schemas.openxmlformats.org/officeDocument/2006/relationships/image" Target="../media/image229.png"/></Relationships>
</file>

<file path=xl/drawings/_rels/drawing16.xml.rels><?xml version="1.0" encoding="UTF-8" standalone="yes"?>
<Relationships xmlns="http://schemas.openxmlformats.org/package/2006/relationships"><Relationship Id="rId9" Type="http://schemas.openxmlformats.org/officeDocument/2006/relationships/image" Target="../media/image242.GIF"/><Relationship Id="rId8" Type="http://schemas.openxmlformats.org/officeDocument/2006/relationships/image" Target="../media/image241.jpeg"/><Relationship Id="rId7" Type="http://schemas.openxmlformats.org/officeDocument/2006/relationships/image" Target="../media/image240.jpeg"/><Relationship Id="rId6" Type="http://schemas.openxmlformats.org/officeDocument/2006/relationships/image" Target="../media/image239.jpeg"/><Relationship Id="rId5" Type="http://schemas.openxmlformats.org/officeDocument/2006/relationships/image" Target="../media/image238.jpeg"/><Relationship Id="rId47" Type="http://schemas.openxmlformats.org/officeDocument/2006/relationships/image" Target="../media/image279.jpeg"/><Relationship Id="rId46" Type="http://schemas.openxmlformats.org/officeDocument/2006/relationships/image" Target="../media/image278.png"/><Relationship Id="rId45" Type="http://schemas.openxmlformats.org/officeDocument/2006/relationships/image" Target="../media/image277.png"/><Relationship Id="rId44" Type="http://schemas.openxmlformats.org/officeDocument/2006/relationships/image" Target="../media/image276.jpeg"/><Relationship Id="rId43" Type="http://schemas.openxmlformats.org/officeDocument/2006/relationships/image" Target="../media/image275.png"/><Relationship Id="rId42" Type="http://schemas.openxmlformats.org/officeDocument/2006/relationships/image" Target="../media/image274.png"/><Relationship Id="rId41" Type="http://schemas.openxmlformats.org/officeDocument/2006/relationships/image" Target="../media/image273.jpeg"/><Relationship Id="rId40" Type="http://schemas.openxmlformats.org/officeDocument/2006/relationships/image" Target="../media/image272.jpeg"/><Relationship Id="rId4" Type="http://schemas.openxmlformats.org/officeDocument/2006/relationships/image" Target="../media/image237.jpeg"/><Relationship Id="rId39" Type="http://schemas.openxmlformats.org/officeDocument/2006/relationships/image" Target="../media/image271.jpeg"/><Relationship Id="rId38" Type="http://schemas.openxmlformats.org/officeDocument/2006/relationships/image" Target="../media/image270.jpeg"/><Relationship Id="rId37" Type="http://schemas.openxmlformats.org/officeDocument/2006/relationships/image" Target="../media/image269.jpeg"/><Relationship Id="rId36" Type="http://schemas.openxmlformats.org/officeDocument/2006/relationships/image" Target="../media/image268.png"/><Relationship Id="rId35" Type="http://schemas.openxmlformats.org/officeDocument/2006/relationships/image" Target="NULL" TargetMode="External"/><Relationship Id="rId34" Type="http://schemas.openxmlformats.org/officeDocument/2006/relationships/image" Target="../media/image267.jpeg"/><Relationship Id="rId33" Type="http://schemas.openxmlformats.org/officeDocument/2006/relationships/image" Target="../media/image266.png"/><Relationship Id="rId32" Type="http://schemas.openxmlformats.org/officeDocument/2006/relationships/image" Target="../media/image265.png"/><Relationship Id="rId31" Type="http://schemas.openxmlformats.org/officeDocument/2006/relationships/image" Target="../media/image264.jpeg"/><Relationship Id="rId30" Type="http://schemas.openxmlformats.org/officeDocument/2006/relationships/image" Target="../media/image263.png"/><Relationship Id="rId3" Type="http://schemas.openxmlformats.org/officeDocument/2006/relationships/image" Target="../media/image236.jpeg"/><Relationship Id="rId29" Type="http://schemas.openxmlformats.org/officeDocument/2006/relationships/image" Target="../media/image262.png"/><Relationship Id="rId28" Type="http://schemas.openxmlformats.org/officeDocument/2006/relationships/image" Target="../media/image261.png"/><Relationship Id="rId27" Type="http://schemas.openxmlformats.org/officeDocument/2006/relationships/image" Target="../media/image260.jpeg"/><Relationship Id="rId26" Type="http://schemas.openxmlformats.org/officeDocument/2006/relationships/image" Target="../media/image259.emf"/><Relationship Id="rId25" Type="http://schemas.openxmlformats.org/officeDocument/2006/relationships/image" Target="../media/image258.emf"/><Relationship Id="rId24" Type="http://schemas.openxmlformats.org/officeDocument/2006/relationships/image" Target="../media/image257.GIF"/><Relationship Id="rId23" Type="http://schemas.openxmlformats.org/officeDocument/2006/relationships/image" Target="../media/image256.jpeg"/><Relationship Id="rId22" Type="http://schemas.openxmlformats.org/officeDocument/2006/relationships/image" Target="../media/image255.jpeg"/><Relationship Id="rId21" Type="http://schemas.openxmlformats.org/officeDocument/2006/relationships/image" Target="../media/image254.jpeg"/><Relationship Id="rId20" Type="http://schemas.openxmlformats.org/officeDocument/2006/relationships/image" Target="../media/image253.jpeg"/><Relationship Id="rId2" Type="http://schemas.openxmlformats.org/officeDocument/2006/relationships/image" Target="../media/image235.jpeg"/><Relationship Id="rId19" Type="http://schemas.openxmlformats.org/officeDocument/2006/relationships/image" Target="../media/image252.jpeg"/><Relationship Id="rId18" Type="http://schemas.openxmlformats.org/officeDocument/2006/relationships/image" Target="../media/image251.jpeg"/><Relationship Id="rId17" Type="http://schemas.openxmlformats.org/officeDocument/2006/relationships/image" Target="../media/image250.jpeg"/><Relationship Id="rId16" Type="http://schemas.openxmlformats.org/officeDocument/2006/relationships/image" Target="../media/image249.jpeg"/><Relationship Id="rId15" Type="http://schemas.openxmlformats.org/officeDocument/2006/relationships/image" Target="../media/image248.jpeg"/><Relationship Id="rId14" Type="http://schemas.openxmlformats.org/officeDocument/2006/relationships/image" Target="../media/image247.jpeg"/><Relationship Id="rId13" Type="http://schemas.openxmlformats.org/officeDocument/2006/relationships/image" Target="../media/image246.jpeg"/><Relationship Id="rId12" Type="http://schemas.openxmlformats.org/officeDocument/2006/relationships/image" Target="../media/image245.jpeg"/><Relationship Id="rId11" Type="http://schemas.openxmlformats.org/officeDocument/2006/relationships/image" Target="../media/image244.jpeg"/><Relationship Id="rId10" Type="http://schemas.openxmlformats.org/officeDocument/2006/relationships/image" Target="../media/image243.jpeg"/><Relationship Id="rId1" Type="http://schemas.openxmlformats.org/officeDocument/2006/relationships/image" Target="../media/image94.png"/></Relationships>
</file>

<file path=xl/drawings/_rels/drawing17.xml.rels><?xml version="1.0" encoding="UTF-8" standalone="yes"?>
<Relationships xmlns="http://schemas.openxmlformats.org/package/2006/relationships"><Relationship Id="rId9" Type="http://schemas.openxmlformats.org/officeDocument/2006/relationships/image" Target="../media/image288.jpeg"/><Relationship Id="rId8" Type="http://schemas.openxmlformats.org/officeDocument/2006/relationships/image" Target="../media/image287.png"/><Relationship Id="rId7" Type="http://schemas.openxmlformats.org/officeDocument/2006/relationships/image" Target="../media/image286.png"/><Relationship Id="rId6" Type="http://schemas.openxmlformats.org/officeDocument/2006/relationships/image" Target="../media/image285.png"/><Relationship Id="rId5" Type="http://schemas.openxmlformats.org/officeDocument/2006/relationships/image" Target="../media/image284.jpeg"/><Relationship Id="rId4" Type="http://schemas.openxmlformats.org/officeDocument/2006/relationships/image" Target="../media/image283.emf"/><Relationship Id="rId3" Type="http://schemas.openxmlformats.org/officeDocument/2006/relationships/image" Target="../media/image282.jpeg"/><Relationship Id="rId28" Type="http://schemas.openxmlformats.org/officeDocument/2006/relationships/image" Target="../media/image307.png"/><Relationship Id="rId27" Type="http://schemas.openxmlformats.org/officeDocument/2006/relationships/image" Target="../media/image306.jpeg"/><Relationship Id="rId26" Type="http://schemas.openxmlformats.org/officeDocument/2006/relationships/image" Target="../media/image305.png"/><Relationship Id="rId25" Type="http://schemas.openxmlformats.org/officeDocument/2006/relationships/image" Target="../media/image304.png"/><Relationship Id="rId24" Type="http://schemas.openxmlformats.org/officeDocument/2006/relationships/image" Target="../media/image303.png"/><Relationship Id="rId23" Type="http://schemas.openxmlformats.org/officeDocument/2006/relationships/image" Target="../media/image302.png"/><Relationship Id="rId22" Type="http://schemas.openxmlformats.org/officeDocument/2006/relationships/image" Target="../media/image301.png"/><Relationship Id="rId21" Type="http://schemas.openxmlformats.org/officeDocument/2006/relationships/image" Target="../media/image300.png"/><Relationship Id="rId20" Type="http://schemas.openxmlformats.org/officeDocument/2006/relationships/image" Target="../media/image299.png"/><Relationship Id="rId2" Type="http://schemas.openxmlformats.org/officeDocument/2006/relationships/image" Target="../media/image281.emf"/><Relationship Id="rId19" Type="http://schemas.openxmlformats.org/officeDocument/2006/relationships/image" Target="../media/image298.png"/><Relationship Id="rId18" Type="http://schemas.openxmlformats.org/officeDocument/2006/relationships/image" Target="../media/image297.png"/><Relationship Id="rId17" Type="http://schemas.openxmlformats.org/officeDocument/2006/relationships/image" Target="../media/image296.png"/><Relationship Id="rId16" Type="http://schemas.openxmlformats.org/officeDocument/2006/relationships/image" Target="../media/image295.png"/><Relationship Id="rId15" Type="http://schemas.openxmlformats.org/officeDocument/2006/relationships/image" Target="../media/image294.png"/><Relationship Id="rId14" Type="http://schemas.openxmlformats.org/officeDocument/2006/relationships/image" Target="../media/image293.png"/><Relationship Id="rId13" Type="http://schemas.openxmlformats.org/officeDocument/2006/relationships/image" Target="../media/image292.png"/><Relationship Id="rId12" Type="http://schemas.openxmlformats.org/officeDocument/2006/relationships/image" Target="../media/image291.png"/><Relationship Id="rId11" Type="http://schemas.openxmlformats.org/officeDocument/2006/relationships/image" Target="../media/image290.png"/><Relationship Id="rId10" Type="http://schemas.openxmlformats.org/officeDocument/2006/relationships/image" Target="../media/image289.emf"/><Relationship Id="rId1" Type="http://schemas.openxmlformats.org/officeDocument/2006/relationships/image" Target="../media/image280.emf"/></Relationships>
</file>

<file path=xl/drawings/_rels/drawing18.xml.rels><?xml version="1.0" encoding="UTF-8" standalone="yes"?>
<Relationships xmlns="http://schemas.openxmlformats.org/package/2006/relationships"><Relationship Id="rId9" Type="http://schemas.openxmlformats.org/officeDocument/2006/relationships/image" Target="../media/image316.jpeg"/><Relationship Id="rId8" Type="http://schemas.openxmlformats.org/officeDocument/2006/relationships/image" Target="../media/image315.jpeg"/><Relationship Id="rId7" Type="http://schemas.openxmlformats.org/officeDocument/2006/relationships/image" Target="../media/image314.jpeg"/><Relationship Id="rId6" Type="http://schemas.openxmlformats.org/officeDocument/2006/relationships/image" Target="../media/image313.jpeg"/><Relationship Id="rId5" Type="http://schemas.openxmlformats.org/officeDocument/2006/relationships/image" Target="../media/image312.jpeg"/><Relationship Id="rId49" Type="http://schemas.openxmlformats.org/officeDocument/2006/relationships/image" Target="../media/image356.jpeg"/><Relationship Id="rId48" Type="http://schemas.openxmlformats.org/officeDocument/2006/relationships/image" Target="../media/image355.jpeg"/><Relationship Id="rId47" Type="http://schemas.openxmlformats.org/officeDocument/2006/relationships/image" Target="../media/image354.jpeg"/><Relationship Id="rId46" Type="http://schemas.openxmlformats.org/officeDocument/2006/relationships/image" Target="../media/image353.jpeg"/><Relationship Id="rId45" Type="http://schemas.openxmlformats.org/officeDocument/2006/relationships/image" Target="../media/image352.jpeg"/><Relationship Id="rId44" Type="http://schemas.openxmlformats.org/officeDocument/2006/relationships/image" Target="../media/image351.png"/><Relationship Id="rId43" Type="http://schemas.openxmlformats.org/officeDocument/2006/relationships/image" Target="../media/image350.emf"/><Relationship Id="rId42" Type="http://schemas.openxmlformats.org/officeDocument/2006/relationships/image" Target="../media/image349.emf"/><Relationship Id="rId41" Type="http://schemas.openxmlformats.org/officeDocument/2006/relationships/image" Target="../media/image348.png"/><Relationship Id="rId40" Type="http://schemas.openxmlformats.org/officeDocument/2006/relationships/image" Target="../media/image347.png"/><Relationship Id="rId4" Type="http://schemas.openxmlformats.org/officeDocument/2006/relationships/image" Target="../media/image311.jpeg"/><Relationship Id="rId39" Type="http://schemas.openxmlformats.org/officeDocument/2006/relationships/image" Target="../media/image346.png"/><Relationship Id="rId38" Type="http://schemas.openxmlformats.org/officeDocument/2006/relationships/image" Target="../media/image345.png"/><Relationship Id="rId37" Type="http://schemas.openxmlformats.org/officeDocument/2006/relationships/image" Target="../media/image344.png"/><Relationship Id="rId36" Type="http://schemas.openxmlformats.org/officeDocument/2006/relationships/image" Target="../media/image343.png"/><Relationship Id="rId35" Type="http://schemas.openxmlformats.org/officeDocument/2006/relationships/image" Target="../media/image342.png"/><Relationship Id="rId34" Type="http://schemas.openxmlformats.org/officeDocument/2006/relationships/image" Target="../media/image341.jpeg"/><Relationship Id="rId33" Type="http://schemas.openxmlformats.org/officeDocument/2006/relationships/image" Target="../media/image340.jpeg"/><Relationship Id="rId32" Type="http://schemas.openxmlformats.org/officeDocument/2006/relationships/image" Target="../media/image339.png"/><Relationship Id="rId31" Type="http://schemas.openxmlformats.org/officeDocument/2006/relationships/image" Target="../media/image338.png"/><Relationship Id="rId30" Type="http://schemas.openxmlformats.org/officeDocument/2006/relationships/image" Target="../media/image337.png"/><Relationship Id="rId3" Type="http://schemas.openxmlformats.org/officeDocument/2006/relationships/image" Target="../media/image310.jpeg"/><Relationship Id="rId29" Type="http://schemas.openxmlformats.org/officeDocument/2006/relationships/image" Target="../media/image336.png"/><Relationship Id="rId28" Type="http://schemas.openxmlformats.org/officeDocument/2006/relationships/image" Target="../media/image335.png"/><Relationship Id="rId27" Type="http://schemas.openxmlformats.org/officeDocument/2006/relationships/image" Target="../media/image334.png"/><Relationship Id="rId26" Type="http://schemas.openxmlformats.org/officeDocument/2006/relationships/image" Target="../media/image333.png"/><Relationship Id="rId25" Type="http://schemas.openxmlformats.org/officeDocument/2006/relationships/image" Target="../media/image332.png"/><Relationship Id="rId24" Type="http://schemas.openxmlformats.org/officeDocument/2006/relationships/image" Target="../media/image331.png"/><Relationship Id="rId23" Type="http://schemas.openxmlformats.org/officeDocument/2006/relationships/image" Target="../media/image330.png"/><Relationship Id="rId22" Type="http://schemas.openxmlformats.org/officeDocument/2006/relationships/image" Target="../media/image329.png"/><Relationship Id="rId21" Type="http://schemas.openxmlformats.org/officeDocument/2006/relationships/image" Target="../media/image328.png"/><Relationship Id="rId20" Type="http://schemas.openxmlformats.org/officeDocument/2006/relationships/image" Target="../media/image327.png"/><Relationship Id="rId2" Type="http://schemas.openxmlformats.org/officeDocument/2006/relationships/image" Target="../media/image309.jpeg"/><Relationship Id="rId19" Type="http://schemas.openxmlformats.org/officeDocument/2006/relationships/image" Target="../media/image326.jpeg"/><Relationship Id="rId18" Type="http://schemas.openxmlformats.org/officeDocument/2006/relationships/image" Target="../media/image325.jpeg"/><Relationship Id="rId17" Type="http://schemas.openxmlformats.org/officeDocument/2006/relationships/image" Target="../media/image324.jpeg"/><Relationship Id="rId16" Type="http://schemas.openxmlformats.org/officeDocument/2006/relationships/image" Target="../media/image323.jpeg"/><Relationship Id="rId15" Type="http://schemas.openxmlformats.org/officeDocument/2006/relationships/image" Target="../media/image322.jpeg"/><Relationship Id="rId14" Type="http://schemas.openxmlformats.org/officeDocument/2006/relationships/image" Target="../media/image321.jpeg"/><Relationship Id="rId13" Type="http://schemas.openxmlformats.org/officeDocument/2006/relationships/image" Target="../media/image320.jpeg"/><Relationship Id="rId12" Type="http://schemas.openxmlformats.org/officeDocument/2006/relationships/image" Target="../media/image319.jpeg"/><Relationship Id="rId11" Type="http://schemas.openxmlformats.org/officeDocument/2006/relationships/image" Target="../media/image318.jpeg"/><Relationship Id="rId10" Type="http://schemas.openxmlformats.org/officeDocument/2006/relationships/image" Target="../media/image317.jpeg"/><Relationship Id="rId1" Type="http://schemas.openxmlformats.org/officeDocument/2006/relationships/image" Target="../media/image308.jpeg"/></Relationships>
</file>

<file path=xl/drawings/_rels/drawing19.xml.rels><?xml version="1.0" encoding="UTF-8" standalone="yes"?>
<Relationships xmlns="http://schemas.openxmlformats.org/package/2006/relationships"><Relationship Id="rId99" Type="http://schemas.openxmlformats.org/officeDocument/2006/relationships/image" Target="../media/image455.png"/><Relationship Id="rId98" Type="http://schemas.openxmlformats.org/officeDocument/2006/relationships/image" Target="../media/image454.png"/><Relationship Id="rId97" Type="http://schemas.openxmlformats.org/officeDocument/2006/relationships/image" Target="../media/image453.png"/><Relationship Id="rId96" Type="http://schemas.openxmlformats.org/officeDocument/2006/relationships/image" Target="../media/image452.png"/><Relationship Id="rId95" Type="http://schemas.openxmlformats.org/officeDocument/2006/relationships/image" Target="../media/image451.png"/><Relationship Id="rId94" Type="http://schemas.openxmlformats.org/officeDocument/2006/relationships/image" Target="../media/image450.png"/><Relationship Id="rId93" Type="http://schemas.openxmlformats.org/officeDocument/2006/relationships/image" Target="../media/image449.png"/><Relationship Id="rId92" Type="http://schemas.openxmlformats.org/officeDocument/2006/relationships/image" Target="../media/image448.png"/><Relationship Id="rId91" Type="http://schemas.openxmlformats.org/officeDocument/2006/relationships/image" Target="../media/image447.png"/><Relationship Id="rId90" Type="http://schemas.openxmlformats.org/officeDocument/2006/relationships/image" Target="../media/image446.png"/><Relationship Id="rId9" Type="http://schemas.openxmlformats.org/officeDocument/2006/relationships/image" Target="../media/image365.png"/><Relationship Id="rId89" Type="http://schemas.openxmlformats.org/officeDocument/2006/relationships/image" Target="../media/image445.png"/><Relationship Id="rId88" Type="http://schemas.openxmlformats.org/officeDocument/2006/relationships/image" Target="../media/image444.png"/><Relationship Id="rId87" Type="http://schemas.openxmlformats.org/officeDocument/2006/relationships/image" Target="../media/image443.png"/><Relationship Id="rId86" Type="http://schemas.openxmlformats.org/officeDocument/2006/relationships/image" Target="../media/image442.png"/><Relationship Id="rId85" Type="http://schemas.openxmlformats.org/officeDocument/2006/relationships/image" Target="../media/image441.png"/><Relationship Id="rId84" Type="http://schemas.openxmlformats.org/officeDocument/2006/relationships/image" Target="../media/image440.png"/><Relationship Id="rId83" Type="http://schemas.openxmlformats.org/officeDocument/2006/relationships/image" Target="../media/image439.png"/><Relationship Id="rId82" Type="http://schemas.openxmlformats.org/officeDocument/2006/relationships/image" Target="../media/image438.png"/><Relationship Id="rId81" Type="http://schemas.openxmlformats.org/officeDocument/2006/relationships/image" Target="../media/image437.png"/><Relationship Id="rId80" Type="http://schemas.openxmlformats.org/officeDocument/2006/relationships/image" Target="../media/image436.png"/><Relationship Id="rId8" Type="http://schemas.openxmlformats.org/officeDocument/2006/relationships/image" Target="../media/image364.png"/><Relationship Id="rId79" Type="http://schemas.openxmlformats.org/officeDocument/2006/relationships/image" Target="../media/image435.png"/><Relationship Id="rId78" Type="http://schemas.openxmlformats.org/officeDocument/2006/relationships/image" Target="../media/image434.png"/><Relationship Id="rId77" Type="http://schemas.openxmlformats.org/officeDocument/2006/relationships/image" Target="../media/image433.png"/><Relationship Id="rId76" Type="http://schemas.openxmlformats.org/officeDocument/2006/relationships/image" Target="../media/image432.png"/><Relationship Id="rId75" Type="http://schemas.openxmlformats.org/officeDocument/2006/relationships/image" Target="../media/image431.png"/><Relationship Id="rId74" Type="http://schemas.openxmlformats.org/officeDocument/2006/relationships/image" Target="../media/image430.png"/><Relationship Id="rId73" Type="http://schemas.openxmlformats.org/officeDocument/2006/relationships/image" Target="../media/image429.png"/><Relationship Id="rId72" Type="http://schemas.openxmlformats.org/officeDocument/2006/relationships/image" Target="../media/image428.png"/><Relationship Id="rId71" Type="http://schemas.openxmlformats.org/officeDocument/2006/relationships/image" Target="../media/image427.png"/><Relationship Id="rId70" Type="http://schemas.openxmlformats.org/officeDocument/2006/relationships/image" Target="../media/image426.png"/><Relationship Id="rId7" Type="http://schemas.openxmlformats.org/officeDocument/2006/relationships/image" Target="../media/image363.png"/><Relationship Id="rId69" Type="http://schemas.openxmlformats.org/officeDocument/2006/relationships/image" Target="../media/image425.png"/><Relationship Id="rId68" Type="http://schemas.openxmlformats.org/officeDocument/2006/relationships/image" Target="../media/image424.png"/><Relationship Id="rId67" Type="http://schemas.openxmlformats.org/officeDocument/2006/relationships/image" Target="../media/image423.png"/><Relationship Id="rId66" Type="http://schemas.openxmlformats.org/officeDocument/2006/relationships/image" Target="../media/image422.png"/><Relationship Id="rId65" Type="http://schemas.openxmlformats.org/officeDocument/2006/relationships/image" Target="../media/image421.png"/><Relationship Id="rId64" Type="http://schemas.openxmlformats.org/officeDocument/2006/relationships/image" Target="../media/image420.png"/><Relationship Id="rId63" Type="http://schemas.openxmlformats.org/officeDocument/2006/relationships/image" Target="../media/image419.png"/><Relationship Id="rId62" Type="http://schemas.openxmlformats.org/officeDocument/2006/relationships/image" Target="../media/image418.png"/><Relationship Id="rId61" Type="http://schemas.openxmlformats.org/officeDocument/2006/relationships/image" Target="../media/image417.png"/><Relationship Id="rId60" Type="http://schemas.openxmlformats.org/officeDocument/2006/relationships/image" Target="../media/image416.png"/><Relationship Id="rId6" Type="http://schemas.openxmlformats.org/officeDocument/2006/relationships/image" Target="../media/image362.png"/><Relationship Id="rId59" Type="http://schemas.openxmlformats.org/officeDocument/2006/relationships/image" Target="../media/image415.png"/><Relationship Id="rId58" Type="http://schemas.openxmlformats.org/officeDocument/2006/relationships/image" Target="../media/image414.png"/><Relationship Id="rId57" Type="http://schemas.openxmlformats.org/officeDocument/2006/relationships/image" Target="../media/image413.png"/><Relationship Id="rId56" Type="http://schemas.openxmlformats.org/officeDocument/2006/relationships/image" Target="../media/image412.png"/><Relationship Id="rId55" Type="http://schemas.openxmlformats.org/officeDocument/2006/relationships/image" Target="../media/image411.png"/><Relationship Id="rId54" Type="http://schemas.openxmlformats.org/officeDocument/2006/relationships/image" Target="../media/image410.png"/><Relationship Id="rId53" Type="http://schemas.openxmlformats.org/officeDocument/2006/relationships/image" Target="../media/image409.png"/><Relationship Id="rId52" Type="http://schemas.openxmlformats.org/officeDocument/2006/relationships/image" Target="../media/image408.png"/><Relationship Id="rId51" Type="http://schemas.openxmlformats.org/officeDocument/2006/relationships/image" Target="../media/image407.png"/><Relationship Id="rId50" Type="http://schemas.openxmlformats.org/officeDocument/2006/relationships/image" Target="../media/image406.png"/><Relationship Id="rId5" Type="http://schemas.openxmlformats.org/officeDocument/2006/relationships/image" Target="../media/image361.png"/><Relationship Id="rId49" Type="http://schemas.openxmlformats.org/officeDocument/2006/relationships/image" Target="../media/image405.png"/><Relationship Id="rId48" Type="http://schemas.openxmlformats.org/officeDocument/2006/relationships/image" Target="../media/image404.png"/><Relationship Id="rId47" Type="http://schemas.openxmlformats.org/officeDocument/2006/relationships/image" Target="../media/image403.png"/><Relationship Id="rId46" Type="http://schemas.openxmlformats.org/officeDocument/2006/relationships/image" Target="../media/image402.png"/><Relationship Id="rId45" Type="http://schemas.openxmlformats.org/officeDocument/2006/relationships/image" Target="../media/image401.png"/><Relationship Id="rId44" Type="http://schemas.openxmlformats.org/officeDocument/2006/relationships/image" Target="../media/image400.png"/><Relationship Id="rId43" Type="http://schemas.openxmlformats.org/officeDocument/2006/relationships/image" Target="../media/image399.png"/><Relationship Id="rId42" Type="http://schemas.openxmlformats.org/officeDocument/2006/relationships/image" Target="../media/image398.png"/><Relationship Id="rId41" Type="http://schemas.openxmlformats.org/officeDocument/2006/relationships/image" Target="../media/image397.png"/><Relationship Id="rId40" Type="http://schemas.openxmlformats.org/officeDocument/2006/relationships/image" Target="../media/image396.png"/><Relationship Id="rId4" Type="http://schemas.openxmlformats.org/officeDocument/2006/relationships/image" Target="../media/image360.png"/><Relationship Id="rId39" Type="http://schemas.openxmlformats.org/officeDocument/2006/relationships/image" Target="../media/image395.png"/><Relationship Id="rId38" Type="http://schemas.openxmlformats.org/officeDocument/2006/relationships/image" Target="../media/image394.png"/><Relationship Id="rId37" Type="http://schemas.openxmlformats.org/officeDocument/2006/relationships/image" Target="../media/image393.png"/><Relationship Id="rId36" Type="http://schemas.openxmlformats.org/officeDocument/2006/relationships/image" Target="../media/image392.png"/><Relationship Id="rId35" Type="http://schemas.openxmlformats.org/officeDocument/2006/relationships/image" Target="../media/image391.png"/><Relationship Id="rId34" Type="http://schemas.openxmlformats.org/officeDocument/2006/relationships/image" Target="../media/image390.png"/><Relationship Id="rId33" Type="http://schemas.openxmlformats.org/officeDocument/2006/relationships/image" Target="../media/image389.png"/><Relationship Id="rId32" Type="http://schemas.openxmlformats.org/officeDocument/2006/relationships/image" Target="../media/image388.png"/><Relationship Id="rId31" Type="http://schemas.openxmlformats.org/officeDocument/2006/relationships/image" Target="../media/image387.png"/><Relationship Id="rId30" Type="http://schemas.openxmlformats.org/officeDocument/2006/relationships/image" Target="../media/image386.png"/><Relationship Id="rId3" Type="http://schemas.openxmlformats.org/officeDocument/2006/relationships/image" Target="../media/image359.png"/><Relationship Id="rId29" Type="http://schemas.openxmlformats.org/officeDocument/2006/relationships/image" Target="../media/image385.png"/><Relationship Id="rId28" Type="http://schemas.openxmlformats.org/officeDocument/2006/relationships/image" Target="../media/image384.png"/><Relationship Id="rId27" Type="http://schemas.openxmlformats.org/officeDocument/2006/relationships/image" Target="../media/image383.png"/><Relationship Id="rId26" Type="http://schemas.openxmlformats.org/officeDocument/2006/relationships/image" Target="../media/image382.png"/><Relationship Id="rId25" Type="http://schemas.openxmlformats.org/officeDocument/2006/relationships/image" Target="../media/image381.png"/><Relationship Id="rId24" Type="http://schemas.openxmlformats.org/officeDocument/2006/relationships/image" Target="../media/image380.png"/><Relationship Id="rId23" Type="http://schemas.openxmlformats.org/officeDocument/2006/relationships/image" Target="../media/image379.png"/><Relationship Id="rId22" Type="http://schemas.openxmlformats.org/officeDocument/2006/relationships/image" Target="../media/image378.png"/><Relationship Id="rId21" Type="http://schemas.openxmlformats.org/officeDocument/2006/relationships/image" Target="../media/image377.png"/><Relationship Id="rId20" Type="http://schemas.openxmlformats.org/officeDocument/2006/relationships/image" Target="../media/image376.png"/><Relationship Id="rId2" Type="http://schemas.openxmlformats.org/officeDocument/2006/relationships/image" Target="../media/image358.png"/><Relationship Id="rId19" Type="http://schemas.openxmlformats.org/officeDocument/2006/relationships/image" Target="../media/image375.png"/><Relationship Id="rId18" Type="http://schemas.openxmlformats.org/officeDocument/2006/relationships/image" Target="../media/image374.png"/><Relationship Id="rId17" Type="http://schemas.openxmlformats.org/officeDocument/2006/relationships/image" Target="../media/image373.png"/><Relationship Id="rId16" Type="http://schemas.openxmlformats.org/officeDocument/2006/relationships/image" Target="../media/image372.png"/><Relationship Id="rId15" Type="http://schemas.openxmlformats.org/officeDocument/2006/relationships/image" Target="../media/image371.png"/><Relationship Id="rId148" Type="http://schemas.openxmlformats.org/officeDocument/2006/relationships/image" Target="../media/image504.jpeg"/><Relationship Id="rId147" Type="http://schemas.openxmlformats.org/officeDocument/2006/relationships/image" Target="../media/image503.png"/><Relationship Id="rId146" Type="http://schemas.openxmlformats.org/officeDocument/2006/relationships/image" Target="../media/image502.png"/><Relationship Id="rId145" Type="http://schemas.openxmlformats.org/officeDocument/2006/relationships/image" Target="../media/image501.png"/><Relationship Id="rId144" Type="http://schemas.openxmlformats.org/officeDocument/2006/relationships/image" Target="../media/image500.png"/><Relationship Id="rId143" Type="http://schemas.openxmlformats.org/officeDocument/2006/relationships/image" Target="../media/image499.png"/><Relationship Id="rId142" Type="http://schemas.openxmlformats.org/officeDocument/2006/relationships/image" Target="../media/image498.png"/><Relationship Id="rId141" Type="http://schemas.openxmlformats.org/officeDocument/2006/relationships/image" Target="../media/image497.png"/><Relationship Id="rId140" Type="http://schemas.openxmlformats.org/officeDocument/2006/relationships/image" Target="../media/image496.png"/><Relationship Id="rId14" Type="http://schemas.openxmlformats.org/officeDocument/2006/relationships/image" Target="../media/image370.png"/><Relationship Id="rId139" Type="http://schemas.openxmlformats.org/officeDocument/2006/relationships/image" Target="../media/image495.png"/><Relationship Id="rId138" Type="http://schemas.openxmlformats.org/officeDocument/2006/relationships/image" Target="../media/image494.png"/><Relationship Id="rId137" Type="http://schemas.openxmlformats.org/officeDocument/2006/relationships/image" Target="../media/image493.png"/><Relationship Id="rId136" Type="http://schemas.openxmlformats.org/officeDocument/2006/relationships/image" Target="../media/image492.png"/><Relationship Id="rId135" Type="http://schemas.openxmlformats.org/officeDocument/2006/relationships/image" Target="../media/image491.png"/><Relationship Id="rId134" Type="http://schemas.openxmlformats.org/officeDocument/2006/relationships/image" Target="../media/image490.png"/><Relationship Id="rId133" Type="http://schemas.openxmlformats.org/officeDocument/2006/relationships/image" Target="../media/image489.jpeg"/><Relationship Id="rId132" Type="http://schemas.openxmlformats.org/officeDocument/2006/relationships/image" Target="../media/image488.png"/><Relationship Id="rId131" Type="http://schemas.openxmlformats.org/officeDocument/2006/relationships/image" Target="../media/image487.jpeg"/><Relationship Id="rId130" Type="http://schemas.openxmlformats.org/officeDocument/2006/relationships/image" Target="../media/image486.emf"/><Relationship Id="rId13" Type="http://schemas.openxmlformats.org/officeDocument/2006/relationships/image" Target="../media/image369.png"/><Relationship Id="rId129" Type="http://schemas.openxmlformats.org/officeDocument/2006/relationships/image" Target="../media/image485.emf"/><Relationship Id="rId128" Type="http://schemas.openxmlformats.org/officeDocument/2006/relationships/image" Target="../media/image484.emf"/><Relationship Id="rId127" Type="http://schemas.openxmlformats.org/officeDocument/2006/relationships/image" Target="../media/image483.emf"/><Relationship Id="rId126" Type="http://schemas.openxmlformats.org/officeDocument/2006/relationships/image" Target="../media/image482.jpeg"/><Relationship Id="rId125" Type="http://schemas.openxmlformats.org/officeDocument/2006/relationships/image" Target="../media/image481.jpeg"/><Relationship Id="rId124" Type="http://schemas.openxmlformats.org/officeDocument/2006/relationships/image" Target="../media/image480.jpeg"/><Relationship Id="rId123" Type="http://schemas.openxmlformats.org/officeDocument/2006/relationships/image" Target="../media/image479.jpeg"/><Relationship Id="rId122" Type="http://schemas.openxmlformats.org/officeDocument/2006/relationships/image" Target="../media/image478.jpeg"/><Relationship Id="rId121" Type="http://schemas.openxmlformats.org/officeDocument/2006/relationships/image" Target="../media/image477.jpeg"/><Relationship Id="rId120" Type="http://schemas.openxmlformats.org/officeDocument/2006/relationships/image" Target="../media/image476.png"/><Relationship Id="rId12" Type="http://schemas.openxmlformats.org/officeDocument/2006/relationships/image" Target="../media/image368.png"/><Relationship Id="rId119" Type="http://schemas.openxmlformats.org/officeDocument/2006/relationships/image" Target="../media/image475.png"/><Relationship Id="rId118" Type="http://schemas.openxmlformats.org/officeDocument/2006/relationships/image" Target="../media/image474.png"/><Relationship Id="rId117" Type="http://schemas.openxmlformats.org/officeDocument/2006/relationships/image" Target="../media/image473.png"/><Relationship Id="rId116" Type="http://schemas.openxmlformats.org/officeDocument/2006/relationships/image" Target="../media/image472.png"/><Relationship Id="rId115" Type="http://schemas.openxmlformats.org/officeDocument/2006/relationships/image" Target="../media/image471.png"/><Relationship Id="rId114" Type="http://schemas.openxmlformats.org/officeDocument/2006/relationships/image" Target="../media/image470.png"/><Relationship Id="rId113" Type="http://schemas.openxmlformats.org/officeDocument/2006/relationships/image" Target="../media/image469.png"/><Relationship Id="rId112" Type="http://schemas.openxmlformats.org/officeDocument/2006/relationships/image" Target="../media/image468.png"/><Relationship Id="rId111" Type="http://schemas.openxmlformats.org/officeDocument/2006/relationships/image" Target="../media/image467.png"/><Relationship Id="rId110" Type="http://schemas.openxmlformats.org/officeDocument/2006/relationships/image" Target="../media/image466.png"/><Relationship Id="rId11" Type="http://schemas.openxmlformats.org/officeDocument/2006/relationships/image" Target="../media/image367.png"/><Relationship Id="rId109" Type="http://schemas.openxmlformats.org/officeDocument/2006/relationships/image" Target="../media/image465.jpeg"/><Relationship Id="rId108" Type="http://schemas.openxmlformats.org/officeDocument/2006/relationships/image" Target="../media/image464.jpeg"/><Relationship Id="rId107" Type="http://schemas.openxmlformats.org/officeDocument/2006/relationships/image" Target="../media/image463.jpeg"/><Relationship Id="rId106" Type="http://schemas.openxmlformats.org/officeDocument/2006/relationships/image" Target="../media/image462.png"/><Relationship Id="rId105" Type="http://schemas.openxmlformats.org/officeDocument/2006/relationships/image" Target="../media/image461.jpeg"/><Relationship Id="rId104" Type="http://schemas.openxmlformats.org/officeDocument/2006/relationships/image" Target="../media/image460.jpeg"/><Relationship Id="rId103" Type="http://schemas.openxmlformats.org/officeDocument/2006/relationships/image" Target="../media/image459.jpeg"/><Relationship Id="rId102" Type="http://schemas.openxmlformats.org/officeDocument/2006/relationships/image" Target="../media/image458.jpeg"/><Relationship Id="rId101" Type="http://schemas.openxmlformats.org/officeDocument/2006/relationships/image" Target="../media/image457.png"/><Relationship Id="rId100" Type="http://schemas.openxmlformats.org/officeDocument/2006/relationships/image" Target="../media/image456.png"/><Relationship Id="rId10" Type="http://schemas.openxmlformats.org/officeDocument/2006/relationships/image" Target="../media/image366.png"/><Relationship Id="rId1" Type="http://schemas.openxmlformats.org/officeDocument/2006/relationships/image" Target="../media/image357.png"/></Relationships>
</file>

<file path=xl/drawings/_rels/drawing20.xml.rels><?xml version="1.0" encoding="UTF-8" standalone="yes"?>
<Relationships xmlns="http://schemas.openxmlformats.org/package/2006/relationships"><Relationship Id="rId9" Type="http://schemas.openxmlformats.org/officeDocument/2006/relationships/image" Target="../media/image513.png"/><Relationship Id="rId8" Type="http://schemas.openxmlformats.org/officeDocument/2006/relationships/image" Target="../media/image512.png"/><Relationship Id="rId7" Type="http://schemas.openxmlformats.org/officeDocument/2006/relationships/image" Target="../media/image511.png"/><Relationship Id="rId6" Type="http://schemas.openxmlformats.org/officeDocument/2006/relationships/image" Target="../media/image510.png"/><Relationship Id="rId5" Type="http://schemas.openxmlformats.org/officeDocument/2006/relationships/image" Target="../media/image509.png"/><Relationship Id="rId4" Type="http://schemas.openxmlformats.org/officeDocument/2006/relationships/image" Target="../media/image508.png"/><Relationship Id="rId3" Type="http://schemas.openxmlformats.org/officeDocument/2006/relationships/image" Target="../media/image507.png"/><Relationship Id="rId2" Type="http://schemas.openxmlformats.org/officeDocument/2006/relationships/image" Target="../media/image506.png"/><Relationship Id="rId13" Type="http://schemas.openxmlformats.org/officeDocument/2006/relationships/image" Target="../media/image517.jpeg"/><Relationship Id="rId12" Type="http://schemas.openxmlformats.org/officeDocument/2006/relationships/image" Target="../media/image516.jpeg"/><Relationship Id="rId11" Type="http://schemas.openxmlformats.org/officeDocument/2006/relationships/image" Target="../media/image515.jpeg"/><Relationship Id="rId10" Type="http://schemas.openxmlformats.org/officeDocument/2006/relationships/image" Target="../media/image514.png"/><Relationship Id="rId1" Type="http://schemas.openxmlformats.org/officeDocument/2006/relationships/image" Target="../media/image50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302315</xdr:colOff>
      <xdr:row>128</xdr:row>
      <xdr:rowOff>79928</xdr:rowOff>
    </xdr:from>
    <xdr:to>
      <xdr:col>13</xdr:col>
      <xdr:colOff>1249372</xdr:colOff>
      <xdr:row>132</xdr:row>
      <xdr:rowOff>121673</xdr:rowOff>
    </xdr:to>
    <xdr:pic>
      <xdr:nvPicPr>
        <xdr:cNvPr id="3" name="Picture 2"/>
        <xdr:cNvPicPr>
          <a:picLocks noChangeAspect="1" noChangeArrowheads="1"/>
        </xdr:cNvPicPr>
      </xdr:nvPicPr>
      <xdr:blipFill>
        <a:blip r:embed="rId1" cstate="print"/>
        <a:srcRect/>
        <a:stretch>
          <a:fillRect/>
        </a:stretch>
      </xdr:blipFill>
      <xdr:spPr>
        <a:xfrm>
          <a:off x="13760450" y="26363295"/>
          <a:ext cx="946785" cy="651510"/>
        </a:xfrm>
        <a:prstGeom prst="rect">
          <a:avLst/>
        </a:prstGeom>
        <a:noFill/>
        <a:ln w="9525">
          <a:noFill/>
          <a:miter lim="800000"/>
          <a:headEnd/>
          <a:tailEnd/>
        </a:ln>
      </xdr:spPr>
    </xdr:pic>
    <xdr:clientData/>
  </xdr:twoCellAnchor>
  <xdr:twoCellAnchor editAs="oneCell">
    <xdr:from>
      <xdr:col>13</xdr:col>
      <xdr:colOff>315154</xdr:colOff>
      <xdr:row>170</xdr:row>
      <xdr:rowOff>250550</xdr:rowOff>
    </xdr:from>
    <xdr:to>
      <xdr:col>13</xdr:col>
      <xdr:colOff>1184413</xdr:colOff>
      <xdr:row>174</xdr:row>
      <xdr:rowOff>48315</xdr:rowOff>
    </xdr:to>
    <xdr:pic>
      <xdr:nvPicPr>
        <xdr:cNvPr id="4" name="Picture 5"/>
        <xdr:cNvPicPr>
          <a:picLocks noChangeAspect="1" noChangeArrowheads="1"/>
        </xdr:cNvPicPr>
      </xdr:nvPicPr>
      <xdr:blipFill>
        <a:blip r:embed="rId2" cstate="print"/>
        <a:srcRect/>
        <a:stretch>
          <a:fillRect/>
        </a:stretch>
      </xdr:blipFill>
      <xdr:spPr>
        <a:xfrm>
          <a:off x="13773150" y="32837120"/>
          <a:ext cx="869315" cy="610870"/>
        </a:xfrm>
        <a:prstGeom prst="rect">
          <a:avLst/>
        </a:prstGeom>
        <a:noFill/>
        <a:ln w="1">
          <a:noFill/>
          <a:miter lim="800000"/>
          <a:headEnd/>
          <a:tailEnd/>
        </a:ln>
      </xdr:spPr>
    </xdr:pic>
    <xdr:clientData/>
  </xdr:twoCellAnchor>
  <xdr:twoCellAnchor editAs="oneCell">
    <xdr:from>
      <xdr:col>13</xdr:col>
      <xdr:colOff>308505</xdr:colOff>
      <xdr:row>159</xdr:row>
      <xdr:rowOff>82826</xdr:rowOff>
    </xdr:from>
    <xdr:to>
      <xdr:col>13</xdr:col>
      <xdr:colOff>1164390</xdr:colOff>
      <xdr:row>164</xdr:row>
      <xdr:rowOff>135833</xdr:rowOff>
    </xdr:to>
    <xdr:pic>
      <xdr:nvPicPr>
        <xdr:cNvPr id="7" name="Picture 1868"/>
        <xdr:cNvPicPr>
          <a:picLocks noChangeAspect="1" noChangeArrowheads="1"/>
        </xdr:cNvPicPr>
      </xdr:nvPicPr>
      <xdr:blipFill>
        <a:blip r:embed="rId3" cstate="print"/>
        <a:srcRect/>
        <a:stretch>
          <a:fillRect/>
        </a:stretch>
      </xdr:blipFill>
      <xdr:spPr>
        <a:xfrm>
          <a:off x="13766165" y="31090870"/>
          <a:ext cx="855980" cy="814705"/>
        </a:xfrm>
        <a:prstGeom prst="rect">
          <a:avLst/>
        </a:prstGeom>
        <a:noFill/>
        <a:ln w="9525">
          <a:noFill/>
          <a:miter lim="800000"/>
          <a:headEnd/>
          <a:tailEnd/>
        </a:ln>
      </xdr:spPr>
    </xdr:pic>
    <xdr:clientData/>
  </xdr:twoCellAnchor>
  <xdr:twoCellAnchor editAs="oneCell">
    <xdr:from>
      <xdr:col>13</xdr:col>
      <xdr:colOff>395495</xdr:colOff>
      <xdr:row>110</xdr:row>
      <xdr:rowOff>52180</xdr:rowOff>
    </xdr:from>
    <xdr:to>
      <xdr:col>13</xdr:col>
      <xdr:colOff>1424195</xdr:colOff>
      <xdr:row>112</xdr:row>
      <xdr:rowOff>122666</xdr:rowOff>
    </xdr:to>
    <xdr:pic>
      <xdr:nvPicPr>
        <xdr:cNvPr id="10" name="il_fi" descr="http://hotelbega.com/data/Countries/water-cooled-condenser.jpg"/>
        <xdr:cNvPicPr>
          <a:picLocks noChangeAspect="1" noChangeArrowheads="1"/>
        </xdr:cNvPicPr>
      </xdr:nvPicPr>
      <xdr:blipFill>
        <a:blip r:embed="rId4" cstate="print"/>
        <a:srcRect l="31339" t="14166" r="28699" b="59892"/>
        <a:stretch>
          <a:fillRect/>
        </a:stretch>
      </xdr:blipFill>
      <xdr:spPr>
        <a:xfrm>
          <a:off x="13853160" y="22960330"/>
          <a:ext cx="1028700" cy="480695"/>
        </a:xfrm>
        <a:prstGeom prst="rect">
          <a:avLst/>
        </a:prstGeom>
        <a:noFill/>
        <a:ln w="9525">
          <a:noFill/>
          <a:miter lim="800000"/>
          <a:headEnd/>
          <a:tailEnd/>
        </a:ln>
      </xdr:spPr>
    </xdr:pic>
    <xdr:clientData/>
  </xdr:twoCellAnchor>
  <xdr:twoCellAnchor editAs="oneCell">
    <xdr:from>
      <xdr:col>13</xdr:col>
      <xdr:colOff>396875</xdr:colOff>
      <xdr:row>92</xdr:row>
      <xdr:rowOff>1905</xdr:rowOff>
    </xdr:from>
    <xdr:to>
      <xdr:col>13</xdr:col>
      <xdr:colOff>1122680</xdr:colOff>
      <xdr:row>96</xdr:row>
      <xdr:rowOff>135890</xdr:rowOff>
    </xdr:to>
    <xdr:pic>
      <xdr:nvPicPr>
        <xdr:cNvPr id="1026" name="Picture 2"/>
        <xdr:cNvPicPr>
          <a:picLocks noChangeAspect="1" noChangeArrowheads="1"/>
        </xdr:cNvPicPr>
      </xdr:nvPicPr>
      <xdr:blipFill>
        <a:blip r:embed="rId5" cstate="print"/>
        <a:srcRect/>
        <a:stretch>
          <a:fillRect/>
        </a:stretch>
      </xdr:blipFill>
      <xdr:spPr>
        <a:xfrm>
          <a:off x="13855065" y="18420715"/>
          <a:ext cx="725805" cy="1353185"/>
        </a:xfrm>
        <a:prstGeom prst="rect">
          <a:avLst/>
        </a:prstGeom>
        <a:noFill/>
      </xdr:spPr>
    </xdr:pic>
    <xdr:clientData/>
  </xdr:twoCellAnchor>
  <xdr:twoCellAnchor editAs="oneCell">
    <xdr:from>
      <xdr:col>13</xdr:col>
      <xdr:colOff>205859</xdr:colOff>
      <xdr:row>201</xdr:row>
      <xdr:rowOff>124653</xdr:rowOff>
    </xdr:from>
    <xdr:to>
      <xdr:col>13</xdr:col>
      <xdr:colOff>1271795</xdr:colOff>
      <xdr:row>204</xdr:row>
      <xdr:rowOff>124569</xdr:rowOff>
    </xdr:to>
    <xdr:pic>
      <xdr:nvPicPr>
        <xdr:cNvPr id="1030" name="Picture 6"/>
        <xdr:cNvPicPr>
          <a:picLocks noChangeAspect="1" noChangeArrowheads="1"/>
        </xdr:cNvPicPr>
      </xdr:nvPicPr>
      <xdr:blipFill>
        <a:blip r:embed="rId6" cstate="print"/>
        <a:srcRect/>
        <a:stretch>
          <a:fillRect/>
        </a:stretch>
      </xdr:blipFill>
      <xdr:spPr>
        <a:xfrm>
          <a:off x="13663930" y="38783260"/>
          <a:ext cx="1065530" cy="457200"/>
        </a:xfrm>
        <a:prstGeom prst="rect">
          <a:avLst/>
        </a:prstGeom>
        <a:noFill/>
      </xdr:spPr>
    </xdr:pic>
    <xdr:clientData/>
  </xdr:twoCellAnchor>
  <xdr:twoCellAnchor editAs="oneCell">
    <xdr:from>
      <xdr:col>13</xdr:col>
      <xdr:colOff>173107</xdr:colOff>
      <xdr:row>214</xdr:row>
      <xdr:rowOff>40008</xdr:rowOff>
    </xdr:from>
    <xdr:to>
      <xdr:col>13</xdr:col>
      <xdr:colOff>1220857</xdr:colOff>
      <xdr:row>217</xdr:row>
      <xdr:rowOff>18028</xdr:rowOff>
    </xdr:to>
    <xdr:pic>
      <xdr:nvPicPr>
        <xdr:cNvPr id="1032" name="Picture 8"/>
        <xdr:cNvPicPr>
          <a:picLocks noChangeAspect="1" noChangeArrowheads="1"/>
        </xdr:cNvPicPr>
      </xdr:nvPicPr>
      <xdr:blipFill>
        <a:blip r:embed="rId7" cstate="print"/>
        <a:srcRect/>
        <a:stretch>
          <a:fillRect/>
        </a:stretch>
      </xdr:blipFill>
      <xdr:spPr>
        <a:xfrm>
          <a:off x="13630910" y="40680005"/>
          <a:ext cx="1047750" cy="434975"/>
        </a:xfrm>
        <a:prstGeom prst="rect">
          <a:avLst/>
        </a:prstGeom>
        <a:noFill/>
      </xdr:spPr>
    </xdr:pic>
    <xdr:clientData/>
  </xdr:twoCellAnchor>
  <xdr:twoCellAnchor editAs="oneCell">
    <xdr:from>
      <xdr:col>13</xdr:col>
      <xdr:colOff>324074</xdr:colOff>
      <xdr:row>42</xdr:row>
      <xdr:rowOff>187187</xdr:rowOff>
    </xdr:from>
    <xdr:to>
      <xdr:col>13</xdr:col>
      <xdr:colOff>1222514</xdr:colOff>
      <xdr:row>46</xdr:row>
      <xdr:rowOff>2916</xdr:rowOff>
    </xdr:to>
    <xdr:pic>
      <xdr:nvPicPr>
        <xdr:cNvPr id="1036" name="Picture 12"/>
        <xdr:cNvPicPr>
          <a:picLocks noChangeAspect="1" noChangeArrowheads="1"/>
        </xdr:cNvPicPr>
      </xdr:nvPicPr>
      <xdr:blipFill>
        <a:blip r:embed="rId8" cstate="print"/>
        <a:srcRect/>
        <a:stretch>
          <a:fillRect/>
        </a:stretch>
      </xdr:blipFill>
      <xdr:spPr>
        <a:xfrm>
          <a:off x="13782040" y="8416925"/>
          <a:ext cx="898525" cy="838200"/>
        </a:xfrm>
        <a:prstGeom prst="rect">
          <a:avLst/>
        </a:prstGeom>
        <a:noFill/>
      </xdr:spPr>
    </xdr:pic>
    <xdr:clientData/>
  </xdr:twoCellAnchor>
  <xdr:twoCellAnchor editAs="oneCell">
    <xdr:from>
      <xdr:col>13</xdr:col>
      <xdr:colOff>241854</xdr:colOff>
      <xdr:row>58</xdr:row>
      <xdr:rowOff>109764</xdr:rowOff>
    </xdr:from>
    <xdr:to>
      <xdr:col>13</xdr:col>
      <xdr:colOff>1266313</xdr:colOff>
      <xdr:row>61</xdr:row>
      <xdr:rowOff>111648</xdr:rowOff>
    </xdr:to>
    <xdr:pic>
      <xdr:nvPicPr>
        <xdr:cNvPr id="1038" name="Picture 14"/>
        <xdr:cNvPicPr>
          <a:picLocks noChangeAspect="1" noChangeArrowheads="1"/>
        </xdr:cNvPicPr>
      </xdr:nvPicPr>
      <xdr:blipFill>
        <a:blip r:embed="rId9" cstate="print"/>
        <a:srcRect/>
        <a:stretch>
          <a:fillRect/>
        </a:stretch>
      </xdr:blipFill>
      <xdr:spPr>
        <a:xfrm>
          <a:off x="13699490" y="11882120"/>
          <a:ext cx="1024890" cy="617220"/>
        </a:xfrm>
        <a:prstGeom prst="rect">
          <a:avLst/>
        </a:prstGeom>
        <a:noFill/>
      </xdr:spPr>
    </xdr:pic>
    <xdr:clientData/>
  </xdr:twoCellAnchor>
  <xdr:twoCellAnchor editAs="oneCell">
    <xdr:from>
      <xdr:col>13</xdr:col>
      <xdr:colOff>353887</xdr:colOff>
      <xdr:row>9</xdr:row>
      <xdr:rowOff>27922</xdr:rowOff>
    </xdr:from>
    <xdr:to>
      <xdr:col>13</xdr:col>
      <xdr:colOff>1096392</xdr:colOff>
      <xdr:row>12</xdr:row>
      <xdr:rowOff>100385</xdr:rowOff>
    </xdr:to>
    <xdr:pic>
      <xdr:nvPicPr>
        <xdr:cNvPr id="5" name="Picture 2"/>
        <xdr:cNvPicPr>
          <a:picLocks noChangeAspect="1" noChangeArrowheads="1"/>
        </xdr:cNvPicPr>
      </xdr:nvPicPr>
      <xdr:blipFill>
        <a:blip r:embed="rId10" cstate="print"/>
        <a:srcRect/>
        <a:stretch>
          <a:fillRect/>
        </a:stretch>
      </xdr:blipFill>
      <xdr:spPr>
        <a:xfrm>
          <a:off x="13811885" y="1365885"/>
          <a:ext cx="742315" cy="688340"/>
        </a:xfrm>
        <a:prstGeom prst="rect">
          <a:avLst/>
        </a:prstGeom>
        <a:noFill/>
      </xdr:spPr>
    </xdr:pic>
    <xdr:clientData/>
  </xdr:twoCellAnchor>
  <xdr:twoCellAnchor editAs="oneCell">
    <xdr:from>
      <xdr:col>13</xdr:col>
      <xdr:colOff>98977</xdr:colOff>
      <xdr:row>16</xdr:row>
      <xdr:rowOff>71603</xdr:rowOff>
    </xdr:from>
    <xdr:to>
      <xdr:col>13</xdr:col>
      <xdr:colOff>1115070</xdr:colOff>
      <xdr:row>19</xdr:row>
      <xdr:rowOff>139729</xdr:rowOff>
    </xdr:to>
    <xdr:pic>
      <xdr:nvPicPr>
        <xdr:cNvPr id="11" name="Picture 4"/>
        <xdr:cNvPicPr>
          <a:picLocks noChangeAspect="1" noChangeArrowheads="1"/>
        </xdr:cNvPicPr>
      </xdr:nvPicPr>
      <xdr:blipFill>
        <a:blip r:embed="rId11" cstate="print"/>
        <a:srcRect/>
        <a:stretch>
          <a:fillRect/>
        </a:stretch>
      </xdr:blipFill>
      <xdr:spPr>
        <a:xfrm>
          <a:off x="13556615" y="2845435"/>
          <a:ext cx="1016635" cy="683895"/>
        </a:xfrm>
        <a:prstGeom prst="rect">
          <a:avLst/>
        </a:prstGeom>
        <a:noFill/>
      </xdr:spPr>
    </xdr:pic>
    <xdr:clientData/>
  </xdr:twoCellAnchor>
  <xdr:twoCellAnchor editAs="oneCell">
    <xdr:from>
      <xdr:col>13</xdr:col>
      <xdr:colOff>182543</xdr:colOff>
      <xdr:row>25</xdr:row>
      <xdr:rowOff>132522</xdr:rowOff>
    </xdr:from>
    <xdr:to>
      <xdr:col>13</xdr:col>
      <xdr:colOff>1205632</xdr:colOff>
      <xdr:row>30</xdr:row>
      <xdr:rowOff>153640</xdr:rowOff>
    </xdr:to>
    <xdr:pic>
      <xdr:nvPicPr>
        <xdr:cNvPr id="12" name="Picture 6"/>
        <xdr:cNvPicPr>
          <a:picLocks noChangeAspect="1" noChangeArrowheads="1"/>
        </xdr:cNvPicPr>
      </xdr:nvPicPr>
      <xdr:blipFill>
        <a:blip r:embed="rId12" cstate="print"/>
        <a:srcRect/>
        <a:stretch>
          <a:fillRect/>
        </a:stretch>
      </xdr:blipFill>
      <xdr:spPr>
        <a:xfrm>
          <a:off x="13640435" y="4752340"/>
          <a:ext cx="1022985" cy="1046480"/>
        </a:xfrm>
        <a:prstGeom prst="rect">
          <a:avLst/>
        </a:prstGeom>
        <a:noFill/>
      </xdr:spPr>
    </xdr:pic>
    <xdr:clientData/>
  </xdr:twoCellAnchor>
  <xdr:twoCellAnchor editAs="oneCell">
    <xdr:from>
      <xdr:col>13</xdr:col>
      <xdr:colOff>281195</xdr:colOff>
      <xdr:row>75</xdr:row>
      <xdr:rowOff>137491</xdr:rowOff>
    </xdr:from>
    <xdr:to>
      <xdr:col>13</xdr:col>
      <xdr:colOff>1488308</xdr:colOff>
      <xdr:row>81</xdr:row>
      <xdr:rowOff>99453</xdr:rowOff>
    </xdr:to>
    <xdr:pic>
      <xdr:nvPicPr>
        <xdr:cNvPr id="8" name="Picture 7"/>
        <xdr:cNvPicPr>
          <a:picLocks noChangeAspect="1"/>
        </xdr:cNvPicPr>
      </xdr:nvPicPr>
      <xdr:blipFill>
        <a:blip r:embed="rId13"/>
        <a:stretch>
          <a:fillRect/>
        </a:stretch>
      </xdr:blipFill>
      <xdr:spPr>
        <a:xfrm>
          <a:off x="13738860" y="15396845"/>
          <a:ext cx="1207135" cy="1139825"/>
        </a:xfrm>
        <a:prstGeom prst="rect">
          <a:avLst/>
        </a:prstGeom>
      </xdr:spPr>
    </xdr:pic>
    <xdr:clientData/>
  </xdr:twoCellAnchor>
  <xdr:twoCellAnchor editAs="oneCell">
    <xdr:from>
      <xdr:col>13</xdr:col>
      <xdr:colOff>378460</xdr:colOff>
      <xdr:row>244</xdr:row>
      <xdr:rowOff>102870</xdr:rowOff>
    </xdr:from>
    <xdr:to>
      <xdr:col>13</xdr:col>
      <xdr:colOff>1186180</xdr:colOff>
      <xdr:row>248</xdr:row>
      <xdr:rowOff>98425</xdr:rowOff>
    </xdr:to>
    <xdr:pic>
      <xdr:nvPicPr>
        <xdr:cNvPr id="9" name="Picture 8"/>
        <xdr:cNvPicPr>
          <a:picLocks noChangeAspect="1"/>
        </xdr:cNvPicPr>
      </xdr:nvPicPr>
      <xdr:blipFill>
        <a:blip r:embed="rId14"/>
        <a:stretch>
          <a:fillRect/>
        </a:stretch>
      </xdr:blipFill>
      <xdr:spPr>
        <a:xfrm>
          <a:off x="13836650" y="45352970"/>
          <a:ext cx="807720" cy="605155"/>
        </a:xfrm>
        <a:prstGeom prst="rect">
          <a:avLst/>
        </a:prstGeom>
      </xdr:spPr>
    </xdr:pic>
    <xdr:clientData/>
  </xdr:twoCellAnchor>
  <xdr:twoCellAnchor editAs="oneCell">
    <xdr:from>
      <xdr:col>14</xdr:col>
      <xdr:colOff>173934</xdr:colOff>
      <xdr:row>137</xdr:row>
      <xdr:rowOff>33132</xdr:rowOff>
    </xdr:from>
    <xdr:to>
      <xdr:col>15</xdr:col>
      <xdr:colOff>345322</xdr:colOff>
      <xdr:row>144</xdr:row>
      <xdr:rowOff>91553</xdr:rowOff>
    </xdr:to>
    <xdr:pic>
      <xdr:nvPicPr>
        <xdr:cNvPr id="25" name="Picture 24"/>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5155545" y="27688540"/>
          <a:ext cx="781050" cy="1125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322580</xdr:colOff>
      <xdr:row>143</xdr:row>
      <xdr:rowOff>151765</xdr:rowOff>
    </xdr:from>
    <xdr:to>
      <xdr:col>13</xdr:col>
      <xdr:colOff>1027487</xdr:colOff>
      <xdr:row>147</xdr:row>
      <xdr:rowOff>86186</xdr:rowOff>
    </xdr:to>
    <xdr:pic>
      <xdr:nvPicPr>
        <xdr:cNvPr id="26" name="Picture 25"/>
        <xdr:cNvPicPr>
          <a:picLocks noChangeAspect="1" noChangeArrowheads="1"/>
        </xdr:cNvPicPr>
      </xdr:nvPicPr>
      <xdr:blipFill>
        <a:blip r:embed="rId16" cstate="print">
          <a:extLst>
            <a:ext uri="{28A0092B-C50C-407E-A947-70E740481C1C}">
              <a14:useLocalDpi xmlns:a14="http://schemas.microsoft.com/office/drawing/2010/main" val="0"/>
            </a:ext>
          </a:extLst>
        </a:blip>
        <a:srcRect/>
        <a:stretch>
          <a:fillRect/>
        </a:stretch>
      </xdr:blipFill>
      <xdr:spPr>
        <a:xfrm>
          <a:off x="13780770" y="28721685"/>
          <a:ext cx="704850" cy="543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289889</xdr:colOff>
      <xdr:row>148</xdr:row>
      <xdr:rowOff>32368</xdr:rowOff>
    </xdr:from>
    <xdr:to>
      <xdr:col>13</xdr:col>
      <xdr:colOff>1043608</xdr:colOff>
      <xdr:row>154</xdr:row>
      <xdr:rowOff>87688</xdr:rowOff>
    </xdr:to>
    <xdr:pic>
      <xdr:nvPicPr>
        <xdr:cNvPr id="27" name="Picture 26"/>
        <xdr:cNvPicPr>
          <a:picLocks noChangeAspect="1" noChangeArrowheads="1"/>
        </xdr:cNvPicPr>
      </xdr:nvPicPr>
      <xdr:blipFill>
        <a:blip r:embed="rId17" cstate="print">
          <a:extLst>
            <a:ext uri="{28A0092B-C50C-407E-A947-70E740481C1C}">
              <a14:useLocalDpi xmlns:a14="http://schemas.microsoft.com/office/drawing/2010/main" val="0"/>
            </a:ext>
          </a:extLst>
        </a:blip>
        <a:srcRect/>
        <a:stretch>
          <a:fillRect/>
        </a:stretch>
      </xdr:blipFill>
      <xdr:spPr>
        <a:xfrm>
          <a:off x="13747750" y="29363670"/>
          <a:ext cx="753745" cy="970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314741</xdr:colOff>
      <xdr:row>139</xdr:row>
      <xdr:rowOff>82826</xdr:rowOff>
    </xdr:from>
    <xdr:to>
      <xdr:col>13</xdr:col>
      <xdr:colOff>1139387</xdr:colOff>
      <xdr:row>143</xdr:row>
      <xdr:rowOff>38847</xdr:rowOff>
    </xdr:to>
    <xdr:pic>
      <xdr:nvPicPr>
        <xdr:cNvPr id="28" name="Picture 27"/>
        <xdr:cNvPicPr>
          <a:picLocks noChangeAspect="1" noChangeArrowheads="1"/>
        </xdr:cNvPicPr>
      </xdr:nvPicPr>
      <xdr:blipFill>
        <a:blip r:embed="rId18" cstate="print">
          <a:extLst>
            <a:ext uri="{28A0092B-C50C-407E-A947-70E740481C1C}">
              <a14:useLocalDpi xmlns:a14="http://schemas.microsoft.com/office/drawing/2010/main" val="0"/>
            </a:ext>
          </a:extLst>
        </a:blip>
        <a:srcRect/>
        <a:stretch>
          <a:fillRect/>
        </a:stretch>
      </xdr:blipFill>
      <xdr:spPr>
        <a:xfrm>
          <a:off x="13772515" y="28042870"/>
          <a:ext cx="824865" cy="5657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398145</xdr:colOff>
      <xdr:row>35</xdr:row>
      <xdr:rowOff>3810</xdr:rowOff>
    </xdr:from>
    <xdr:to>
      <xdr:col>9</xdr:col>
      <xdr:colOff>1223645</xdr:colOff>
      <xdr:row>40</xdr:row>
      <xdr:rowOff>123825</xdr:rowOff>
    </xdr:to>
    <xdr:pic>
      <xdr:nvPicPr>
        <xdr:cNvPr id="3" name="Picture 2"/>
        <xdr:cNvPicPr>
          <a:picLocks noChangeAspect="1"/>
        </xdr:cNvPicPr>
      </xdr:nvPicPr>
      <xdr:blipFill>
        <a:blip r:embed="rId1"/>
        <a:stretch>
          <a:fillRect/>
        </a:stretch>
      </xdr:blipFill>
      <xdr:spPr>
        <a:xfrm>
          <a:off x="11388725" y="6087110"/>
          <a:ext cx="825500" cy="834390"/>
        </a:xfrm>
        <a:prstGeom prst="rect">
          <a:avLst/>
        </a:prstGeom>
        <a:noFill/>
        <a:ln w="9525">
          <a:noFill/>
        </a:ln>
      </xdr:spPr>
    </xdr:pic>
    <xdr:clientData/>
  </xdr:twoCellAnchor>
  <xdr:twoCellAnchor editAs="oneCell">
    <xdr:from>
      <xdr:col>9</xdr:col>
      <xdr:colOff>133350</xdr:colOff>
      <xdr:row>9</xdr:row>
      <xdr:rowOff>102235</xdr:rowOff>
    </xdr:from>
    <xdr:to>
      <xdr:col>9</xdr:col>
      <xdr:colOff>828040</xdr:colOff>
      <xdr:row>13</xdr:row>
      <xdr:rowOff>161290</xdr:rowOff>
    </xdr:to>
    <xdr:pic>
      <xdr:nvPicPr>
        <xdr:cNvPr id="4" name="Picture 3"/>
        <xdr:cNvPicPr>
          <a:picLocks noChangeAspect="1"/>
        </xdr:cNvPicPr>
      </xdr:nvPicPr>
      <xdr:blipFill>
        <a:blip r:embed="rId2"/>
        <a:stretch>
          <a:fillRect/>
        </a:stretch>
      </xdr:blipFill>
      <xdr:spPr>
        <a:xfrm>
          <a:off x="11123930" y="1407160"/>
          <a:ext cx="694690" cy="1011555"/>
        </a:xfrm>
        <a:prstGeom prst="rect">
          <a:avLst/>
        </a:prstGeom>
        <a:noFill/>
        <a:ln w="9525">
          <a:noFill/>
        </a:ln>
      </xdr:spPr>
    </xdr:pic>
    <xdr:clientData/>
  </xdr:twoCellAnchor>
  <xdr:twoCellAnchor editAs="oneCell">
    <xdr:from>
      <xdr:col>9</xdr:col>
      <xdr:colOff>168275</xdr:colOff>
      <xdr:row>27</xdr:row>
      <xdr:rowOff>71755</xdr:rowOff>
    </xdr:from>
    <xdr:to>
      <xdr:col>9</xdr:col>
      <xdr:colOff>1722755</xdr:colOff>
      <xdr:row>34</xdr:row>
      <xdr:rowOff>25400</xdr:rowOff>
    </xdr:to>
    <xdr:pic>
      <xdr:nvPicPr>
        <xdr:cNvPr id="5" name="Picture 4"/>
        <xdr:cNvPicPr>
          <a:picLocks noChangeAspect="1"/>
        </xdr:cNvPicPr>
      </xdr:nvPicPr>
      <xdr:blipFill>
        <a:blip r:embed="rId3"/>
        <a:stretch>
          <a:fillRect/>
        </a:stretch>
      </xdr:blipFill>
      <xdr:spPr>
        <a:xfrm>
          <a:off x="11158855" y="5012055"/>
          <a:ext cx="1554480" cy="953770"/>
        </a:xfrm>
        <a:prstGeom prst="rect">
          <a:avLst/>
        </a:prstGeom>
        <a:noFill/>
        <a:ln w="9525">
          <a:noFill/>
        </a:ln>
      </xdr:spPr>
    </xdr:pic>
    <xdr:clientData/>
  </xdr:twoCellAnchor>
  <xdr:twoCellAnchor editAs="oneCell">
    <xdr:from>
      <xdr:col>9</xdr:col>
      <xdr:colOff>321945</xdr:colOff>
      <xdr:row>14</xdr:row>
      <xdr:rowOff>79375</xdr:rowOff>
    </xdr:from>
    <xdr:to>
      <xdr:col>9</xdr:col>
      <xdr:colOff>1195705</xdr:colOff>
      <xdr:row>17</xdr:row>
      <xdr:rowOff>260985</xdr:rowOff>
    </xdr:to>
    <xdr:pic>
      <xdr:nvPicPr>
        <xdr:cNvPr id="6" name="Picture 5"/>
        <xdr:cNvPicPr>
          <a:picLocks noChangeAspect="1"/>
        </xdr:cNvPicPr>
      </xdr:nvPicPr>
      <xdr:blipFill>
        <a:blip r:embed="rId4"/>
        <a:stretch>
          <a:fillRect/>
        </a:stretch>
      </xdr:blipFill>
      <xdr:spPr>
        <a:xfrm>
          <a:off x="11312525" y="2616200"/>
          <a:ext cx="873760" cy="981710"/>
        </a:xfrm>
        <a:prstGeom prst="rect">
          <a:avLst/>
        </a:prstGeom>
        <a:noFill/>
        <a:ln w="9525">
          <a:noFill/>
        </a:ln>
      </xdr:spPr>
    </xdr:pic>
    <xdr:clientData/>
  </xdr:twoCellAnchor>
  <xdr:twoCellAnchor editAs="oneCell">
    <xdr:from>
      <xdr:col>9</xdr:col>
      <xdr:colOff>903605</xdr:colOff>
      <xdr:row>9</xdr:row>
      <xdr:rowOff>47625</xdr:rowOff>
    </xdr:from>
    <xdr:to>
      <xdr:col>9</xdr:col>
      <xdr:colOff>1631950</xdr:colOff>
      <xdr:row>13</xdr:row>
      <xdr:rowOff>133350</xdr:rowOff>
    </xdr:to>
    <xdr:pic>
      <xdr:nvPicPr>
        <xdr:cNvPr id="7" name="Picture 6"/>
        <xdr:cNvPicPr>
          <a:picLocks noChangeAspect="1"/>
        </xdr:cNvPicPr>
      </xdr:nvPicPr>
      <xdr:blipFill>
        <a:blip r:embed="rId5"/>
        <a:stretch>
          <a:fillRect/>
        </a:stretch>
      </xdr:blipFill>
      <xdr:spPr>
        <a:xfrm>
          <a:off x="11894185" y="1352550"/>
          <a:ext cx="728345" cy="1038225"/>
        </a:xfrm>
        <a:prstGeom prst="rect">
          <a:avLst/>
        </a:prstGeom>
        <a:noFill/>
        <a:ln w="9525">
          <a:noFill/>
        </a:ln>
      </xdr:spPr>
    </xdr:pic>
    <xdr:clientData/>
  </xdr:twoCellAnchor>
  <xdr:twoCellAnchor editAs="oneCell">
    <xdr:from>
      <xdr:col>9</xdr:col>
      <xdr:colOff>287020</xdr:colOff>
      <xdr:row>18</xdr:row>
      <xdr:rowOff>97790</xdr:rowOff>
    </xdr:from>
    <xdr:to>
      <xdr:col>9</xdr:col>
      <xdr:colOff>1356360</xdr:colOff>
      <xdr:row>26</xdr:row>
      <xdr:rowOff>108585</xdr:rowOff>
    </xdr:to>
    <xdr:pic>
      <xdr:nvPicPr>
        <xdr:cNvPr id="8" name="Picture 7"/>
        <xdr:cNvPicPr>
          <a:picLocks noChangeAspect="1"/>
        </xdr:cNvPicPr>
      </xdr:nvPicPr>
      <xdr:blipFill>
        <a:blip r:embed="rId6"/>
        <a:stretch>
          <a:fillRect/>
        </a:stretch>
      </xdr:blipFill>
      <xdr:spPr>
        <a:xfrm>
          <a:off x="11277600" y="3752215"/>
          <a:ext cx="1069340" cy="1153795"/>
        </a:xfrm>
        <a:prstGeom prst="rect">
          <a:avLst/>
        </a:prstGeom>
        <a:noFill/>
        <a:ln w="9525">
          <a:noFill/>
        </a:ln>
      </xdr:spPr>
    </xdr:pic>
    <xdr:clientData/>
  </xdr:twoCellAnchor>
  <xdr:twoCellAnchor>
    <xdr:from>
      <xdr:col>4</xdr:col>
      <xdr:colOff>98425</xdr:colOff>
      <xdr:row>82</xdr:row>
      <xdr:rowOff>46990</xdr:rowOff>
    </xdr:from>
    <xdr:to>
      <xdr:col>4</xdr:col>
      <xdr:colOff>770255</xdr:colOff>
      <xdr:row>85</xdr:row>
      <xdr:rowOff>27305</xdr:rowOff>
    </xdr:to>
    <xdr:pic>
      <xdr:nvPicPr>
        <xdr:cNvPr id="9" name="Picture 3" descr="Reach-In Refrigerator &amp; Freezer Shelves at WebstaurantStore"/>
        <xdr:cNvPicPr/>
      </xdr:nvPicPr>
      <xdr:blipFill>
        <a:blip r:embed="rId7"/>
        <a:srcRect/>
        <a:stretch>
          <a:fillRect/>
        </a:stretch>
      </xdr:blipFill>
      <xdr:spPr>
        <a:xfrm>
          <a:off x="6295390" y="14045565"/>
          <a:ext cx="671830" cy="408940"/>
        </a:xfrm>
        <a:prstGeom prst="rect">
          <a:avLst/>
        </a:prstGeom>
        <a:noFill/>
        <a:ln>
          <a:noFill/>
        </a:ln>
        <a:effectLst/>
      </xdr:spPr>
    </xdr:pic>
    <xdr:clientData/>
  </xdr:twoCellAnchor>
  <xdr:twoCellAnchor>
    <xdr:from>
      <xdr:col>4</xdr:col>
      <xdr:colOff>312420</xdr:colOff>
      <xdr:row>106</xdr:row>
      <xdr:rowOff>3175</xdr:rowOff>
    </xdr:from>
    <xdr:to>
      <xdr:col>4</xdr:col>
      <xdr:colOff>923290</xdr:colOff>
      <xdr:row>111</xdr:row>
      <xdr:rowOff>140970</xdr:rowOff>
    </xdr:to>
    <xdr:pic>
      <xdr:nvPicPr>
        <xdr:cNvPr id="10" name="Picture 9" descr="CPW-0511E11A SANDEN SHOWCASE CHILLER DOOR RUBBER DOOR GASKET FRIDGE &amp;  FREEZER SPARE PARTS Johor Bahru ("/>
        <xdr:cNvPicPr/>
      </xdr:nvPicPr>
      <xdr:blipFill>
        <a:blip r:embed="rId8"/>
        <a:srcRect l="19401" t="7276" r="19888" b="14817"/>
        <a:stretch>
          <a:fillRect/>
        </a:stretch>
      </xdr:blipFill>
      <xdr:spPr>
        <a:xfrm>
          <a:off x="6509385" y="17430750"/>
          <a:ext cx="610870" cy="852170"/>
        </a:xfrm>
        <a:prstGeom prst="rect">
          <a:avLst/>
        </a:prstGeom>
        <a:noFill/>
        <a:ln w="9525" cap="flat" cmpd="sng">
          <a:noFill/>
          <a:prstDash val="solid"/>
          <a:miter/>
        </a:ln>
        <a:effectLst/>
      </xdr:spPr>
    </xdr:pic>
    <xdr:clientData/>
  </xdr:twoCellAnchor>
  <xdr:twoCellAnchor>
    <xdr:from>
      <xdr:col>4</xdr:col>
      <xdr:colOff>48260</xdr:colOff>
      <xdr:row>52</xdr:row>
      <xdr:rowOff>75565</xdr:rowOff>
    </xdr:from>
    <xdr:to>
      <xdr:col>4</xdr:col>
      <xdr:colOff>1005840</xdr:colOff>
      <xdr:row>52</xdr:row>
      <xdr:rowOff>631825</xdr:rowOff>
    </xdr:to>
    <xdr:pic>
      <xdr:nvPicPr>
        <xdr:cNvPr id="11" name="Picture 7" descr=" "/>
        <xdr:cNvPicPr/>
      </xdr:nvPicPr>
      <xdr:blipFill>
        <a:blip r:embed="rId9"/>
        <a:srcRect/>
        <a:stretch>
          <a:fillRect/>
        </a:stretch>
      </xdr:blipFill>
      <xdr:spPr>
        <a:xfrm>
          <a:off x="6245225" y="8587740"/>
          <a:ext cx="957580" cy="267335"/>
        </a:xfrm>
        <a:prstGeom prst="rect">
          <a:avLst/>
        </a:prstGeom>
        <a:noFill/>
        <a:ln w="9525" cap="flat" cmpd="sng">
          <a:noFill/>
          <a:prstDash val="solid"/>
          <a:miter/>
        </a:ln>
        <a:effectLst/>
      </xdr:spPr>
    </xdr:pic>
    <xdr:clientData/>
  </xdr:twoCellAnchor>
  <xdr:twoCellAnchor editAs="oneCell">
    <xdr:from>
      <xdr:col>4</xdr:col>
      <xdr:colOff>238125</xdr:colOff>
      <xdr:row>149</xdr:row>
      <xdr:rowOff>24130</xdr:rowOff>
    </xdr:from>
    <xdr:to>
      <xdr:col>4</xdr:col>
      <xdr:colOff>758190</xdr:colOff>
      <xdr:row>152</xdr:row>
      <xdr:rowOff>74295</xdr:rowOff>
    </xdr:to>
    <xdr:pic>
      <xdr:nvPicPr>
        <xdr:cNvPr id="12" name="Picture 11"/>
        <xdr:cNvPicPr>
          <a:picLocks noChangeAspect="1"/>
        </xdr:cNvPicPr>
      </xdr:nvPicPr>
      <xdr:blipFill>
        <a:blip r:embed="rId10"/>
        <a:stretch>
          <a:fillRect/>
        </a:stretch>
      </xdr:blipFill>
      <xdr:spPr>
        <a:xfrm>
          <a:off x="6435090" y="26198830"/>
          <a:ext cx="520065" cy="478790"/>
        </a:xfrm>
        <a:prstGeom prst="rect">
          <a:avLst/>
        </a:prstGeom>
        <a:noFill/>
        <a:ln w="9525">
          <a:noFill/>
        </a:ln>
      </xdr:spPr>
    </xdr:pic>
    <xdr:clientData/>
  </xdr:twoCellAnchor>
  <xdr:twoCellAnchor editAs="oneCell">
    <xdr:from>
      <xdr:col>4</xdr:col>
      <xdr:colOff>46037</xdr:colOff>
      <xdr:row>134</xdr:row>
      <xdr:rowOff>115252</xdr:rowOff>
    </xdr:from>
    <xdr:to>
      <xdr:col>4</xdr:col>
      <xdr:colOff>945197</xdr:colOff>
      <xdr:row>135</xdr:row>
      <xdr:rowOff>190817</xdr:rowOff>
    </xdr:to>
    <xdr:pic>
      <xdr:nvPicPr>
        <xdr:cNvPr id="13" name="Picture 12"/>
        <xdr:cNvPicPr>
          <a:picLocks noChangeAspect="1"/>
        </xdr:cNvPicPr>
      </xdr:nvPicPr>
      <xdr:blipFill>
        <a:blip r:embed="rId11"/>
        <a:stretch>
          <a:fillRect/>
        </a:stretch>
      </xdr:blipFill>
      <xdr:spPr>
        <a:xfrm rot="5400000">
          <a:off x="6450965" y="22994620"/>
          <a:ext cx="481965" cy="899160"/>
        </a:xfrm>
        <a:prstGeom prst="rect">
          <a:avLst/>
        </a:prstGeom>
        <a:noFill/>
        <a:ln w="9525">
          <a:noFill/>
        </a:ln>
      </xdr:spPr>
    </xdr:pic>
    <xdr:clientData/>
  </xdr:twoCellAnchor>
  <xdr:twoCellAnchor editAs="oneCell">
    <xdr:from>
      <xdr:col>4</xdr:col>
      <xdr:colOff>204787</xdr:colOff>
      <xdr:row>138</xdr:row>
      <xdr:rowOff>65087</xdr:rowOff>
    </xdr:from>
    <xdr:to>
      <xdr:col>4</xdr:col>
      <xdr:colOff>983297</xdr:colOff>
      <xdr:row>143</xdr:row>
      <xdr:rowOff>67627</xdr:rowOff>
    </xdr:to>
    <xdr:pic>
      <xdr:nvPicPr>
        <xdr:cNvPr id="14" name="Picture 13"/>
        <xdr:cNvPicPr>
          <a:picLocks noChangeAspect="1"/>
        </xdr:cNvPicPr>
      </xdr:nvPicPr>
      <xdr:blipFill>
        <a:blip r:embed="rId12"/>
        <a:stretch>
          <a:fillRect/>
        </a:stretch>
      </xdr:blipFill>
      <xdr:spPr>
        <a:xfrm rot="5400000">
          <a:off x="6431915" y="24636730"/>
          <a:ext cx="716915" cy="778510"/>
        </a:xfrm>
        <a:prstGeom prst="rect">
          <a:avLst/>
        </a:prstGeom>
        <a:noFill/>
        <a:ln w="9525">
          <a:noFill/>
        </a:ln>
      </xdr:spPr>
    </xdr:pic>
    <xdr:clientData/>
  </xdr:twoCellAnchor>
  <xdr:twoCellAnchor editAs="oneCell">
    <xdr:from>
      <xdr:col>4</xdr:col>
      <xdr:colOff>164465</xdr:colOff>
      <xdr:row>135</xdr:row>
      <xdr:rowOff>369570</xdr:rowOff>
    </xdr:from>
    <xdr:to>
      <xdr:col>4</xdr:col>
      <xdr:colOff>844550</xdr:colOff>
      <xdr:row>137</xdr:row>
      <xdr:rowOff>0</xdr:rowOff>
    </xdr:to>
    <xdr:pic>
      <xdr:nvPicPr>
        <xdr:cNvPr id="15" name="Picture 14"/>
        <xdr:cNvPicPr>
          <a:picLocks noChangeAspect="1"/>
        </xdr:cNvPicPr>
      </xdr:nvPicPr>
      <xdr:blipFill>
        <a:blip r:embed="rId13"/>
        <a:stretch>
          <a:fillRect/>
        </a:stretch>
      </xdr:blipFill>
      <xdr:spPr>
        <a:xfrm>
          <a:off x="6361430" y="23864570"/>
          <a:ext cx="680085" cy="595630"/>
        </a:xfrm>
        <a:prstGeom prst="rect">
          <a:avLst/>
        </a:prstGeom>
        <a:noFill/>
        <a:ln w="9525">
          <a:noFill/>
        </a:ln>
      </xdr:spPr>
    </xdr:pic>
    <xdr:clientData/>
  </xdr:twoCellAnchor>
  <xdr:oneCellAnchor>
    <xdr:from>
      <xdr:col>4</xdr:col>
      <xdr:colOff>260985</xdr:colOff>
      <xdr:row>195</xdr:row>
      <xdr:rowOff>40640</xdr:rowOff>
    </xdr:from>
    <xdr:ext cx="493395" cy="404495"/>
    <xdr:pic>
      <xdr:nvPicPr>
        <xdr:cNvPr id="16" name="image88.jpg"/>
        <xdr:cNvPicPr preferRelativeResize="0"/>
      </xdr:nvPicPr>
      <xdr:blipFill>
        <a:blip r:embed="rId14" cstate="print"/>
        <a:stretch>
          <a:fillRect/>
        </a:stretch>
      </xdr:blipFill>
      <xdr:spPr>
        <a:xfrm>
          <a:off x="6457950" y="34997390"/>
          <a:ext cx="493395" cy="404495"/>
        </a:xfrm>
        <a:prstGeom prst="rect">
          <a:avLst/>
        </a:prstGeom>
        <a:noFill/>
      </xdr:spPr>
    </xdr:pic>
    <xdr:clientData fLocksWithSheet="0"/>
  </xdr:oneCellAnchor>
  <xdr:oneCellAnchor>
    <xdr:from>
      <xdr:col>4</xdr:col>
      <xdr:colOff>260985</xdr:colOff>
      <xdr:row>198</xdr:row>
      <xdr:rowOff>177800</xdr:rowOff>
    </xdr:from>
    <xdr:ext cx="549910" cy="427990"/>
    <xdr:pic>
      <xdr:nvPicPr>
        <xdr:cNvPr id="17" name="image66.jpg"/>
        <xdr:cNvPicPr preferRelativeResize="0"/>
      </xdr:nvPicPr>
      <xdr:blipFill>
        <a:blip r:embed="rId15" cstate="print"/>
        <a:stretch>
          <a:fillRect/>
        </a:stretch>
      </xdr:blipFill>
      <xdr:spPr>
        <a:xfrm>
          <a:off x="6457950" y="36506150"/>
          <a:ext cx="549910" cy="427990"/>
        </a:xfrm>
        <a:prstGeom prst="rect">
          <a:avLst/>
        </a:prstGeom>
        <a:noFill/>
      </xdr:spPr>
    </xdr:pic>
    <xdr:clientData fLocksWithSheet="0"/>
  </xdr:oneCellAnchor>
  <xdr:oneCellAnchor>
    <xdr:from>
      <xdr:col>4</xdr:col>
      <xdr:colOff>47625</xdr:colOff>
      <xdr:row>207</xdr:row>
      <xdr:rowOff>66675</xdr:rowOff>
    </xdr:from>
    <xdr:ext cx="647700" cy="523875"/>
    <xdr:pic>
      <xdr:nvPicPr>
        <xdr:cNvPr id="18" name="image71.jpg"/>
        <xdr:cNvPicPr preferRelativeResize="0"/>
      </xdr:nvPicPr>
      <xdr:blipFill>
        <a:blip r:embed="rId16" cstate="print"/>
        <a:stretch>
          <a:fillRect/>
        </a:stretch>
      </xdr:blipFill>
      <xdr:spPr>
        <a:xfrm>
          <a:off x="6244590" y="40865425"/>
          <a:ext cx="647700" cy="523875"/>
        </a:xfrm>
        <a:prstGeom prst="rect">
          <a:avLst/>
        </a:prstGeom>
        <a:noFill/>
      </xdr:spPr>
    </xdr:pic>
    <xdr:clientData fLocksWithSheet="0"/>
  </xdr:oneCellAnchor>
  <xdr:oneCellAnchor>
    <xdr:from>
      <xdr:col>4</xdr:col>
      <xdr:colOff>34925</xdr:colOff>
      <xdr:row>160</xdr:row>
      <xdr:rowOff>86360</xdr:rowOff>
    </xdr:from>
    <xdr:ext cx="962025" cy="409575"/>
    <xdr:pic>
      <xdr:nvPicPr>
        <xdr:cNvPr id="19" name="image69.png" title="Image"/>
        <xdr:cNvPicPr preferRelativeResize="0"/>
      </xdr:nvPicPr>
      <xdr:blipFill>
        <a:blip r:embed="rId17" cstate="print"/>
        <a:stretch>
          <a:fillRect/>
        </a:stretch>
      </xdr:blipFill>
      <xdr:spPr>
        <a:xfrm>
          <a:off x="6231890" y="27832685"/>
          <a:ext cx="962025" cy="409575"/>
        </a:xfrm>
        <a:prstGeom prst="rect">
          <a:avLst/>
        </a:prstGeom>
        <a:noFill/>
      </xdr:spPr>
    </xdr:pic>
    <xdr:clientData fLocksWithSheet="0"/>
  </xdr:oneCellAnchor>
  <xdr:oneCellAnchor>
    <xdr:from>
      <xdr:col>4</xdr:col>
      <xdr:colOff>191135</xdr:colOff>
      <xdr:row>201</xdr:row>
      <xdr:rowOff>278765</xdr:rowOff>
    </xdr:from>
    <xdr:ext cx="608965" cy="451485"/>
    <xdr:pic>
      <xdr:nvPicPr>
        <xdr:cNvPr id="20" name="image84.png" title="Image"/>
        <xdr:cNvPicPr preferRelativeResize="0"/>
      </xdr:nvPicPr>
      <xdr:blipFill>
        <a:blip r:embed="rId18" cstate="print"/>
        <a:stretch>
          <a:fillRect/>
        </a:stretch>
      </xdr:blipFill>
      <xdr:spPr>
        <a:xfrm>
          <a:off x="6388100" y="37978715"/>
          <a:ext cx="608965" cy="451485"/>
        </a:xfrm>
        <a:prstGeom prst="rect">
          <a:avLst/>
        </a:prstGeom>
        <a:noFill/>
      </xdr:spPr>
    </xdr:pic>
    <xdr:clientData fLocksWithSheet="0"/>
  </xdr:oneCellAnchor>
  <xdr:oneCellAnchor>
    <xdr:from>
      <xdr:col>4</xdr:col>
      <xdr:colOff>256540</xdr:colOff>
      <xdr:row>188</xdr:row>
      <xdr:rowOff>55245</xdr:rowOff>
    </xdr:from>
    <xdr:ext cx="421640" cy="390525"/>
    <xdr:pic>
      <xdr:nvPicPr>
        <xdr:cNvPr id="21" name="image89.png"/>
        <xdr:cNvPicPr preferRelativeResize="0"/>
      </xdr:nvPicPr>
      <xdr:blipFill>
        <a:blip r:embed="rId19" cstate="print"/>
        <a:stretch>
          <a:fillRect/>
        </a:stretch>
      </xdr:blipFill>
      <xdr:spPr>
        <a:xfrm>
          <a:off x="6453505" y="31811595"/>
          <a:ext cx="421640" cy="390525"/>
        </a:xfrm>
        <a:prstGeom prst="rect">
          <a:avLst/>
        </a:prstGeom>
        <a:noFill/>
      </xdr:spPr>
    </xdr:pic>
    <xdr:clientData fLocksWithSheet="0"/>
  </xdr:oneCellAnchor>
  <xdr:oneCellAnchor>
    <xdr:from>
      <xdr:col>4</xdr:col>
      <xdr:colOff>214630</xdr:colOff>
      <xdr:row>189</xdr:row>
      <xdr:rowOff>22225</xdr:rowOff>
    </xdr:from>
    <xdr:ext cx="410845" cy="443230"/>
    <xdr:pic>
      <xdr:nvPicPr>
        <xdr:cNvPr id="22" name="image85.png"/>
        <xdr:cNvPicPr preferRelativeResize="0"/>
      </xdr:nvPicPr>
      <xdr:blipFill>
        <a:blip r:embed="rId20" cstate="print"/>
        <a:stretch>
          <a:fillRect/>
        </a:stretch>
      </xdr:blipFill>
      <xdr:spPr>
        <a:xfrm>
          <a:off x="6411595" y="32235775"/>
          <a:ext cx="410845" cy="443230"/>
        </a:xfrm>
        <a:prstGeom prst="rect">
          <a:avLst/>
        </a:prstGeom>
        <a:noFill/>
      </xdr:spPr>
    </xdr:pic>
    <xdr:clientData fLocksWithSheet="0"/>
  </xdr:oneCellAnchor>
  <xdr:oneCellAnchor>
    <xdr:from>
      <xdr:col>4</xdr:col>
      <xdr:colOff>233045</xdr:colOff>
      <xdr:row>190</xdr:row>
      <xdr:rowOff>29210</xdr:rowOff>
    </xdr:from>
    <xdr:ext cx="539115" cy="412750"/>
    <xdr:pic>
      <xdr:nvPicPr>
        <xdr:cNvPr id="23" name="image93.jpg"/>
        <xdr:cNvPicPr preferRelativeResize="0"/>
      </xdr:nvPicPr>
      <xdr:blipFill>
        <a:blip r:embed="rId21" cstate="print"/>
        <a:stretch>
          <a:fillRect/>
        </a:stretch>
      </xdr:blipFill>
      <xdr:spPr>
        <a:xfrm>
          <a:off x="6430010" y="32699960"/>
          <a:ext cx="539115" cy="412750"/>
        </a:xfrm>
        <a:prstGeom prst="rect">
          <a:avLst/>
        </a:prstGeom>
        <a:noFill/>
      </xdr:spPr>
    </xdr:pic>
    <xdr:clientData fLocksWithSheet="0"/>
  </xdr:oneCellAnchor>
  <xdr:oneCellAnchor>
    <xdr:from>
      <xdr:col>4</xdr:col>
      <xdr:colOff>231775</xdr:colOff>
      <xdr:row>191</xdr:row>
      <xdr:rowOff>53975</xdr:rowOff>
    </xdr:from>
    <xdr:ext cx="471170" cy="368935"/>
    <xdr:pic>
      <xdr:nvPicPr>
        <xdr:cNvPr id="24" name="image91.png"/>
        <xdr:cNvPicPr preferRelativeResize="0"/>
      </xdr:nvPicPr>
      <xdr:blipFill>
        <a:blip r:embed="rId22" cstate="print"/>
        <a:stretch>
          <a:fillRect/>
        </a:stretch>
      </xdr:blipFill>
      <xdr:spPr>
        <a:xfrm>
          <a:off x="6428740" y="33181925"/>
          <a:ext cx="471170" cy="368935"/>
        </a:xfrm>
        <a:prstGeom prst="rect">
          <a:avLst/>
        </a:prstGeom>
        <a:noFill/>
      </xdr:spPr>
    </xdr:pic>
    <xdr:clientData fLocksWithSheet="0"/>
  </xdr:oneCellAnchor>
  <xdr:oneCellAnchor>
    <xdr:from>
      <xdr:col>4</xdr:col>
      <xdr:colOff>264160</xdr:colOff>
      <xdr:row>192</xdr:row>
      <xdr:rowOff>106045</xdr:rowOff>
    </xdr:from>
    <xdr:ext cx="413385" cy="309880"/>
    <xdr:pic>
      <xdr:nvPicPr>
        <xdr:cNvPr id="25" name="image72.jpg"/>
        <xdr:cNvPicPr preferRelativeResize="0"/>
      </xdr:nvPicPr>
      <xdr:blipFill>
        <a:blip r:embed="rId23" cstate="print"/>
        <a:stretch>
          <a:fillRect/>
        </a:stretch>
      </xdr:blipFill>
      <xdr:spPr>
        <a:xfrm>
          <a:off x="6461125" y="33691195"/>
          <a:ext cx="413385" cy="309880"/>
        </a:xfrm>
        <a:prstGeom prst="rect">
          <a:avLst/>
        </a:prstGeom>
        <a:noFill/>
      </xdr:spPr>
    </xdr:pic>
    <xdr:clientData fLocksWithSheet="0"/>
  </xdr:oneCellAnchor>
  <xdr:oneCellAnchor>
    <xdr:from>
      <xdr:col>4</xdr:col>
      <xdr:colOff>165100</xdr:colOff>
      <xdr:row>193</xdr:row>
      <xdr:rowOff>76835</xdr:rowOff>
    </xdr:from>
    <xdr:ext cx="755650" cy="335915"/>
    <xdr:pic>
      <xdr:nvPicPr>
        <xdr:cNvPr id="26" name="image82.jpg"/>
        <xdr:cNvPicPr preferRelativeResize="0"/>
      </xdr:nvPicPr>
      <xdr:blipFill>
        <a:blip r:embed="rId24" cstate="print"/>
        <a:stretch>
          <a:fillRect/>
        </a:stretch>
      </xdr:blipFill>
      <xdr:spPr>
        <a:xfrm>
          <a:off x="6362065" y="34119185"/>
          <a:ext cx="755650" cy="335915"/>
        </a:xfrm>
        <a:prstGeom prst="rect">
          <a:avLst/>
        </a:prstGeom>
        <a:noFill/>
      </xdr:spPr>
    </xdr:pic>
    <xdr:clientData fLocksWithSheet="0"/>
  </xdr:oneCellAnchor>
  <xdr:oneCellAnchor>
    <xdr:from>
      <xdr:col>4</xdr:col>
      <xdr:colOff>239395</xdr:colOff>
      <xdr:row>194</xdr:row>
      <xdr:rowOff>22225</xdr:rowOff>
    </xdr:from>
    <xdr:ext cx="497205" cy="449580"/>
    <xdr:pic>
      <xdr:nvPicPr>
        <xdr:cNvPr id="27" name="image73.jpg"/>
        <xdr:cNvPicPr preferRelativeResize="0"/>
      </xdr:nvPicPr>
      <xdr:blipFill>
        <a:blip r:embed="rId25" cstate="print"/>
        <a:stretch>
          <a:fillRect/>
        </a:stretch>
      </xdr:blipFill>
      <xdr:spPr>
        <a:xfrm>
          <a:off x="6436360" y="34521775"/>
          <a:ext cx="497205" cy="449580"/>
        </a:xfrm>
        <a:prstGeom prst="rect">
          <a:avLst/>
        </a:prstGeom>
        <a:noFill/>
      </xdr:spPr>
    </xdr:pic>
    <xdr:clientData fLocksWithSheet="0"/>
  </xdr:oneCellAnchor>
  <xdr:oneCellAnchor>
    <xdr:from>
      <xdr:col>4</xdr:col>
      <xdr:colOff>304165</xdr:colOff>
      <xdr:row>196</xdr:row>
      <xdr:rowOff>60325</xdr:rowOff>
    </xdr:from>
    <xdr:ext cx="463550" cy="515620"/>
    <xdr:pic>
      <xdr:nvPicPr>
        <xdr:cNvPr id="28" name="image86.jpg"/>
        <xdr:cNvPicPr preferRelativeResize="0"/>
      </xdr:nvPicPr>
      <xdr:blipFill>
        <a:blip r:embed="rId26" cstate="print"/>
        <a:stretch>
          <a:fillRect/>
        </a:stretch>
      </xdr:blipFill>
      <xdr:spPr>
        <a:xfrm>
          <a:off x="6501130" y="35474275"/>
          <a:ext cx="463550" cy="515620"/>
        </a:xfrm>
        <a:prstGeom prst="rect">
          <a:avLst/>
        </a:prstGeom>
        <a:noFill/>
      </xdr:spPr>
    </xdr:pic>
    <xdr:clientData fLocksWithSheet="0"/>
  </xdr:oneCellAnchor>
  <xdr:oneCellAnchor>
    <xdr:from>
      <xdr:col>4</xdr:col>
      <xdr:colOff>170815</xdr:colOff>
      <xdr:row>199</xdr:row>
      <xdr:rowOff>100965</xdr:rowOff>
    </xdr:from>
    <xdr:ext cx="770255" cy="598805"/>
    <xdr:pic>
      <xdr:nvPicPr>
        <xdr:cNvPr id="29" name="image90.jpg"/>
        <xdr:cNvPicPr preferRelativeResize="0"/>
      </xdr:nvPicPr>
      <xdr:blipFill>
        <a:blip r:embed="rId27" cstate="print"/>
        <a:stretch>
          <a:fillRect/>
        </a:stretch>
      </xdr:blipFill>
      <xdr:spPr>
        <a:xfrm>
          <a:off x="6367780" y="36886515"/>
          <a:ext cx="770255" cy="598805"/>
        </a:xfrm>
        <a:prstGeom prst="rect">
          <a:avLst/>
        </a:prstGeom>
        <a:noFill/>
      </xdr:spPr>
    </xdr:pic>
    <xdr:clientData fLocksWithSheet="0"/>
  </xdr:oneCellAnchor>
  <xdr:twoCellAnchor editAs="oneCell">
    <xdr:from>
      <xdr:col>4</xdr:col>
      <xdr:colOff>126365</xdr:colOff>
      <xdr:row>208</xdr:row>
      <xdr:rowOff>50165</xdr:rowOff>
    </xdr:from>
    <xdr:to>
      <xdr:col>4</xdr:col>
      <xdr:colOff>594995</xdr:colOff>
      <xdr:row>208</xdr:row>
      <xdr:rowOff>518795</xdr:rowOff>
    </xdr:to>
    <xdr:pic>
      <xdr:nvPicPr>
        <xdr:cNvPr id="30" name="Picture 29"/>
        <xdr:cNvPicPr>
          <a:picLocks noChangeAspect="1"/>
        </xdr:cNvPicPr>
      </xdr:nvPicPr>
      <xdr:blipFill>
        <a:blip r:embed="rId28"/>
        <a:srcRect t="16836" b="27044"/>
        <a:stretch>
          <a:fillRect/>
        </a:stretch>
      </xdr:blipFill>
      <xdr:spPr>
        <a:xfrm>
          <a:off x="6323330" y="41471215"/>
          <a:ext cx="468630" cy="468630"/>
        </a:xfrm>
        <a:prstGeom prst="rect">
          <a:avLst/>
        </a:prstGeom>
        <a:noFill/>
        <a:ln w="9525">
          <a:noFill/>
        </a:ln>
      </xdr:spPr>
    </xdr:pic>
    <xdr:clientData/>
  </xdr:twoCellAnchor>
  <xdr:twoCellAnchor editAs="oneCell">
    <xdr:from>
      <xdr:col>4</xdr:col>
      <xdr:colOff>168910</xdr:colOff>
      <xdr:row>205</xdr:row>
      <xdr:rowOff>27940</xdr:rowOff>
    </xdr:from>
    <xdr:to>
      <xdr:col>4</xdr:col>
      <xdr:colOff>554990</xdr:colOff>
      <xdr:row>206</xdr:row>
      <xdr:rowOff>11430</xdr:rowOff>
    </xdr:to>
    <xdr:pic>
      <xdr:nvPicPr>
        <xdr:cNvPr id="31" name="Picture 30"/>
        <xdr:cNvPicPr>
          <a:picLocks noChangeAspect="1"/>
        </xdr:cNvPicPr>
      </xdr:nvPicPr>
      <xdr:blipFill>
        <a:blip r:embed="rId29"/>
        <a:srcRect l="13899" t="18439" r="24091" b="8605"/>
        <a:stretch>
          <a:fillRect/>
        </a:stretch>
      </xdr:blipFill>
      <xdr:spPr>
        <a:xfrm>
          <a:off x="6365875" y="39556690"/>
          <a:ext cx="386080" cy="605790"/>
        </a:xfrm>
        <a:prstGeom prst="rect">
          <a:avLst/>
        </a:prstGeom>
        <a:noFill/>
        <a:ln w="9525">
          <a:noFill/>
        </a:ln>
      </xdr:spPr>
    </xdr:pic>
    <xdr:clientData/>
  </xdr:twoCellAnchor>
  <xdr:twoCellAnchor editAs="oneCell">
    <xdr:from>
      <xdr:col>4</xdr:col>
      <xdr:colOff>57150</xdr:colOff>
      <xdr:row>206</xdr:row>
      <xdr:rowOff>66675</xdr:rowOff>
    </xdr:from>
    <xdr:to>
      <xdr:col>4</xdr:col>
      <xdr:colOff>625475</xdr:colOff>
      <xdr:row>206</xdr:row>
      <xdr:rowOff>641985</xdr:rowOff>
    </xdr:to>
    <xdr:pic>
      <xdr:nvPicPr>
        <xdr:cNvPr id="32" name="Picture 31"/>
        <xdr:cNvPicPr>
          <a:picLocks noChangeAspect="1"/>
        </xdr:cNvPicPr>
      </xdr:nvPicPr>
      <xdr:blipFill>
        <a:blip r:embed="rId30"/>
        <a:srcRect t="10625" b="13423"/>
        <a:stretch>
          <a:fillRect/>
        </a:stretch>
      </xdr:blipFill>
      <xdr:spPr>
        <a:xfrm>
          <a:off x="6254115" y="40217725"/>
          <a:ext cx="568325" cy="575310"/>
        </a:xfrm>
        <a:prstGeom prst="rect">
          <a:avLst/>
        </a:prstGeom>
        <a:noFill/>
        <a:ln w="9525">
          <a:noFill/>
        </a:ln>
      </xdr:spPr>
    </xdr:pic>
    <xdr:clientData/>
  </xdr:twoCellAnchor>
  <xdr:twoCellAnchor editAs="oneCell">
    <xdr:from>
      <xdr:col>4</xdr:col>
      <xdr:colOff>139065</xdr:colOff>
      <xdr:row>209</xdr:row>
      <xdr:rowOff>102235</xdr:rowOff>
    </xdr:from>
    <xdr:to>
      <xdr:col>4</xdr:col>
      <xdr:colOff>650240</xdr:colOff>
      <xdr:row>210</xdr:row>
      <xdr:rowOff>75565</xdr:rowOff>
    </xdr:to>
    <xdr:pic>
      <xdr:nvPicPr>
        <xdr:cNvPr id="33" name="Picture 32"/>
        <xdr:cNvPicPr>
          <a:picLocks noChangeAspect="1"/>
        </xdr:cNvPicPr>
      </xdr:nvPicPr>
      <xdr:blipFill>
        <a:blip r:embed="rId31"/>
        <a:stretch>
          <a:fillRect/>
        </a:stretch>
      </xdr:blipFill>
      <xdr:spPr>
        <a:xfrm>
          <a:off x="6336030" y="42043985"/>
          <a:ext cx="511175" cy="430530"/>
        </a:xfrm>
        <a:prstGeom prst="rect">
          <a:avLst/>
        </a:prstGeom>
        <a:noFill/>
        <a:ln w="9525">
          <a:noFill/>
        </a:ln>
      </xdr:spPr>
    </xdr:pic>
    <xdr:clientData/>
  </xdr:twoCellAnchor>
  <xdr:twoCellAnchor editAs="oneCell">
    <xdr:from>
      <xdr:col>4</xdr:col>
      <xdr:colOff>307340</xdr:colOff>
      <xdr:row>210</xdr:row>
      <xdr:rowOff>44450</xdr:rowOff>
    </xdr:from>
    <xdr:to>
      <xdr:col>4</xdr:col>
      <xdr:colOff>760095</xdr:colOff>
      <xdr:row>210</xdr:row>
      <xdr:rowOff>415290</xdr:rowOff>
    </xdr:to>
    <xdr:pic>
      <xdr:nvPicPr>
        <xdr:cNvPr id="34" name="Picture 33"/>
        <xdr:cNvPicPr>
          <a:picLocks noChangeAspect="1"/>
        </xdr:cNvPicPr>
      </xdr:nvPicPr>
      <xdr:blipFill>
        <a:blip r:embed="rId32">
          <a:clrChange>
            <a:clrFrom>
              <a:srgbClr val="FFFFFF">
                <a:alpha val="100000"/>
              </a:srgbClr>
            </a:clrFrom>
            <a:clrTo>
              <a:srgbClr val="FFFFFF">
                <a:alpha val="100000"/>
                <a:alpha val="0"/>
              </a:srgbClr>
            </a:clrTo>
          </a:clrChange>
        </a:blip>
        <a:srcRect t="13629" b="25441"/>
        <a:stretch>
          <a:fillRect/>
        </a:stretch>
      </xdr:blipFill>
      <xdr:spPr>
        <a:xfrm>
          <a:off x="6504305" y="42443400"/>
          <a:ext cx="452755" cy="370840"/>
        </a:xfrm>
        <a:prstGeom prst="rect">
          <a:avLst/>
        </a:prstGeom>
        <a:noFill/>
        <a:ln w="9525">
          <a:noFill/>
        </a:ln>
      </xdr:spPr>
    </xdr:pic>
    <xdr:clientData/>
  </xdr:twoCellAnchor>
  <xdr:twoCellAnchor editAs="oneCell">
    <xdr:from>
      <xdr:col>4</xdr:col>
      <xdr:colOff>212090</xdr:colOff>
      <xdr:row>211</xdr:row>
      <xdr:rowOff>24765</xdr:rowOff>
    </xdr:from>
    <xdr:to>
      <xdr:col>4</xdr:col>
      <xdr:colOff>706120</xdr:colOff>
      <xdr:row>211</xdr:row>
      <xdr:rowOff>398780</xdr:rowOff>
    </xdr:to>
    <xdr:pic>
      <xdr:nvPicPr>
        <xdr:cNvPr id="35" name="Picture 34"/>
        <xdr:cNvPicPr>
          <a:picLocks noChangeAspect="1"/>
        </xdr:cNvPicPr>
      </xdr:nvPicPr>
      <xdr:blipFill>
        <a:blip r:embed="rId33">
          <a:clrChange>
            <a:clrFrom>
              <a:srgbClr val="FFFFFF">
                <a:alpha val="100000"/>
              </a:srgbClr>
            </a:clrFrom>
            <a:clrTo>
              <a:srgbClr val="FFFFFF">
                <a:alpha val="100000"/>
                <a:alpha val="0"/>
              </a:srgbClr>
            </a:clrTo>
          </a:clrChange>
        </a:blip>
        <a:srcRect t="18707" b="25174"/>
        <a:stretch>
          <a:fillRect/>
        </a:stretch>
      </xdr:blipFill>
      <xdr:spPr>
        <a:xfrm>
          <a:off x="6409055" y="42880915"/>
          <a:ext cx="494030" cy="374015"/>
        </a:xfrm>
        <a:prstGeom prst="rect">
          <a:avLst/>
        </a:prstGeom>
        <a:noFill/>
        <a:ln w="9525">
          <a:noFill/>
        </a:ln>
      </xdr:spPr>
    </xdr:pic>
    <xdr:clientData/>
  </xdr:twoCellAnchor>
  <xdr:twoCellAnchor editAs="oneCell">
    <xdr:from>
      <xdr:col>4</xdr:col>
      <xdr:colOff>345440</xdr:colOff>
      <xdr:row>212</xdr:row>
      <xdr:rowOff>67310</xdr:rowOff>
    </xdr:from>
    <xdr:to>
      <xdr:col>4</xdr:col>
      <xdr:colOff>706755</xdr:colOff>
      <xdr:row>213</xdr:row>
      <xdr:rowOff>33655</xdr:rowOff>
    </xdr:to>
    <xdr:pic>
      <xdr:nvPicPr>
        <xdr:cNvPr id="36" name="Picture 35"/>
        <xdr:cNvPicPr>
          <a:picLocks noChangeAspect="1"/>
        </xdr:cNvPicPr>
      </xdr:nvPicPr>
      <xdr:blipFill>
        <a:blip r:embed="rId34">
          <a:clrChange>
            <a:clrFrom>
              <a:srgbClr val="FFFFFF">
                <a:alpha val="100000"/>
              </a:srgbClr>
            </a:clrFrom>
            <a:clrTo>
              <a:srgbClr val="FFFFFF">
                <a:alpha val="100000"/>
                <a:alpha val="0"/>
              </a:srgbClr>
            </a:clrTo>
          </a:clrChange>
        </a:blip>
        <a:srcRect l="9629" t="13896" r="11198" b="16355"/>
        <a:stretch>
          <a:fillRect/>
        </a:stretch>
      </xdr:blipFill>
      <xdr:spPr>
        <a:xfrm>
          <a:off x="6542405" y="43380660"/>
          <a:ext cx="361315" cy="423545"/>
        </a:xfrm>
        <a:prstGeom prst="rect">
          <a:avLst/>
        </a:prstGeom>
        <a:noFill/>
        <a:ln w="9525">
          <a:noFill/>
        </a:ln>
      </xdr:spPr>
    </xdr:pic>
    <xdr:clientData/>
  </xdr:twoCellAnchor>
  <xdr:twoCellAnchor editAs="oneCell">
    <xdr:from>
      <xdr:col>4</xdr:col>
      <xdr:colOff>359410</xdr:colOff>
      <xdr:row>213</xdr:row>
      <xdr:rowOff>33655</xdr:rowOff>
    </xdr:from>
    <xdr:to>
      <xdr:col>4</xdr:col>
      <xdr:colOff>705485</xdr:colOff>
      <xdr:row>213</xdr:row>
      <xdr:rowOff>445135</xdr:rowOff>
    </xdr:to>
    <xdr:pic>
      <xdr:nvPicPr>
        <xdr:cNvPr id="37" name="Picture 36"/>
        <xdr:cNvPicPr>
          <a:picLocks noChangeAspect="1"/>
        </xdr:cNvPicPr>
      </xdr:nvPicPr>
      <xdr:blipFill>
        <a:blip r:embed="rId35">
          <a:clrChange>
            <a:clrFrom>
              <a:srgbClr val="FFFFFF">
                <a:alpha val="100000"/>
              </a:srgbClr>
            </a:clrFrom>
            <a:clrTo>
              <a:srgbClr val="FFFFFF">
                <a:alpha val="100000"/>
                <a:alpha val="0"/>
              </a:srgbClr>
            </a:clrTo>
          </a:clrChange>
        </a:blip>
        <a:srcRect l="9629" t="12293" r="10128" b="15553"/>
        <a:stretch>
          <a:fillRect/>
        </a:stretch>
      </xdr:blipFill>
      <xdr:spPr>
        <a:xfrm>
          <a:off x="6556375" y="43804205"/>
          <a:ext cx="346075" cy="411480"/>
        </a:xfrm>
        <a:prstGeom prst="rect">
          <a:avLst/>
        </a:prstGeom>
        <a:noFill/>
        <a:ln w="9525">
          <a:noFill/>
        </a:ln>
      </xdr:spPr>
    </xdr:pic>
    <xdr:clientData/>
  </xdr:twoCellAnchor>
  <xdr:twoCellAnchor editAs="oneCell">
    <xdr:from>
      <xdr:col>4</xdr:col>
      <xdr:colOff>424180</xdr:colOff>
      <xdr:row>214</xdr:row>
      <xdr:rowOff>33655</xdr:rowOff>
    </xdr:from>
    <xdr:to>
      <xdr:col>4</xdr:col>
      <xdr:colOff>801370</xdr:colOff>
      <xdr:row>215</xdr:row>
      <xdr:rowOff>53975</xdr:rowOff>
    </xdr:to>
    <xdr:pic>
      <xdr:nvPicPr>
        <xdr:cNvPr id="38" name="Picture 37"/>
        <xdr:cNvPicPr>
          <a:picLocks noChangeAspect="1"/>
        </xdr:cNvPicPr>
      </xdr:nvPicPr>
      <xdr:blipFill>
        <a:blip r:embed="rId36">
          <a:clrChange>
            <a:clrFrom>
              <a:srgbClr val="FFFFFF">
                <a:alpha val="100000"/>
              </a:srgbClr>
            </a:clrFrom>
            <a:clrTo>
              <a:srgbClr val="FFFFFF">
                <a:alpha val="100000"/>
                <a:alpha val="0"/>
              </a:srgbClr>
            </a:clrTo>
          </a:clrChange>
        </a:blip>
        <a:srcRect l="9636" t="12293" r="17559" b="18760"/>
        <a:stretch>
          <a:fillRect/>
        </a:stretch>
      </xdr:blipFill>
      <xdr:spPr>
        <a:xfrm>
          <a:off x="6621145" y="44261405"/>
          <a:ext cx="377190" cy="477520"/>
        </a:xfrm>
        <a:prstGeom prst="rect">
          <a:avLst/>
        </a:prstGeom>
        <a:noFill/>
        <a:ln w="9525">
          <a:noFill/>
        </a:ln>
      </xdr:spPr>
    </xdr:pic>
    <xdr:clientData/>
  </xdr:twoCellAnchor>
  <xdr:twoCellAnchor editAs="oneCell">
    <xdr:from>
      <xdr:col>4</xdr:col>
      <xdr:colOff>421640</xdr:colOff>
      <xdr:row>215</xdr:row>
      <xdr:rowOff>43815</xdr:rowOff>
    </xdr:from>
    <xdr:to>
      <xdr:col>4</xdr:col>
      <xdr:colOff>787400</xdr:colOff>
      <xdr:row>215</xdr:row>
      <xdr:rowOff>441960</xdr:rowOff>
    </xdr:to>
    <xdr:pic>
      <xdr:nvPicPr>
        <xdr:cNvPr id="39" name="Picture 38"/>
        <xdr:cNvPicPr>
          <a:picLocks noChangeAspect="1"/>
        </xdr:cNvPicPr>
      </xdr:nvPicPr>
      <xdr:blipFill>
        <a:blip r:embed="rId37">
          <a:clrChange>
            <a:clrFrom>
              <a:srgbClr val="FFFFFF">
                <a:alpha val="100000"/>
              </a:srgbClr>
            </a:clrFrom>
            <a:clrTo>
              <a:srgbClr val="FFFFFF">
                <a:alpha val="100000"/>
                <a:alpha val="0"/>
              </a:srgbClr>
            </a:clrTo>
          </a:clrChange>
        </a:blip>
        <a:srcRect l="13485" t="10114" r="16393" b="12240"/>
        <a:stretch>
          <a:fillRect/>
        </a:stretch>
      </xdr:blipFill>
      <xdr:spPr>
        <a:xfrm>
          <a:off x="6618605" y="44728765"/>
          <a:ext cx="365760" cy="398145"/>
        </a:xfrm>
        <a:prstGeom prst="rect">
          <a:avLst/>
        </a:prstGeom>
        <a:noFill/>
        <a:ln w="9525">
          <a:noFill/>
        </a:ln>
      </xdr:spPr>
    </xdr:pic>
    <xdr:clientData/>
  </xdr:twoCellAnchor>
  <xdr:twoCellAnchor editAs="oneCell">
    <xdr:from>
      <xdr:col>4</xdr:col>
      <xdr:colOff>204470</xdr:colOff>
      <xdr:row>126</xdr:row>
      <xdr:rowOff>8255</xdr:rowOff>
    </xdr:from>
    <xdr:to>
      <xdr:col>4</xdr:col>
      <xdr:colOff>895985</xdr:colOff>
      <xdr:row>129</xdr:row>
      <xdr:rowOff>227330</xdr:rowOff>
    </xdr:to>
    <xdr:pic>
      <xdr:nvPicPr>
        <xdr:cNvPr id="40" name="Picture 39"/>
        <xdr:cNvPicPr>
          <a:picLocks noChangeAspect="1"/>
        </xdr:cNvPicPr>
      </xdr:nvPicPr>
      <xdr:blipFill>
        <a:blip r:embed="rId38"/>
        <a:stretch>
          <a:fillRect/>
        </a:stretch>
      </xdr:blipFill>
      <xdr:spPr>
        <a:xfrm>
          <a:off x="6401435" y="20293330"/>
          <a:ext cx="691515" cy="647700"/>
        </a:xfrm>
        <a:prstGeom prst="rect">
          <a:avLst/>
        </a:prstGeom>
        <a:noFill/>
        <a:ln w="9525">
          <a:noFill/>
        </a:ln>
      </xdr:spPr>
    </xdr:pic>
    <xdr:clientData/>
  </xdr:twoCellAnchor>
  <xdr:twoCellAnchor editAs="oneCell">
    <xdr:from>
      <xdr:col>4</xdr:col>
      <xdr:colOff>54610</xdr:colOff>
      <xdr:row>129</xdr:row>
      <xdr:rowOff>36195</xdr:rowOff>
    </xdr:from>
    <xdr:to>
      <xdr:col>4</xdr:col>
      <xdr:colOff>1019175</xdr:colOff>
      <xdr:row>129</xdr:row>
      <xdr:rowOff>419735</xdr:rowOff>
    </xdr:to>
    <xdr:pic>
      <xdr:nvPicPr>
        <xdr:cNvPr id="41" name="Picture 40"/>
        <xdr:cNvPicPr>
          <a:picLocks noChangeAspect="1"/>
        </xdr:cNvPicPr>
      </xdr:nvPicPr>
      <xdr:blipFill>
        <a:blip r:embed="rId39"/>
        <a:srcRect t="17737" r="-3520" b="27337"/>
        <a:stretch>
          <a:fillRect/>
        </a:stretch>
      </xdr:blipFill>
      <xdr:spPr>
        <a:xfrm>
          <a:off x="6251575" y="20749895"/>
          <a:ext cx="964565" cy="383540"/>
        </a:xfrm>
        <a:prstGeom prst="rect">
          <a:avLst/>
        </a:prstGeom>
        <a:noFill/>
        <a:ln w="9525">
          <a:noFill/>
        </a:ln>
      </xdr:spPr>
    </xdr:pic>
    <xdr:clientData/>
  </xdr:twoCellAnchor>
  <xdr:twoCellAnchor editAs="oneCell">
    <xdr:from>
      <xdr:col>4</xdr:col>
      <xdr:colOff>216535</xdr:colOff>
      <xdr:row>130</xdr:row>
      <xdr:rowOff>3175</xdr:rowOff>
    </xdr:from>
    <xdr:to>
      <xdr:col>4</xdr:col>
      <xdr:colOff>549275</xdr:colOff>
      <xdr:row>130</xdr:row>
      <xdr:rowOff>464185</xdr:rowOff>
    </xdr:to>
    <xdr:pic>
      <xdr:nvPicPr>
        <xdr:cNvPr id="42" name="Picture 41"/>
        <xdr:cNvPicPr>
          <a:picLocks noChangeAspect="1"/>
        </xdr:cNvPicPr>
      </xdr:nvPicPr>
      <xdr:blipFill>
        <a:blip r:embed="rId40"/>
        <a:srcRect t="21910"/>
        <a:stretch>
          <a:fillRect/>
        </a:stretch>
      </xdr:blipFill>
      <xdr:spPr>
        <a:xfrm flipH="1">
          <a:off x="6413500" y="21288375"/>
          <a:ext cx="332740" cy="461010"/>
        </a:xfrm>
        <a:prstGeom prst="rect">
          <a:avLst/>
        </a:prstGeom>
        <a:noFill/>
        <a:ln w="9525">
          <a:noFill/>
        </a:ln>
      </xdr:spPr>
    </xdr:pic>
    <xdr:clientData/>
  </xdr:twoCellAnchor>
  <xdr:twoCellAnchor editAs="oneCell">
    <xdr:from>
      <xdr:col>4</xdr:col>
      <xdr:colOff>216535</xdr:colOff>
      <xdr:row>131</xdr:row>
      <xdr:rowOff>26035</xdr:rowOff>
    </xdr:from>
    <xdr:to>
      <xdr:col>4</xdr:col>
      <xdr:colOff>534670</xdr:colOff>
      <xdr:row>131</xdr:row>
      <xdr:rowOff>429260</xdr:rowOff>
    </xdr:to>
    <xdr:pic>
      <xdr:nvPicPr>
        <xdr:cNvPr id="43" name="Picture 42"/>
        <xdr:cNvPicPr>
          <a:picLocks noChangeAspect="1"/>
        </xdr:cNvPicPr>
      </xdr:nvPicPr>
      <xdr:blipFill>
        <a:blip r:embed="rId41"/>
        <a:stretch>
          <a:fillRect/>
        </a:stretch>
      </xdr:blipFill>
      <xdr:spPr>
        <a:xfrm>
          <a:off x="6413500" y="21882735"/>
          <a:ext cx="318135" cy="403225"/>
        </a:xfrm>
        <a:prstGeom prst="rect">
          <a:avLst/>
        </a:prstGeom>
        <a:noFill/>
        <a:ln w="9525">
          <a:noFill/>
        </a:ln>
      </xdr:spPr>
    </xdr:pic>
    <xdr:clientData/>
  </xdr:twoCellAnchor>
  <xdr:twoCellAnchor editAs="oneCell">
    <xdr:from>
      <xdr:col>4</xdr:col>
      <xdr:colOff>319405</xdr:colOff>
      <xdr:row>73</xdr:row>
      <xdr:rowOff>95885</xdr:rowOff>
    </xdr:from>
    <xdr:to>
      <xdr:col>4</xdr:col>
      <xdr:colOff>799465</xdr:colOff>
      <xdr:row>74</xdr:row>
      <xdr:rowOff>147320</xdr:rowOff>
    </xdr:to>
    <xdr:pic>
      <xdr:nvPicPr>
        <xdr:cNvPr id="44" name="Picture 43" descr="Wholesale freezer in taiwan to Offer A Cool Space for Storing - Alibaba.com"/>
        <xdr:cNvPicPr>
          <a:picLocks noChangeAspect="1"/>
        </xdr:cNvPicPr>
      </xdr:nvPicPr>
      <xdr:blipFill>
        <a:blip r:embed="rId42" r:link="rId43"/>
        <a:srcRect l="25514" t="26072" r="21295"/>
        <a:stretch>
          <a:fillRect/>
        </a:stretch>
      </xdr:blipFill>
      <xdr:spPr>
        <a:xfrm>
          <a:off x="6516370" y="11808460"/>
          <a:ext cx="480060" cy="394335"/>
        </a:xfrm>
        <a:prstGeom prst="rect">
          <a:avLst/>
        </a:prstGeom>
        <a:noFill/>
        <a:ln>
          <a:noFill/>
        </a:ln>
      </xdr:spPr>
    </xdr:pic>
    <xdr:clientData/>
  </xdr:twoCellAnchor>
  <xdr:twoCellAnchor editAs="oneCell">
    <xdr:from>
      <xdr:col>4</xdr:col>
      <xdr:colOff>324485</xdr:colOff>
      <xdr:row>75</xdr:row>
      <xdr:rowOff>26670</xdr:rowOff>
    </xdr:from>
    <xdr:to>
      <xdr:col>4</xdr:col>
      <xdr:colOff>635635</xdr:colOff>
      <xdr:row>76</xdr:row>
      <xdr:rowOff>34925</xdr:rowOff>
    </xdr:to>
    <xdr:pic>
      <xdr:nvPicPr>
        <xdr:cNvPr id="45" name="Picture 44" descr="Pilaster Clip / Shelving Clip for Commercial Refrigerator / Chiller /  Freezer / Peti Ais Rack"/>
        <xdr:cNvPicPr>
          <a:picLocks noChangeAspect="1"/>
        </xdr:cNvPicPr>
      </xdr:nvPicPr>
      <xdr:blipFill>
        <a:blip r:embed="rId44" r:link="rId43"/>
        <a:srcRect l="22171" t="30641" r="20265" b="28802"/>
        <a:stretch>
          <a:fillRect/>
        </a:stretch>
      </xdr:blipFill>
      <xdr:spPr>
        <a:xfrm>
          <a:off x="6521450" y="12425045"/>
          <a:ext cx="311150" cy="351155"/>
        </a:xfrm>
        <a:prstGeom prst="rect">
          <a:avLst/>
        </a:prstGeom>
        <a:noFill/>
        <a:ln>
          <a:noFill/>
        </a:ln>
      </xdr:spPr>
    </xdr:pic>
    <xdr:clientData/>
  </xdr:twoCellAnchor>
  <xdr:twoCellAnchor editAs="oneCell">
    <xdr:from>
      <xdr:col>4</xdr:col>
      <xdr:colOff>97155</xdr:colOff>
      <xdr:row>88</xdr:row>
      <xdr:rowOff>138430</xdr:rowOff>
    </xdr:from>
    <xdr:to>
      <xdr:col>4</xdr:col>
      <xdr:colOff>814070</xdr:colOff>
      <xdr:row>92</xdr:row>
      <xdr:rowOff>135890</xdr:rowOff>
    </xdr:to>
    <xdr:pic>
      <xdr:nvPicPr>
        <xdr:cNvPr id="46" name="Picture 45" descr="Extra Shelf for PeakCold Commercial Refrigerator or Freezer"/>
        <xdr:cNvPicPr>
          <a:picLocks noChangeAspect="1"/>
        </xdr:cNvPicPr>
      </xdr:nvPicPr>
      <xdr:blipFill>
        <a:blip r:embed="rId45" r:link="rId43"/>
        <a:srcRect t="9580" b="10580"/>
        <a:stretch>
          <a:fillRect/>
        </a:stretch>
      </xdr:blipFill>
      <xdr:spPr>
        <a:xfrm>
          <a:off x="6294120" y="14994255"/>
          <a:ext cx="716915" cy="568960"/>
        </a:xfrm>
        <a:prstGeom prst="rect">
          <a:avLst/>
        </a:prstGeom>
        <a:noFill/>
        <a:ln>
          <a:noFill/>
        </a:ln>
      </xdr:spPr>
    </xdr:pic>
    <xdr:clientData/>
  </xdr:twoCellAnchor>
  <xdr:twoCellAnchor editAs="oneCell">
    <xdr:from>
      <xdr:col>4</xdr:col>
      <xdr:colOff>156845</xdr:colOff>
      <xdr:row>153</xdr:row>
      <xdr:rowOff>59690</xdr:rowOff>
    </xdr:from>
    <xdr:to>
      <xdr:col>5</xdr:col>
      <xdr:colOff>85090</xdr:colOff>
      <xdr:row>156</xdr:row>
      <xdr:rowOff>15875</xdr:rowOff>
    </xdr:to>
    <xdr:pic>
      <xdr:nvPicPr>
        <xdr:cNvPr id="47" name="Picture 46" descr="Display / Drinks Fridge 2 Door 1000 Litre Black LG-1000BG"/>
        <xdr:cNvPicPr>
          <a:picLocks noChangeAspect="1"/>
        </xdr:cNvPicPr>
      </xdr:nvPicPr>
      <xdr:blipFill>
        <a:blip r:embed="rId46" r:link="rId43"/>
        <a:srcRect l="25980" t="8338" r="20378" b="70435"/>
        <a:stretch>
          <a:fillRect/>
        </a:stretch>
      </xdr:blipFill>
      <xdr:spPr>
        <a:xfrm>
          <a:off x="6353810" y="26805890"/>
          <a:ext cx="971550" cy="384810"/>
        </a:xfrm>
        <a:prstGeom prst="rect">
          <a:avLst/>
        </a:prstGeom>
        <a:noFill/>
        <a:ln>
          <a:noFill/>
        </a:ln>
      </xdr:spPr>
    </xdr:pic>
    <xdr:clientData/>
  </xdr:twoCellAnchor>
  <xdr:twoCellAnchor editAs="oneCell">
    <xdr:from>
      <xdr:col>4</xdr:col>
      <xdr:colOff>210185</xdr:colOff>
      <xdr:row>155</xdr:row>
      <xdr:rowOff>34925</xdr:rowOff>
    </xdr:from>
    <xdr:to>
      <xdr:col>4</xdr:col>
      <xdr:colOff>969010</xdr:colOff>
      <xdr:row>158</xdr:row>
      <xdr:rowOff>41275</xdr:rowOff>
    </xdr:to>
    <xdr:pic>
      <xdr:nvPicPr>
        <xdr:cNvPr id="48" name="Picture 47" descr="led lights for refrigerators, led lights for refrigerators Suppliers and  Manufacturers at Alibaba.com"/>
        <xdr:cNvPicPr>
          <a:picLocks noChangeAspect="1"/>
        </xdr:cNvPicPr>
      </xdr:nvPicPr>
      <xdr:blipFill>
        <a:blip r:embed="rId47" r:link="rId43"/>
        <a:stretch>
          <a:fillRect/>
        </a:stretch>
      </xdr:blipFill>
      <xdr:spPr>
        <a:xfrm>
          <a:off x="6407150" y="27066875"/>
          <a:ext cx="758825" cy="434975"/>
        </a:xfrm>
        <a:prstGeom prst="rect">
          <a:avLst/>
        </a:prstGeom>
        <a:noFill/>
        <a:ln>
          <a:noFill/>
        </a:ln>
      </xdr:spPr>
    </xdr:pic>
    <xdr:clientData/>
  </xdr:twoCellAnchor>
  <xdr:twoCellAnchor editAs="oneCell">
    <xdr:from>
      <xdr:col>4</xdr:col>
      <xdr:colOff>281305</xdr:colOff>
      <xdr:row>132</xdr:row>
      <xdr:rowOff>71120</xdr:rowOff>
    </xdr:from>
    <xdr:to>
      <xdr:col>4</xdr:col>
      <xdr:colOff>685800</xdr:colOff>
      <xdr:row>133</xdr:row>
      <xdr:rowOff>31115</xdr:rowOff>
    </xdr:to>
    <xdr:pic>
      <xdr:nvPicPr>
        <xdr:cNvPr id="49" name="Picture 48" descr="超市冰箱饮料冰柜价格标签牌展示牌塑料透明防水价签条牌卡条挂条Supermarket refrigerator, beverage freezer,  price tag display njnc115325.my20241013 | Shopee Malaysia"/>
        <xdr:cNvPicPr>
          <a:picLocks noChangeAspect="1"/>
        </xdr:cNvPicPr>
      </xdr:nvPicPr>
      <xdr:blipFill>
        <a:blip r:embed="rId48" r:link="rId43"/>
        <a:srcRect r="9469" b="21803"/>
        <a:stretch>
          <a:fillRect/>
        </a:stretch>
      </xdr:blipFill>
      <xdr:spPr>
        <a:xfrm>
          <a:off x="6478270" y="22499320"/>
          <a:ext cx="404495" cy="328295"/>
        </a:xfrm>
        <a:prstGeom prst="rect">
          <a:avLst/>
        </a:prstGeom>
        <a:noFill/>
        <a:ln>
          <a:noFill/>
        </a:ln>
      </xdr:spPr>
    </xdr:pic>
    <xdr:clientData/>
  </xdr:twoCellAnchor>
  <xdr:twoCellAnchor editAs="oneCell">
    <xdr:from>
      <xdr:col>4</xdr:col>
      <xdr:colOff>121602</xdr:colOff>
      <xdr:row>175</xdr:row>
      <xdr:rowOff>141922</xdr:rowOff>
    </xdr:from>
    <xdr:to>
      <xdr:col>4</xdr:col>
      <xdr:colOff>1042352</xdr:colOff>
      <xdr:row>179</xdr:row>
      <xdr:rowOff>140017</xdr:rowOff>
    </xdr:to>
    <xdr:pic>
      <xdr:nvPicPr>
        <xdr:cNvPr id="50" name="Picture 49"/>
        <xdr:cNvPicPr>
          <a:picLocks noChangeAspect="1" noChangeArrowheads="1"/>
        </xdr:cNvPicPr>
      </xdr:nvPicPr>
      <xdr:blipFill>
        <a:blip r:embed="rId49" cstate="print">
          <a:extLst>
            <a:ext uri="{28A0092B-C50C-407E-A947-70E740481C1C}">
              <a14:useLocalDpi xmlns:a14="http://schemas.microsoft.com/office/drawing/2010/main" val="0"/>
            </a:ext>
          </a:extLst>
        </a:blip>
        <a:srcRect/>
        <a:stretch>
          <a:fillRect/>
        </a:stretch>
      </xdr:blipFill>
      <xdr:spPr>
        <a:xfrm rot="5400000">
          <a:off x="6493510" y="29864685"/>
          <a:ext cx="569595" cy="92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241300</xdr:colOff>
      <xdr:row>197</xdr:row>
      <xdr:rowOff>39370</xdr:rowOff>
    </xdr:from>
    <xdr:to>
      <xdr:col>4</xdr:col>
      <xdr:colOff>792480</xdr:colOff>
      <xdr:row>198</xdr:row>
      <xdr:rowOff>121920</xdr:rowOff>
    </xdr:to>
    <xdr:pic>
      <xdr:nvPicPr>
        <xdr:cNvPr id="51" name="Picture 50" descr="3&quot; /4&quot; /6&quot; VIDEO FAN GUARD STAINLESS STEEL COOLER COOLING FAN GUARD 3INCH /  4INCH / 6INCH FAN WIRE GUARD FANS &amp; VENTILATION Johor Bahru (JB), Malaysia  Supplier, Dealer, Provider | T.E."/>
        <xdr:cNvPicPr>
          <a:picLocks noChangeAspect="1"/>
        </xdr:cNvPicPr>
      </xdr:nvPicPr>
      <xdr:blipFill>
        <a:blip r:embed="rId50" r:link="rId43"/>
        <a:srcRect t="20767" b="5511"/>
        <a:stretch>
          <a:fillRect/>
        </a:stretch>
      </xdr:blipFill>
      <xdr:spPr>
        <a:xfrm>
          <a:off x="6438265" y="35910520"/>
          <a:ext cx="551180" cy="539750"/>
        </a:xfrm>
        <a:prstGeom prst="rect">
          <a:avLst/>
        </a:prstGeom>
        <a:noFill/>
        <a:ln>
          <a:noFill/>
        </a:ln>
      </xdr:spPr>
    </xdr:pic>
    <xdr:clientData/>
  </xdr:twoCellAnchor>
  <xdr:twoCellAnchor editAs="oneCell">
    <xdr:from>
      <xdr:col>4</xdr:col>
      <xdr:colOff>116522</xdr:colOff>
      <xdr:row>216</xdr:row>
      <xdr:rowOff>62547</xdr:rowOff>
    </xdr:from>
    <xdr:to>
      <xdr:col>4</xdr:col>
      <xdr:colOff>869632</xdr:colOff>
      <xdr:row>216</xdr:row>
      <xdr:rowOff>459422</xdr:rowOff>
    </xdr:to>
    <xdr:pic>
      <xdr:nvPicPr>
        <xdr:cNvPr id="52" name="Picture 51"/>
        <xdr:cNvPicPr>
          <a:picLocks noChangeAspect="1" noChangeArrowheads="1"/>
        </xdr:cNvPicPr>
      </xdr:nvPicPr>
      <xdr:blipFill>
        <a:blip r:embed="rId51" cstate="print">
          <a:extLst>
            <a:ext uri="{28A0092B-C50C-407E-A947-70E740481C1C}">
              <a14:useLocalDpi xmlns:a14="http://schemas.microsoft.com/office/drawing/2010/main" val="0"/>
            </a:ext>
          </a:extLst>
        </a:blip>
        <a:srcRect/>
        <a:stretch>
          <a:fillRect/>
        </a:stretch>
      </xdr:blipFill>
      <xdr:spPr>
        <a:xfrm rot="5400000">
          <a:off x="6490970" y="45025945"/>
          <a:ext cx="396875" cy="7531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404495</xdr:colOff>
      <xdr:row>13</xdr:row>
      <xdr:rowOff>100330</xdr:rowOff>
    </xdr:from>
    <xdr:to>
      <xdr:col>9</xdr:col>
      <xdr:colOff>1501140</xdr:colOff>
      <xdr:row>13</xdr:row>
      <xdr:rowOff>955040</xdr:rowOff>
    </xdr:to>
    <xdr:pic>
      <xdr:nvPicPr>
        <xdr:cNvPr id="2" name="图片 1"/>
        <xdr:cNvPicPr>
          <a:picLocks noChangeAspect="1"/>
        </xdr:cNvPicPr>
      </xdr:nvPicPr>
      <xdr:blipFill>
        <a:blip r:embed="rId1"/>
        <a:srcRect l="4525" t="11271" r="2536" b="10845"/>
        <a:stretch>
          <a:fillRect/>
        </a:stretch>
      </xdr:blipFill>
      <xdr:spPr>
        <a:xfrm>
          <a:off x="7856220" y="5777230"/>
          <a:ext cx="1096645" cy="854710"/>
        </a:xfrm>
        <a:prstGeom prst="rect">
          <a:avLst/>
        </a:prstGeom>
        <a:noFill/>
        <a:ln w="9525">
          <a:noFill/>
        </a:ln>
      </xdr:spPr>
    </xdr:pic>
    <xdr:clientData/>
  </xdr:twoCellAnchor>
  <xdr:twoCellAnchor editAs="oneCell">
    <xdr:from>
      <xdr:col>9</xdr:col>
      <xdr:colOff>584200</xdr:colOff>
      <xdr:row>6</xdr:row>
      <xdr:rowOff>27305</xdr:rowOff>
    </xdr:from>
    <xdr:to>
      <xdr:col>9</xdr:col>
      <xdr:colOff>1312545</xdr:colOff>
      <xdr:row>7</xdr:row>
      <xdr:rowOff>17780</xdr:rowOff>
    </xdr:to>
    <xdr:pic>
      <xdr:nvPicPr>
        <xdr:cNvPr id="3" name="Picture 2"/>
        <xdr:cNvPicPr>
          <a:picLocks noChangeAspect="1"/>
        </xdr:cNvPicPr>
      </xdr:nvPicPr>
      <xdr:blipFill>
        <a:blip r:embed="rId2"/>
        <a:stretch>
          <a:fillRect/>
        </a:stretch>
      </xdr:blipFill>
      <xdr:spPr>
        <a:xfrm>
          <a:off x="8035925" y="1805305"/>
          <a:ext cx="728345" cy="85407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341442</xdr:colOff>
      <xdr:row>40</xdr:row>
      <xdr:rowOff>59258</xdr:rowOff>
    </xdr:from>
    <xdr:to>
      <xdr:col>5</xdr:col>
      <xdr:colOff>952501</xdr:colOff>
      <xdr:row>44</xdr:row>
      <xdr:rowOff>14109</xdr:rowOff>
    </xdr:to>
    <xdr:pic>
      <xdr:nvPicPr>
        <xdr:cNvPr id="3076" name="Picture 4"/>
        <xdr:cNvPicPr>
          <a:picLocks noChangeAspect="1" noChangeArrowheads="1"/>
        </xdr:cNvPicPr>
      </xdr:nvPicPr>
      <xdr:blipFill>
        <a:blip r:embed="rId1" cstate="print"/>
        <a:srcRect/>
        <a:stretch>
          <a:fillRect/>
        </a:stretch>
      </xdr:blipFill>
      <xdr:spPr>
        <a:xfrm>
          <a:off x="6465570" y="5374005"/>
          <a:ext cx="611505" cy="526415"/>
        </a:xfrm>
        <a:prstGeom prst="rect">
          <a:avLst/>
        </a:prstGeom>
        <a:noFill/>
      </xdr:spPr>
    </xdr:pic>
    <xdr:clientData/>
  </xdr:twoCellAnchor>
  <xdr:twoCellAnchor editAs="oneCell">
    <xdr:from>
      <xdr:col>5</xdr:col>
      <xdr:colOff>328109</xdr:colOff>
      <xdr:row>47</xdr:row>
      <xdr:rowOff>86487</xdr:rowOff>
    </xdr:from>
    <xdr:to>
      <xdr:col>5</xdr:col>
      <xdr:colOff>960783</xdr:colOff>
      <xdr:row>50</xdr:row>
      <xdr:rowOff>74499</xdr:rowOff>
    </xdr:to>
    <xdr:pic>
      <xdr:nvPicPr>
        <xdr:cNvPr id="3078" name="Picture 6"/>
        <xdr:cNvPicPr>
          <a:picLocks noChangeAspect="1" noChangeArrowheads="1"/>
        </xdr:cNvPicPr>
      </xdr:nvPicPr>
      <xdr:blipFill>
        <a:blip r:embed="rId2" cstate="print"/>
        <a:srcRect/>
        <a:stretch>
          <a:fillRect/>
        </a:stretch>
      </xdr:blipFill>
      <xdr:spPr>
        <a:xfrm>
          <a:off x="6452235" y="6518910"/>
          <a:ext cx="633095" cy="582295"/>
        </a:xfrm>
        <a:prstGeom prst="rect">
          <a:avLst/>
        </a:prstGeom>
        <a:noFill/>
      </xdr:spPr>
    </xdr:pic>
    <xdr:clientData/>
  </xdr:twoCellAnchor>
  <xdr:twoCellAnchor editAs="oneCell">
    <xdr:from>
      <xdr:col>5</xdr:col>
      <xdr:colOff>268867</xdr:colOff>
      <xdr:row>58</xdr:row>
      <xdr:rowOff>122749</xdr:rowOff>
    </xdr:from>
    <xdr:to>
      <xdr:col>5</xdr:col>
      <xdr:colOff>1159566</xdr:colOff>
      <xdr:row>64</xdr:row>
      <xdr:rowOff>110796</xdr:rowOff>
    </xdr:to>
    <xdr:pic>
      <xdr:nvPicPr>
        <xdr:cNvPr id="3080" name="Picture 8"/>
        <xdr:cNvPicPr>
          <a:picLocks noChangeAspect="1" noChangeArrowheads="1"/>
        </xdr:cNvPicPr>
      </xdr:nvPicPr>
      <xdr:blipFill>
        <a:blip r:embed="rId3" cstate="print"/>
        <a:srcRect/>
        <a:stretch>
          <a:fillRect/>
        </a:stretch>
      </xdr:blipFill>
      <xdr:spPr>
        <a:xfrm>
          <a:off x="6393180" y="8734425"/>
          <a:ext cx="890905" cy="845185"/>
        </a:xfrm>
        <a:prstGeom prst="rect">
          <a:avLst/>
        </a:prstGeom>
        <a:noFill/>
      </xdr:spPr>
    </xdr:pic>
    <xdr:clientData/>
  </xdr:twoCellAnchor>
  <xdr:twoCellAnchor editAs="oneCell">
    <xdr:from>
      <xdr:col>5</xdr:col>
      <xdr:colOff>180975</xdr:colOff>
      <xdr:row>26</xdr:row>
      <xdr:rowOff>161925</xdr:rowOff>
    </xdr:from>
    <xdr:to>
      <xdr:col>5</xdr:col>
      <xdr:colOff>1318694</xdr:colOff>
      <xdr:row>34</xdr:row>
      <xdr:rowOff>87190</xdr:rowOff>
    </xdr:to>
    <xdr:pic>
      <xdr:nvPicPr>
        <xdr:cNvPr id="3082" name="Picture 10"/>
        <xdr:cNvPicPr>
          <a:picLocks noChangeAspect="1" noChangeArrowheads="1"/>
        </xdr:cNvPicPr>
      </xdr:nvPicPr>
      <xdr:blipFill>
        <a:blip r:embed="rId4" cstate="print"/>
        <a:srcRect/>
        <a:stretch>
          <a:fillRect/>
        </a:stretch>
      </xdr:blipFill>
      <xdr:spPr>
        <a:xfrm>
          <a:off x="6305550" y="3400425"/>
          <a:ext cx="1137285" cy="1087120"/>
        </a:xfrm>
        <a:prstGeom prst="rect">
          <a:avLst/>
        </a:prstGeom>
        <a:noFill/>
      </xdr:spPr>
    </xdr:pic>
    <xdr:clientData/>
  </xdr:twoCellAnchor>
  <xdr:twoCellAnchor editAs="oneCell">
    <xdr:from>
      <xdr:col>5</xdr:col>
      <xdr:colOff>257175</xdr:colOff>
      <xdr:row>20</xdr:row>
      <xdr:rowOff>9525</xdr:rowOff>
    </xdr:from>
    <xdr:to>
      <xdr:col>5</xdr:col>
      <xdr:colOff>1235652</xdr:colOff>
      <xdr:row>26</xdr:row>
      <xdr:rowOff>43962</xdr:rowOff>
    </xdr:to>
    <xdr:pic>
      <xdr:nvPicPr>
        <xdr:cNvPr id="3084" name="Picture 12"/>
        <xdr:cNvPicPr>
          <a:picLocks noChangeAspect="1" noChangeArrowheads="1"/>
        </xdr:cNvPicPr>
      </xdr:nvPicPr>
      <xdr:blipFill>
        <a:blip r:embed="rId5" cstate="print"/>
        <a:srcRect/>
        <a:stretch>
          <a:fillRect/>
        </a:stretch>
      </xdr:blipFill>
      <xdr:spPr>
        <a:xfrm>
          <a:off x="6381750" y="2409825"/>
          <a:ext cx="977900" cy="891540"/>
        </a:xfrm>
        <a:prstGeom prst="rect">
          <a:avLst/>
        </a:prstGeom>
        <a:noFill/>
      </xdr:spPr>
    </xdr:pic>
    <xdr:clientData/>
  </xdr:twoCellAnchor>
  <xdr:twoCellAnchor editAs="oneCell">
    <xdr:from>
      <xdr:col>5</xdr:col>
      <xdr:colOff>369405</xdr:colOff>
      <xdr:row>113</xdr:row>
      <xdr:rowOff>156858</xdr:rowOff>
    </xdr:from>
    <xdr:to>
      <xdr:col>5</xdr:col>
      <xdr:colOff>1197795</xdr:colOff>
      <xdr:row>114</xdr:row>
      <xdr:rowOff>347870</xdr:rowOff>
    </xdr:to>
    <xdr:pic>
      <xdr:nvPicPr>
        <xdr:cNvPr id="3086" name="Picture 14"/>
        <xdr:cNvPicPr>
          <a:picLocks noChangeAspect="1" noChangeArrowheads="1"/>
        </xdr:cNvPicPr>
      </xdr:nvPicPr>
      <xdr:blipFill>
        <a:blip r:embed="rId6" cstate="print"/>
        <a:srcRect/>
        <a:stretch>
          <a:fillRect/>
        </a:stretch>
      </xdr:blipFill>
      <xdr:spPr>
        <a:xfrm>
          <a:off x="6493510" y="18842990"/>
          <a:ext cx="828675" cy="590550"/>
        </a:xfrm>
        <a:prstGeom prst="rect">
          <a:avLst/>
        </a:prstGeom>
        <a:noFill/>
      </xdr:spPr>
    </xdr:pic>
    <xdr:clientData/>
  </xdr:twoCellAnchor>
  <xdr:twoCellAnchor editAs="oneCell">
    <xdr:from>
      <xdr:col>5</xdr:col>
      <xdr:colOff>200438</xdr:colOff>
      <xdr:row>117</xdr:row>
      <xdr:rowOff>108088</xdr:rowOff>
    </xdr:from>
    <xdr:to>
      <xdr:col>5</xdr:col>
      <xdr:colOff>1293307</xdr:colOff>
      <xdr:row>117</xdr:row>
      <xdr:rowOff>852943</xdr:rowOff>
    </xdr:to>
    <xdr:pic>
      <xdr:nvPicPr>
        <xdr:cNvPr id="3088" name="Picture 16"/>
        <xdr:cNvPicPr>
          <a:picLocks noChangeAspect="1" noChangeArrowheads="1"/>
        </xdr:cNvPicPr>
      </xdr:nvPicPr>
      <xdr:blipFill>
        <a:blip r:embed="rId7" cstate="print"/>
        <a:srcRect/>
        <a:stretch>
          <a:fillRect/>
        </a:stretch>
      </xdr:blipFill>
      <xdr:spPr>
        <a:xfrm>
          <a:off x="6324600" y="20937220"/>
          <a:ext cx="1092835" cy="744855"/>
        </a:xfrm>
        <a:prstGeom prst="rect">
          <a:avLst/>
        </a:prstGeom>
        <a:noFill/>
      </xdr:spPr>
    </xdr:pic>
    <xdr:clientData/>
  </xdr:twoCellAnchor>
  <xdr:twoCellAnchor editAs="oneCell">
    <xdr:from>
      <xdr:col>5</xdr:col>
      <xdr:colOff>171451</xdr:colOff>
      <xdr:row>107</xdr:row>
      <xdr:rowOff>99042</xdr:rowOff>
    </xdr:from>
    <xdr:to>
      <xdr:col>5</xdr:col>
      <xdr:colOff>1035327</xdr:colOff>
      <xdr:row>111</xdr:row>
      <xdr:rowOff>115034</xdr:rowOff>
    </xdr:to>
    <xdr:pic>
      <xdr:nvPicPr>
        <xdr:cNvPr id="3090" name="Picture 18"/>
        <xdr:cNvPicPr>
          <a:picLocks noChangeAspect="1" noChangeArrowheads="1"/>
        </xdr:cNvPicPr>
      </xdr:nvPicPr>
      <xdr:blipFill>
        <a:blip r:embed="rId8" cstate="print"/>
        <a:srcRect/>
        <a:stretch>
          <a:fillRect/>
        </a:stretch>
      </xdr:blipFill>
      <xdr:spPr>
        <a:xfrm>
          <a:off x="6296025" y="17870170"/>
          <a:ext cx="863600" cy="645160"/>
        </a:xfrm>
        <a:prstGeom prst="rect">
          <a:avLst/>
        </a:prstGeom>
        <a:noFill/>
      </xdr:spPr>
    </xdr:pic>
    <xdr:clientData/>
  </xdr:twoCellAnchor>
  <xdr:twoCellAnchor editAs="oneCell">
    <xdr:from>
      <xdr:col>5</xdr:col>
      <xdr:colOff>289479</xdr:colOff>
      <xdr:row>96</xdr:row>
      <xdr:rowOff>28121</xdr:rowOff>
    </xdr:from>
    <xdr:to>
      <xdr:col>5</xdr:col>
      <xdr:colOff>1051893</xdr:colOff>
      <xdr:row>100</xdr:row>
      <xdr:rowOff>21598</xdr:rowOff>
    </xdr:to>
    <xdr:pic>
      <xdr:nvPicPr>
        <xdr:cNvPr id="3092" name="Picture 20"/>
        <xdr:cNvPicPr>
          <a:picLocks noChangeAspect="1" noChangeArrowheads="1"/>
        </xdr:cNvPicPr>
      </xdr:nvPicPr>
      <xdr:blipFill>
        <a:blip r:embed="rId9" cstate="print"/>
        <a:srcRect/>
        <a:stretch>
          <a:fillRect/>
        </a:stretch>
      </xdr:blipFill>
      <xdr:spPr>
        <a:xfrm>
          <a:off x="6413500" y="16228060"/>
          <a:ext cx="762635" cy="565150"/>
        </a:xfrm>
        <a:prstGeom prst="rect">
          <a:avLst/>
        </a:prstGeom>
        <a:noFill/>
      </xdr:spPr>
    </xdr:pic>
    <xdr:clientData/>
  </xdr:twoCellAnchor>
  <xdr:twoCellAnchor editAs="oneCell">
    <xdr:from>
      <xdr:col>5</xdr:col>
      <xdr:colOff>372716</xdr:colOff>
      <xdr:row>101</xdr:row>
      <xdr:rowOff>73033</xdr:rowOff>
    </xdr:from>
    <xdr:to>
      <xdr:col>5</xdr:col>
      <xdr:colOff>1018761</xdr:colOff>
      <xdr:row>105</xdr:row>
      <xdr:rowOff>89272</xdr:rowOff>
    </xdr:to>
    <xdr:pic>
      <xdr:nvPicPr>
        <xdr:cNvPr id="3094" name="Picture 22"/>
        <xdr:cNvPicPr>
          <a:picLocks noChangeAspect="1" noChangeArrowheads="1"/>
        </xdr:cNvPicPr>
      </xdr:nvPicPr>
      <xdr:blipFill>
        <a:blip r:embed="rId10" cstate="print"/>
        <a:srcRect/>
        <a:stretch>
          <a:fillRect/>
        </a:stretch>
      </xdr:blipFill>
      <xdr:spPr>
        <a:xfrm>
          <a:off x="6496685" y="16987520"/>
          <a:ext cx="646430" cy="587375"/>
        </a:xfrm>
        <a:prstGeom prst="rect">
          <a:avLst/>
        </a:prstGeom>
        <a:noFill/>
      </xdr:spPr>
    </xdr:pic>
    <xdr:clientData/>
  </xdr:twoCellAnchor>
  <xdr:twoCellAnchor editAs="oneCell">
    <xdr:from>
      <xdr:col>5</xdr:col>
      <xdr:colOff>408747</xdr:colOff>
      <xdr:row>87</xdr:row>
      <xdr:rowOff>58521</xdr:rowOff>
    </xdr:from>
    <xdr:to>
      <xdr:col>5</xdr:col>
      <xdr:colOff>1113597</xdr:colOff>
      <xdr:row>92</xdr:row>
      <xdr:rowOff>14813</xdr:rowOff>
    </xdr:to>
    <xdr:pic>
      <xdr:nvPicPr>
        <xdr:cNvPr id="3098" name="Picture 26"/>
        <xdr:cNvPicPr>
          <a:picLocks noChangeAspect="1" noChangeArrowheads="1"/>
        </xdr:cNvPicPr>
      </xdr:nvPicPr>
      <xdr:blipFill>
        <a:blip r:embed="rId11" cstate="print"/>
        <a:srcRect/>
        <a:stretch>
          <a:fillRect/>
        </a:stretch>
      </xdr:blipFill>
      <xdr:spPr>
        <a:xfrm>
          <a:off x="6532880" y="13699490"/>
          <a:ext cx="704850" cy="670560"/>
        </a:xfrm>
        <a:prstGeom prst="rect">
          <a:avLst/>
        </a:prstGeom>
        <a:noFill/>
      </xdr:spPr>
    </xdr:pic>
    <xdr:clientData/>
  </xdr:twoCellAnchor>
  <xdr:twoCellAnchor editAs="oneCell">
    <xdr:from>
      <xdr:col>5</xdr:col>
      <xdr:colOff>247650</xdr:colOff>
      <xdr:row>8</xdr:row>
      <xdr:rowOff>171451</xdr:rowOff>
    </xdr:from>
    <xdr:to>
      <xdr:col>5</xdr:col>
      <xdr:colOff>1228725</xdr:colOff>
      <xdr:row>15</xdr:row>
      <xdr:rowOff>41764</xdr:rowOff>
    </xdr:to>
    <xdr:pic>
      <xdr:nvPicPr>
        <xdr:cNvPr id="3100" name="Picture 28"/>
        <xdr:cNvPicPr>
          <a:picLocks noChangeAspect="1" noChangeArrowheads="1"/>
        </xdr:cNvPicPr>
      </xdr:nvPicPr>
      <xdr:blipFill>
        <a:blip r:embed="rId12" cstate="print"/>
        <a:srcRect/>
        <a:stretch>
          <a:fillRect/>
        </a:stretch>
      </xdr:blipFill>
      <xdr:spPr>
        <a:xfrm>
          <a:off x="6372225" y="809625"/>
          <a:ext cx="981075" cy="917575"/>
        </a:xfrm>
        <a:prstGeom prst="rect">
          <a:avLst/>
        </a:prstGeom>
        <a:noFill/>
      </xdr:spPr>
    </xdr:pic>
    <xdr:clientData/>
  </xdr:twoCellAnchor>
  <xdr:twoCellAnchor editAs="oneCell">
    <xdr:from>
      <xdr:col>5</xdr:col>
      <xdr:colOff>154560</xdr:colOff>
      <xdr:row>67</xdr:row>
      <xdr:rowOff>77181</xdr:rowOff>
    </xdr:from>
    <xdr:to>
      <xdr:col>5</xdr:col>
      <xdr:colOff>1234109</xdr:colOff>
      <xdr:row>75</xdr:row>
      <xdr:rowOff>3726</xdr:rowOff>
    </xdr:to>
    <xdr:pic>
      <xdr:nvPicPr>
        <xdr:cNvPr id="2050" name="Picture 2"/>
        <xdr:cNvPicPr>
          <a:picLocks noChangeAspect="1" noChangeArrowheads="1"/>
        </xdr:cNvPicPr>
      </xdr:nvPicPr>
      <xdr:blipFill>
        <a:blip r:embed="rId13" cstate="print"/>
        <a:srcRect/>
        <a:stretch>
          <a:fillRect/>
        </a:stretch>
      </xdr:blipFill>
      <xdr:spPr>
        <a:xfrm>
          <a:off x="6278880" y="10031730"/>
          <a:ext cx="1079500" cy="1069340"/>
        </a:xfrm>
        <a:prstGeom prst="rect">
          <a:avLst/>
        </a:prstGeom>
        <a:noFill/>
      </xdr:spPr>
    </xdr:pic>
    <xdr:clientData/>
  </xdr:twoCellAnchor>
  <xdr:twoCellAnchor editAs="oneCell">
    <xdr:from>
      <xdr:col>5</xdr:col>
      <xdr:colOff>345386</xdr:colOff>
      <xdr:row>43</xdr:row>
      <xdr:rowOff>123512</xdr:rowOff>
    </xdr:from>
    <xdr:to>
      <xdr:col>5</xdr:col>
      <xdr:colOff>927653</xdr:colOff>
      <xdr:row>46</xdr:row>
      <xdr:rowOff>178979</xdr:rowOff>
    </xdr:to>
    <xdr:pic>
      <xdr:nvPicPr>
        <xdr:cNvPr id="3074" name="Picture 2"/>
        <xdr:cNvPicPr>
          <a:picLocks noChangeAspect="1" noChangeArrowheads="1"/>
        </xdr:cNvPicPr>
      </xdr:nvPicPr>
      <xdr:blipFill>
        <a:blip r:embed="rId14" cstate="print"/>
        <a:srcRect/>
        <a:stretch>
          <a:fillRect/>
        </a:stretch>
      </xdr:blipFill>
      <xdr:spPr>
        <a:xfrm>
          <a:off x="6469380" y="5866765"/>
          <a:ext cx="582295" cy="546100"/>
        </a:xfrm>
        <a:prstGeom prst="rect">
          <a:avLst/>
        </a:prstGeom>
        <a:noFill/>
      </xdr:spPr>
    </xdr:pic>
    <xdr:clientData/>
  </xdr:twoCellAnchor>
  <xdr:twoCellAnchor editAs="oneCell">
    <xdr:from>
      <xdr:col>5</xdr:col>
      <xdr:colOff>293204</xdr:colOff>
      <xdr:row>116</xdr:row>
      <xdr:rowOff>157369</xdr:rowOff>
    </xdr:from>
    <xdr:to>
      <xdr:col>5</xdr:col>
      <xdr:colOff>1121739</xdr:colOff>
      <xdr:row>116</xdr:row>
      <xdr:rowOff>686132</xdr:rowOff>
    </xdr:to>
    <xdr:pic>
      <xdr:nvPicPr>
        <xdr:cNvPr id="16" name="Picture 49"/>
        <xdr:cNvPicPr>
          <a:picLocks noChangeAspect="1" noChangeArrowheads="1"/>
        </xdr:cNvPicPr>
      </xdr:nvPicPr>
      <xdr:blipFill>
        <a:blip r:embed="rId15" cstate="print"/>
        <a:srcRect/>
        <a:stretch>
          <a:fillRect/>
        </a:stretch>
      </xdr:blipFill>
      <xdr:spPr>
        <a:xfrm>
          <a:off x="6417310" y="20166965"/>
          <a:ext cx="828675" cy="528955"/>
        </a:xfrm>
        <a:prstGeom prst="rect">
          <a:avLst/>
        </a:prstGeom>
        <a:noFill/>
        <a:ln w="9525">
          <a:noFill/>
          <a:miter lim="800000"/>
          <a:headEnd/>
          <a:tailEnd/>
        </a:ln>
      </xdr:spPr>
    </xdr:pic>
    <xdr:clientData/>
  </xdr:twoCellAnchor>
  <xdr:twoCellAnchor editAs="oneCell">
    <xdr:from>
      <xdr:col>5</xdr:col>
      <xdr:colOff>292735</xdr:colOff>
      <xdr:row>118</xdr:row>
      <xdr:rowOff>52070</xdr:rowOff>
    </xdr:from>
    <xdr:to>
      <xdr:col>5</xdr:col>
      <xdr:colOff>1113961</xdr:colOff>
      <xdr:row>124</xdr:row>
      <xdr:rowOff>19</xdr:rowOff>
    </xdr:to>
    <xdr:pic>
      <xdr:nvPicPr>
        <xdr:cNvPr id="2" name="Picture 1"/>
        <xdr:cNvPicPr>
          <a:picLocks noChangeAspect="1"/>
        </xdr:cNvPicPr>
      </xdr:nvPicPr>
      <xdr:blipFill>
        <a:blip r:embed="rId16"/>
        <a:stretch>
          <a:fillRect/>
        </a:stretch>
      </xdr:blipFill>
      <xdr:spPr>
        <a:xfrm>
          <a:off x="6417310" y="21776690"/>
          <a:ext cx="821055" cy="805180"/>
        </a:xfrm>
        <a:prstGeom prst="rect">
          <a:avLst/>
        </a:prstGeom>
      </xdr:spPr>
    </xdr:pic>
    <xdr:clientData/>
  </xdr:twoCellAnchor>
  <xdr:twoCellAnchor editAs="oneCell">
    <xdr:from>
      <xdr:col>5</xdr:col>
      <xdr:colOff>305191</xdr:colOff>
      <xdr:row>78</xdr:row>
      <xdr:rowOff>8283</xdr:rowOff>
    </xdr:from>
    <xdr:to>
      <xdr:col>5</xdr:col>
      <xdr:colOff>1110452</xdr:colOff>
      <xdr:row>80</xdr:row>
      <xdr:rowOff>1</xdr:rowOff>
    </xdr:to>
    <xdr:pic>
      <xdr:nvPicPr>
        <xdr:cNvPr id="21" name="Picture 20"/>
        <xdr:cNvPicPr>
          <a:picLocks noChangeAspect="1" noChangeArrowheads="1"/>
        </xdr:cNvPicPr>
      </xdr:nvPicPr>
      <xdr:blipFill>
        <a:blip r:embed="rId17">
          <a:extLst>
            <a:ext uri="{28A0092B-C50C-407E-A947-70E740481C1C}">
              <a14:useLocalDpi xmlns:a14="http://schemas.microsoft.com/office/drawing/2010/main" val="0"/>
            </a:ext>
          </a:extLst>
        </a:blip>
        <a:srcRect/>
        <a:stretch>
          <a:fillRect/>
        </a:stretch>
      </xdr:blipFill>
      <xdr:spPr>
        <a:xfrm>
          <a:off x="6429375" y="11858625"/>
          <a:ext cx="805180" cy="4394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306456</xdr:colOff>
      <xdr:row>115</xdr:row>
      <xdr:rowOff>33130</xdr:rowOff>
    </xdr:from>
    <xdr:to>
      <xdr:col>5</xdr:col>
      <xdr:colOff>894522</xdr:colOff>
      <xdr:row>116</xdr:row>
      <xdr:rowOff>33129</xdr:rowOff>
    </xdr:to>
    <xdr:pic>
      <xdr:nvPicPr>
        <xdr:cNvPr id="23" name="Picture 22" descr="Image result for video fan guard"/>
        <xdr:cNvPicPr>
          <a:picLocks noChangeAspect="1" noChangeArrowheads="1"/>
        </xdr:cNvPicPr>
      </xdr:nvPicPr>
      <xdr:blipFill>
        <a:blip r:embed="rId18" cstate="print">
          <a:extLst>
            <a:ext uri="{28A0092B-C50C-407E-A947-70E740481C1C}">
              <a14:useLocalDpi xmlns:a14="http://schemas.microsoft.com/office/drawing/2010/main" val="0"/>
            </a:ext>
          </a:extLst>
        </a:blip>
        <a:srcRect/>
        <a:stretch>
          <a:fillRect/>
        </a:stretch>
      </xdr:blipFill>
      <xdr:spPr>
        <a:xfrm>
          <a:off x="6430645" y="19585940"/>
          <a:ext cx="58801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364434</xdr:colOff>
      <xdr:row>80</xdr:row>
      <xdr:rowOff>41413</xdr:rowOff>
    </xdr:from>
    <xdr:to>
      <xdr:col>5</xdr:col>
      <xdr:colOff>1022859</xdr:colOff>
      <xdr:row>83</xdr:row>
      <xdr:rowOff>146166</xdr:rowOff>
    </xdr:to>
    <xdr:pic>
      <xdr:nvPicPr>
        <xdr:cNvPr id="5" name="Picture 4"/>
        <xdr:cNvPicPr>
          <a:picLocks noChangeAspect="1"/>
        </xdr:cNvPicPr>
      </xdr:nvPicPr>
      <xdr:blipFill>
        <a:blip r:embed="rId19"/>
        <a:stretch>
          <a:fillRect/>
        </a:stretch>
      </xdr:blipFill>
      <xdr:spPr>
        <a:xfrm>
          <a:off x="6488430" y="12339320"/>
          <a:ext cx="658495" cy="704850"/>
        </a:xfrm>
        <a:prstGeom prst="rect">
          <a:avLst/>
        </a:prstGeom>
      </xdr:spPr>
    </xdr:pic>
    <xdr:clientData/>
  </xdr:twoCellAnchor>
  <xdr:twoCellAnchor editAs="oneCell">
    <xdr:from>
      <xdr:col>5</xdr:col>
      <xdr:colOff>224155</xdr:colOff>
      <xdr:row>93</xdr:row>
      <xdr:rowOff>68580</xdr:rowOff>
    </xdr:from>
    <xdr:to>
      <xdr:col>5</xdr:col>
      <xdr:colOff>996950</xdr:colOff>
      <xdr:row>93</xdr:row>
      <xdr:rowOff>476885</xdr:rowOff>
    </xdr:to>
    <xdr:pic>
      <xdr:nvPicPr>
        <xdr:cNvPr id="6" name="image83.png" descr=" "/>
        <xdr:cNvPicPr/>
      </xdr:nvPicPr>
      <xdr:blipFill>
        <a:blip r:embed="rId20"/>
        <a:srcRect/>
        <a:stretch>
          <a:fillRect/>
        </a:stretch>
      </xdr:blipFill>
      <xdr:spPr>
        <a:xfrm>
          <a:off x="6348730" y="15020925"/>
          <a:ext cx="772795" cy="408305"/>
        </a:xfrm>
        <a:prstGeom prst="rect">
          <a:avLst/>
        </a:prstGeom>
        <a:noFill/>
        <a:ln>
          <a:noFill/>
        </a:ln>
        <a:effectLst/>
      </xdr:spPr>
    </xdr:pic>
    <xdr:clientData/>
  </xdr:twoCellAnchor>
  <xdr:twoCellAnchor editAs="oneCell">
    <xdr:from>
      <xdr:col>5</xdr:col>
      <xdr:colOff>304165</xdr:colOff>
      <xdr:row>92</xdr:row>
      <xdr:rowOff>51435</xdr:rowOff>
    </xdr:from>
    <xdr:to>
      <xdr:col>5</xdr:col>
      <xdr:colOff>780415</xdr:colOff>
      <xdr:row>92</xdr:row>
      <xdr:rowOff>499110</xdr:rowOff>
    </xdr:to>
    <xdr:pic>
      <xdr:nvPicPr>
        <xdr:cNvPr id="7" name="image84.jpg" descr=" "/>
        <xdr:cNvPicPr/>
      </xdr:nvPicPr>
      <xdr:blipFill>
        <a:blip r:embed="rId21"/>
        <a:srcRect/>
        <a:stretch>
          <a:fillRect/>
        </a:stretch>
      </xdr:blipFill>
      <xdr:spPr>
        <a:xfrm>
          <a:off x="6428740" y="14406880"/>
          <a:ext cx="476250" cy="447675"/>
        </a:xfrm>
        <a:prstGeom prst="rect">
          <a:avLst/>
        </a:prstGeom>
        <a:noFill/>
        <a:ln>
          <a:noFill/>
        </a:ln>
        <a:effectLst/>
      </xdr:spPr>
    </xdr:pic>
    <xdr:clientData/>
  </xdr:twoCellAnchor>
  <xdr:twoCellAnchor editAs="oneCell">
    <xdr:from>
      <xdr:col>5</xdr:col>
      <xdr:colOff>377190</xdr:colOff>
      <xdr:row>94</xdr:row>
      <xdr:rowOff>44450</xdr:rowOff>
    </xdr:from>
    <xdr:to>
      <xdr:col>5</xdr:col>
      <xdr:colOff>729615</xdr:colOff>
      <xdr:row>94</xdr:row>
      <xdr:rowOff>513080</xdr:rowOff>
    </xdr:to>
    <xdr:pic>
      <xdr:nvPicPr>
        <xdr:cNvPr id="8" name="Picture 7"/>
        <xdr:cNvPicPr>
          <a:picLocks noChangeAspect="1"/>
        </xdr:cNvPicPr>
      </xdr:nvPicPr>
      <xdr:blipFill>
        <a:blip r:embed="rId22"/>
        <a:stretch>
          <a:fillRect/>
        </a:stretch>
      </xdr:blipFill>
      <xdr:spPr>
        <a:xfrm>
          <a:off x="6501765" y="15542895"/>
          <a:ext cx="352425" cy="468630"/>
        </a:xfrm>
        <a:prstGeom prst="rect">
          <a:avLst/>
        </a:prstGeom>
      </xdr:spPr>
    </xdr:pic>
    <xdr:clientData/>
  </xdr:twoCellAnchor>
  <xdr:twoCellAnchor editAs="oneCell">
    <xdr:from>
      <xdr:col>5</xdr:col>
      <xdr:colOff>224790</xdr:colOff>
      <xdr:row>51</xdr:row>
      <xdr:rowOff>123190</xdr:rowOff>
    </xdr:from>
    <xdr:to>
      <xdr:col>5</xdr:col>
      <xdr:colOff>1310005</xdr:colOff>
      <xdr:row>57</xdr:row>
      <xdr:rowOff>17780</xdr:rowOff>
    </xdr:to>
    <xdr:pic>
      <xdr:nvPicPr>
        <xdr:cNvPr id="3" name="Picture 2" descr="Weiguang - NZ DEPOT"/>
        <xdr:cNvPicPr>
          <a:picLocks noChangeAspect="1"/>
        </xdr:cNvPicPr>
      </xdr:nvPicPr>
      <xdr:blipFill>
        <a:blip r:embed="rId23" r:link="rId24"/>
        <a:stretch>
          <a:fillRect/>
        </a:stretch>
      </xdr:blipFill>
      <xdr:spPr>
        <a:xfrm>
          <a:off x="6349365" y="7348220"/>
          <a:ext cx="1085215" cy="1083310"/>
        </a:xfrm>
        <a:prstGeom prst="rect">
          <a:avLst/>
        </a:prstGeom>
        <a:noFill/>
        <a:ln>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7</xdr:row>
      <xdr:rowOff>285750</xdr:rowOff>
    </xdr:to>
    <xdr:pic>
      <xdr:nvPicPr>
        <xdr:cNvPr id="2" name="ctl00_logoimage" descr="Danfoss Logo"/>
        <xdr:cNvPicPr>
          <a:picLocks noChangeAspect="1" noChangeArrowheads="1"/>
        </xdr:cNvPicPr>
      </xdr:nvPicPr>
      <xdr:blipFill>
        <a:blip r:embed="rId1"/>
        <a:srcRect/>
        <a:stretch>
          <a:fillRect/>
        </a:stretch>
      </xdr:blipFill>
      <xdr:spPr>
        <a:xfrm>
          <a:off x="2571750" y="457200"/>
          <a:ext cx="0" cy="276225"/>
        </a:xfrm>
        <a:prstGeom prst="rect">
          <a:avLst/>
        </a:prstGeom>
        <a:noFill/>
        <a:ln w="9525">
          <a:noFill/>
          <a:miter lim="800000"/>
          <a:headEnd/>
          <a:tailEnd/>
        </a:ln>
      </xdr:spPr>
    </xdr:pic>
    <xdr:clientData/>
  </xdr:twoCellAnchor>
  <xdr:twoCellAnchor editAs="oneCell">
    <xdr:from>
      <xdr:col>6</xdr:col>
      <xdr:colOff>422911</xdr:colOff>
      <xdr:row>14</xdr:row>
      <xdr:rowOff>95250</xdr:rowOff>
    </xdr:from>
    <xdr:to>
      <xdr:col>6</xdr:col>
      <xdr:colOff>1480103</xdr:colOff>
      <xdr:row>20</xdr:row>
      <xdr:rowOff>129539</xdr:rowOff>
    </xdr:to>
    <xdr:pic>
      <xdr:nvPicPr>
        <xdr:cNvPr id="1026" name="Picture 2"/>
        <xdr:cNvPicPr>
          <a:picLocks noChangeAspect="1" noChangeArrowheads="1"/>
        </xdr:cNvPicPr>
      </xdr:nvPicPr>
      <xdr:blipFill>
        <a:blip r:embed="rId2" cstate="print"/>
        <a:srcRect/>
        <a:stretch>
          <a:fillRect/>
        </a:stretch>
      </xdr:blipFill>
      <xdr:spPr>
        <a:xfrm>
          <a:off x="6604635" y="2676525"/>
          <a:ext cx="1056640" cy="948055"/>
        </a:xfrm>
        <a:prstGeom prst="rect">
          <a:avLst/>
        </a:prstGeom>
        <a:noFill/>
      </xdr:spPr>
    </xdr:pic>
    <xdr:clientData/>
  </xdr:twoCellAnchor>
  <xdr:twoCellAnchor editAs="oneCell">
    <xdr:from>
      <xdr:col>6</xdr:col>
      <xdr:colOff>1113308</xdr:colOff>
      <xdr:row>9</xdr:row>
      <xdr:rowOff>9526</xdr:rowOff>
    </xdr:from>
    <xdr:to>
      <xdr:col>6</xdr:col>
      <xdr:colOff>1965960</xdr:colOff>
      <xdr:row>11</xdr:row>
      <xdr:rowOff>209551</xdr:rowOff>
    </xdr:to>
    <xdr:pic>
      <xdr:nvPicPr>
        <xdr:cNvPr id="6" name="Picture 5" descr="http://www.ziehl-abegg.com/images/img_prod/thumbnails/axialventilator_fb.jpg"/>
        <xdr:cNvPicPr>
          <a:picLocks noChangeAspect="1" noChangeArrowheads="1"/>
        </xdr:cNvPicPr>
      </xdr:nvPicPr>
      <xdr:blipFill>
        <a:blip r:embed="rId3"/>
        <a:srcRect/>
        <a:stretch>
          <a:fillRect/>
        </a:stretch>
      </xdr:blipFill>
      <xdr:spPr>
        <a:xfrm>
          <a:off x="7294880" y="1028700"/>
          <a:ext cx="852805" cy="704850"/>
        </a:xfrm>
        <a:prstGeom prst="rect">
          <a:avLst/>
        </a:prstGeom>
        <a:noFill/>
      </xdr:spPr>
    </xdr:pic>
    <xdr:clientData/>
  </xdr:twoCellAnchor>
  <xdr:twoCellAnchor editAs="oneCell">
    <xdr:from>
      <xdr:col>6</xdr:col>
      <xdr:colOff>121418</xdr:colOff>
      <xdr:row>9</xdr:row>
      <xdr:rowOff>104775</xdr:rowOff>
    </xdr:from>
    <xdr:to>
      <xdr:col>6</xdr:col>
      <xdr:colOff>998005</xdr:colOff>
      <xdr:row>12</xdr:row>
      <xdr:rowOff>28575</xdr:rowOff>
    </xdr:to>
    <xdr:pic>
      <xdr:nvPicPr>
        <xdr:cNvPr id="7" name="Picture 3" descr="Ziehl-Abegg FN050-VDK.4I.V7P1 Fan Motoru"/>
        <xdr:cNvPicPr>
          <a:picLocks noChangeAspect="1" noChangeArrowheads="1"/>
        </xdr:cNvPicPr>
      </xdr:nvPicPr>
      <xdr:blipFill>
        <a:blip r:embed="rId4"/>
        <a:srcRect/>
        <a:stretch>
          <a:fillRect/>
        </a:stretch>
      </xdr:blipFill>
      <xdr:spPr>
        <a:xfrm>
          <a:off x="6303010" y="1123950"/>
          <a:ext cx="876300" cy="685800"/>
        </a:xfrm>
        <a:prstGeom prst="rect">
          <a:avLst/>
        </a:prstGeom>
        <a:noFill/>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153546</xdr:colOff>
      <xdr:row>8</xdr:row>
      <xdr:rowOff>88016</xdr:rowOff>
    </xdr:from>
    <xdr:to>
      <xdr:col>18</xdr:col>
      <xdr:colOff>1008770</xdr:colOff>
      <xdr:row>13</xdr:row>
      <xdr:rowOff>0</xdr:rowOff>
    </xdr:to>
    <xdr:pic>
      <xdr:nvPicPr>
        <xdr:cNvPr id="2" name="Picture 2"/>
        <xdr:cNvPicPr>
          <a:picLocks noChangeAspect="1" noChangeArrowheads="1"/>
        </xdr:cNvPicPr>
      </xdr:nvPicPr>
      <xdr:blipFill>
        <a:blip r:embed="rId1" cstate="print"/>
        <a:srcRect/>
        <a:stretch>
          <a:fillRect/>
        </a:stretch>
      </xdr:blipFill>
      <xdr:spPr>
        <a:xfrm>
          <a:off x="17523460" y="1230630"/>
          <a:ext cx="855345" cy="702945"/>
        </a:xfrm>
        <a:prstGeom prst="rect">
          <a:avLst/>
        </a:prstGeom>
        <a:noFill/>
      </xdr:spPr>
    </xdr:pic>
    <xdr:clientData/>
  </xdr:twoCellAnchor>
  <xdr:twoCellAnchor editAs="oneCell">
    <xdr:from>
      <xdr:col>18</xdr:col>
      <xdr:colOff>207065</xdr:colOff>
      <xdr:row>22</xdr:row>
      <xdr:rowOff>66264</xdr:rowOff>
    </xdr:from>
    <xdr:to>
      <xdr:col>18</xdr:col>
      <xdr:colOff>1333500</xdr:colOff>
      <xdr:row>27</xdr:row>
      <xdr:rowOff>61166</xdr:rowOff>
    </xdr:to>
    <xdr:pic>
      <xdr:nvPicPr>
        <xdr:cNvPr id="3" name="Picture 4"/>
        <xdr:cNvPicPr>
          <a:picLocks noChangeAspect="1" noChangeArrowheads="1"/>
        </xdr:cNvPicPr>
      </xdr:nvPicPr>
      <xdr:blipFill>
        <a:blip r:embed="rId2" cstate="print"/>
        <a:srcRect/>
        <a:stretch>
          <a:fillRect/>
        </a:stretch>
      </xdr:blipFill>
      <xdr:spPr>
        <a:xfrm>
          <a:off x="17577435" y="3371215"/>
          <a:ext cx="1126490" cy="756920"/>
        </a:xfrm>
        <a:prstGeom prst="rect">
          <a:avLst/>
        </a:prstGeom>
        <a:noFill/>
      </xdr:spPr>
    </xdr:pic>
    <xdr:clientData/>
  </xdr:twoCellAnchor>
  <xdr:twoCellAnchor editAs="oneCell">
    <xdr:from>
      <xdr:col>18</xdr:col>
      <xdr:colOff>89198</xdr:colOff>
      <xdr:row>27</xdr:row>
      <xdr:rowOff>117232</xdr:rowOff>
    </xdr:from>
    <xdr:to>
      <xdr:col>18</xdr:col>
      <xdr:colOff>1149372</xdr:colOff>
      <xdr:row>32</xdr:row>
      <xdr:rowOff>121055</xdr:rowOff>
    </xdr:to>
    <xdr:pic>
      <xdr:nvPicPr>
        <xdr:cNvPr id="2050" name="Picture 2"/>
        <xdr:cNvPicPr>
          <a:picLocks noChangeAspect="1" noChangeArrowheads="1"/>
        </xdr:cNvPicPr>
      </xdr:nvPicPr>
      <xdr:blipFill>
        <a:blip r:embed="rId3" cstate="print"/>
        <a:srcRect/>
        <a:stretch>
          <a:fillRect/>
        </a:stretch>
      </xdr:blipFill>
      <xdr:spPr>
        <a:xfrm>
          <a:off x="17459325" y="4184015"/>
          <a:ext cx="1060450" cy="765810"/>
        </a:xfrm>
        <a:prstGeom prst="rect">
          <a:avLst/>
        </a:prstGeom>
        <a:noFill/>
      </xdr:spPr>
    </xdr:pic>
    <xdr:clientData/>
  </xdr:twoCellAnchor>
  <xdr:twoCellAnchor editAs="oneCell">
    <xdr:from>
      <xdr:col>18</xdr:col>
      <xdr:colOff>108889</xdr:colOff>
      <xdr:row>86</xdr:row>
      <xdr:rowOff>99391</xdr:rowOff>
    </xdr:from>
    <xdr:to>
      <xdr:col>18</xdr:col>
      <xdr:colOff>1002149</xdr:colOff>
      <xdr:row>90</xdr:row>
      <xdr:rowOff>54252</xdr:rowOff>
    </xdr:to>
    <xdr:pic>
      <xdr:nvPicPr>
        <xdr:cNvPr id="2054" name="Picture 6"/>
        <xdr:cNvPicPr>
          <a:picLocks noChangeAspect="1" noChangeArrowheads="1"/>
        </xdr:cNvPicPr>
      </xdr:nvPicPr>
      <xdr:blipFill>
        <a:blip r:embed="rId4" cstate="print"/>
        <a:srcRect/>
        <a:stretch>
          <a:fillRect/>
        </a:stretch>
      </xdr:blipFill>
      <xdr:spPr>
        <a:xfrm>
          <a:off x="17479010" y="13195935"/>
          <a:ext cx="893445" cy="564515"/>
        </a:xfrm>
        <a:prstGeom prst="rect">
          <a:avLst/>
        </a:prstGeom>
        <a:noFill/>
      </xdr:spPr>
    </xdr:pic>
    <xdr:clientData/>
  </xdr:twoCellAnchor>
  <xdr:twoCellAnchor editAs="oneCell">
    <xdr:from>
      <xdr:col>18</xdr:col>
      <xdr:colOff>84739</xdr:colOff>
      <xdr:row>81</xdr:row>
      <xdr:rowOff>24875</xdr:rowOff>
    </xdr:from>
    <xdr:to>
      <xdr:col>18</xdr:col>
      <xdr:colOff>927653</xdr:colOff>
      <xdr:row>84</xdr:row>
      <xdr:rowOff>41246</xdr:rowOff>
    </xdr:to>
    <xdr:pic>
      <xdr:nvPicPr>
        <xdr:cNvPr id="2056" name="Picture 8"/>
        <xdr:cNvPicPr>
          <a:picLocks noChangeAspect="1" noChangeArrowheads="1"/>
        </xdr:cNvPicPr>
      </xdr:nvPicPr>
      <xdr:blipFill>
        <a:blip r:embed="rId5" cstate="print"/>
        <a:srcRect/>
        <a:stretch>
          <a:fillRect/>
        </a:stretch>
      </xdr:blipFill>
      <xdr:spPr>
        <a:xfrm>
          <a:off x="17454880" y="12359640"/>
          <a:ext cx="842645" cy="473075"/>
        </a:xfrm>
        <a:prstGeom prst="rect">
          <a:avLst/>
        </a:prstGeom>
        <a:noFill/>
      </xdr:spPr>
    </xdr:pic>
    <xdr:clientData/>
  </xdr:twoCellAnchor>
  <xdr:twoCellAnchor editAs="oneCell">
    <xdr:from>
      <xdr:col>18</xdr:col>
      <xdr:colOff>186358</xdr:colOff>
      <xdr:row>32</xdr:row>
      <xdr:rowOff>146539</xdr:rowOff>
    </xdr:from>
    <xdr:to>
      <xdr:col>18</xdr:col>
      <xdr:colOff>1041582</xdr:colOff>
      <xdr:row>38</xdr:row>
      <xdr:rowOff>247</xdr:rowOff>
    </xdr:to>
    <xdr:pic>
      <xdr:nvPicPr>
        <xdr:cNvPr id="14" name="Picture 2"/>
        <xdr:cNvPicPr>
          <a:picLocks noChangeAspect="1" noChangeArrowheads="1"/>
        </xdr:cNvPicPr>
      </xdr:nvPicPr>
      <xdr:blipFill>
        <a:blip r:embed="rId6" cstate="print"/>
        <a:srcRect/>
        <a:stretch>
          <a:fillRect/>
        </a:stretch>
      </xdr:blipFill>
      <xdr:spPr>
        <a:xfrm>
          <a:off x="17556480" y="4975225"/>
          <a:ext cx="855345" cy="806450"/>
        </a:xfrm>
        <a:prstGeom prst="rect">
          <a:avLst/>
        </a:prstGeom>
        <a:noFill/>
      </xdr:spPr>
    </xdr:pic>
    <xdr:clientData/>
  </xdr:twoCellAnchor>
  <xdr:twoCellAnchor editAs="oneCell">
    <xdr:from>
      <xdr:col>18</xdr:col>
      <xdr:colOff>148132</xdr:colOff>
      <xdr:row>51</xdr:row>
      <xdr:rowOff>85919</xdr:rowOff>
    </xdr:from>
    <xdr:to>
      <xdr:col>18</xdr:col>
      <xdr:colOff>1084067</xdr:colOff>
      <xdr:row>55</xdr:row>
      <xdr:rowOff>69446</xdr:rowOff>
    </xdr:to>
    <xdr:pic>
      <xdr:nvPicPr>
        <xdr:cNvPr id="15" name="Picture 4"/>
        <xdr:cNvPicPr>
          <a:picLocks noChangeAspect="1" noChangeArrowheads="1"/>
        </xdr:cNvPicPr>
      </xdr:nvPicPr>
      <xdr:blipFill>
        <a:blip r:embed="rId2" cstate="print"/>
        <a:srcRect/>
        <a:stretch>
          <a:fillRect/>
        </a:stretch>
      </xdr:blipFill>
      <xdr:spPr>
        <a:xfrm>
          <a:off x="17518380" y="7848600"/>
          <a:ext cx="935990" cy="593090"/>
        </a:xfrm>
        <a:prstGeom prst="rect">
          <a:avLst/>
        </a:prstGeom>
        <a:noFill/>
      </xdr:spPr>
    </xdr:pic>
    <xdr:clientData/>
  </xdr:twoCellAnchor>
  <xdr:twoCellAnchor editAs="oneCell">
    <xdr:from>
      <xdr:col>18</xdr:col>
      <xdr:colOff>85376</xdr:colOff>
      <xdr:row>58</xdr:row>
      <xdr:rowOff>20072</xdr:rowOff>
    </xdr:from>
    <xdr:to>
      <xdr:col>18</xdr:col>
      <xdr:colOff>1145550</xdr:colOff>
      <xdr:row>62</xdr:row>
      <xdr:rowOff>88562</xdr:rowOff>
    </xdr:to>
    <xdr:pic>
      <xdr:nvPicPr>
        <xdr:cNvPr id="16" name="Picture 2"/>
        <xdr:cNvPicPr>
          <a:picLocks noChangeAspect="1" noChangeArrowheads="1"/>
        </xdr:cNvPicPr>
      </xdr:nvPicPr>
      <xdr:blipFill>
        <a:blip r:embed="rId3" cstate="print"/>
        <a:srcRect/>
        <a:stretch>
          <a:fillRect/>
        </a:stretch>
      </xdr:blipFill>
      <xdr:spPr>
        <a:xfrm>
          <a:off x="17455515" y="8849360"/>
          <a:ext cx="1060450" cy="678180"/>
        </a:xfrm>
        <a:prstGeom prst="rect">
          <a:avLst/>
        </a:prstGeom>
        <a:noFill/>
      </xdr:spPr>
    </xdr:pic>
    <xdr:clientData/>
  </xdr:twoCellAnchor>
  <xdr:twoCellAnchor editAs="oneCell">
    <xdr:from>
      <xdr:col>18</xdr:col>
      <xdr:colOff>99074</xdr:colOff>
      <xdr:row>41</xdr:row>
      <xdr:rowOff>112977</xdr:rowOff>
    </xdr:from>
    <xdr:to>
      <xdr:col>18</xdr:col>
      <xdr:colOff>1196944</xdr:colOff>
      <xdr:row>46</xdr:row>
      <xdr:rowOff>51197</xdr:rowOff>
    </xdr:to>
    <xdr:pic>
      <xdr:nvPicPr>
        <xdr:cNvPr id="17" name="Picture 10"/>
        <xdr:cNvPicPr>
          <a:picLocks noChangeAspect="1" noChangeArrowheads="1"/>
        </xdr:cNvPicPr>
      </xdr:nvPicPr>
      <xdr:blipFill>
        <a:blip r:embed="rId7" cstate="print"/>
        <a:srcRect/>
        <a:stretch>
          <a:fillRect/>
        </a:stretch>
      </xdr:blipFill>
      <xdr:spPr>
        <a:xfrm>
          <a:off x="17469485" y="6351270"/>
          <a:ext cx="1097280" cy="700405"/>
        </a:xfrm>
        <a:prstGeom prst="rect">
          <a:avLst/>
        </a:prstGeom>
        <a:noFill/>
      </xdr:spPr>
    </xdr:pic>
    <xdr:clientData/>
  </xdr:twoCellAnchor>
  <xdr:twoCellAnchor editAs="oneCell">
    <xdr:from>
      <xdr:col>18</xdr:col>
      <xdr:colOff>177165</xdr:colOff>
      <xdr:row>92</xdr:row>
      <xdr:rowOff>120650</xdr:rowOff>
    </xdr:from>
    <xdr:to>
      <xdr:col>18</xdr:col>
      <xdr:colOff>1369861</xdr:colOff>
      <xdr:row>96</xdr:row>
      <xdr:rowOff>46670</xdr:rowOff>
    </xdr:to>
    <xdr:pic>
      <xdr:nvPicPr>
        <xdr:cNvPr id="3074" name="Picture 2"/>
        <xdr:cNvPicPr>
          <a:picLocks noChangeAspect="1" noChangeArrowheads="1"/>
        </xdr:cNvPicPr>
      </xdr:nvPicPr>
      <xdr:blipFill>
        <a:blip r:embed="rId8" cstate="print"/>
        <a:srcRect/>
        <a:stretch>
          <a:fillRect/>
        </a:stretch>
      </xdr:blipFill>
      <xdr:spPr>
        <a:xfrm>
          <a:off x="17547590" y="14398625"/>
          <a:ext cx="1192530" cy="535305"/>
        </a:xfrm>
        <a:prstGeom prst="rect">
          <a:avLst/>
        </a:prstGeom>
        <a:noFill/>
      </xdr:spPr>
    </xdr:pic>
    <xdr:clientData/>
  </xdr:twoCellAnchor>
  <xdr:twoCellAnchor editAs="oneCell">
    <xdr:from>
      <xdr:col>18</xdr:col>
      <xdr:colOff>109903</xdr:colOff>
      <xdr:row>16</xdr:row>
      <xdr:rowOff>57508</xdr:rowOff>
    </xdr:from>
    <xdr:to>
      <xdr:col>18</xdr:col>
      <xdr:colOff>1201615</xdr:colOff>
      <xdr:row>21</xdr:row>
      <xdr:rowOff>5016</xdr:rowOff>
    </xdr:to>
    <xdr:pic>
      <xdr:nvPicPr>
        <xdr:cNvPr id="1026" name="Picture 2"/>
        <xdr:cNvPicPr>
          <a:picLocks noChangeAspect="1" noChangeArrowheads="1"/>
        </xdr:cNvPicPr>
      </xdr:nvPicPr>
      <xdr:blipFill>
        <a:blip r:embed="rId9" cstate="print"/>
        <a:srcRect/>
        <a:stretch>
          <a:fillRect/>
        </a:stretch>
      </xdr:blipFill>
      <xdr:spPr>
        <a:xfrm>
          <a:off x="17480280" y="2447925"/>
          <a:ext cx="1091565" cy="709295"/>
        </a:xfrm>
        <a:prstGeom prst="rect">
          <a:avLst/>
        </a:prstGeom>
        <a:noFill/>
      </xdr:spPr>
    </xdr:pic>
    <xdr:clientData/>
  </xdr:twoCellAnchor>
  <xdr:twoCellAnchor editAs="oneCell">
    <xdr:from>
      <xdr:col>17</xdr:col>
      <xdr:colOff>452120</xdr:colOff>
      <xdr:row>104</xdr:row>
      <xdr:rowOff>46355</xdr:rowOff>
    </xdr:from>
    <xdr:to>
      <xdr:col>18</xdr:col>
      <xdr:colOff>791387</xdr:colOff>
      <xdr:row>109</xdr:row>
      <xdr:rowOff>38116</xdr:rowOff>
    </xdr:to>
    <xdr:pic>
      <xdr:nvPicPr>
        <xdr:cNvPr id="18" name="Picture 2"/>
        <xdr:cNvPicPr>
          <a:picLocks noChangeAspect="1" noChangeArrowheads="1"/>
        </xdr:cNvPicPr>
      </xdr:nvPicPr>
      <xdr:blipFill>
        <a:blip r:embed="rId10" cstate="print"/>
        <a:srcRect/>
        <a:stretch>
          <a:fillRect/>
        </a:stretch>
      </xdr:blipFill>
      <xdr:spPr>
        <a:xfrm>
          <a:off x="16986885" y="16153130"/>
          <a:ext cx="1174750" cy="753745"/>
        </a:xfrm>
        <a:prstGeom prst="rect">
          <a:avLst/>
        </a:prstGeom>
        <a:noFill/>
      </xdr:spPr>
    </xdr:pic>
    <xdr:clientData/>
  </xdr:twoCellAnchor>
  <xdr:twoCellAnchor editAs="oneCell">
    <xdr:from>
      <xdr:col>18</xdr:col>
      <xdr:colOff>1049655</xdr:colOff>
      <xdr:row>103</xdr:row>
      <xdr:rowOff>60960</xdr:rowOff>
    </xdr:from>
    <xdr:to>
      <xdr:col>19</xdr:col>
      <xdr:colOff>285462</xdr:colOff>
      <xdr:row>108</xdr:row>
      <xdr:rowOff>123932</xdr:rowOff>
    </xdr:to>
    <xdr:pic>
      <xdr:nvPicPr>
        <xdr:cNvPr id="19" name="Picture 4"/>
        <xdr:cNvPicPr>
          <a:picLocks noChangeAspect="1" noChangeArrowheads="1"/>
        </xdr:cNvPicPr>
      </xdr:nvPicPr>
      <xdr:blipFill>
        <a:blip r:embed="rId11" cstate="print"/>
        <a:srcRect/>
        <a:stretch>
          <a:fillRect/>
        </a:stretch>
      </xdr:blipFill>
      <xdr:spPr>
        <a:xfrm>
          <a:off x="18420080" y="16015335"/>
          <a:ext cx="1207135" cy="824865"/>
        </a:xfrm>
        <a:prstGeom prst="rect">
          <a:avLst/>
        </a:prstGeom>
        <a:noFill/>
      </xdr:spPr>
    </xdr:pic>
    <xdr:clientData/>
  </xdr:twoCellAnchor>
  <xdr:twoCellAnchor editAs="oneCell">
    <xdr:from>
      <xdr:col>18</xdr:col>
      <xdr:colOff>33132</xdr:colOff>
      <xdr:row>68</xdr:row>
      <xdr:rowOff>0</xdr:rowOff>
    </xdr:from>
    <xdr:to>
      <xdr:col>18</xdr:col>
      <xdr:colOff>1362175</xdr:colOff>
      <xdr:row>77</xdr:row>
      <xdr:rowOff>54322</xdr:rowOff>
    </xdr:to>
    <xdr:pic>
      <xdr:nvPicPr>
        <xdr:cNvPr id="4" name="Picture 3"/>
        <xdr:cNvPicPr>
          <a:picLocks noChangeAspect="1"/>
        </xdr:cNvPicPr>
      </xdr:nvPicPr>
      <xdr:blipFill>
        <a:blip r:embed="rId12"/>
        <a:stretch>
          <a:fillRect/>
        </a:stretch>
      </xdr:blipFill>
      <xdr:spPr>
        <a:xfrm>
          <a:off x="17403445" y="10353675"/>
          <a:ext cx="1329055" cy="1425575"/>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159</xdr:row>
      <xdr:rowOff>96905</xdr:rowOff>
    </xdr:from>
    <xdr:to>
      <xdr:col>1</xdr:col>
      <xdr:colOff>341310</xdr:colOff>
      <xdr:row>172</xdr:row>
      <xdr:rowOff>113886</xdr:rowOff>
    </xdr:to>
    <xdr:pic>
      <xdr:nvPicPr>
        <xdr:cNvPr id="5" name="Picture 2" descr="http://aa.mg60.mail.yahoo.com/ya/download?mid=1%5f75016%5fAHJ7bHwAAXqjTDvDAAJHgy9UZtU&amp;pid=2&amp;fid=Inbox&amp;inline=1"/>
        <xdr:cNvPicPr>
          <a:picLocks noChangeAspect="1" noChangeArrowheads="1"/>
        </xdr:cNvPicPr>
      </xdr:nvPicPr>
      <xdr:blipFill>
        <a:blip r:embed="rId1" cstate="print"/>
        <a:srcRect b="16489"/>
        <a:stretch>
          <a:fillRect/>
        </a:stretch>
      </xdr:blipFill>
      <xdr:spPr>
        <a:xfrm>
          <a:off x="76200" y="29328745"/>
          <a:ext cx="1407795" cy="1874520"/>
        </a:xfrm>
        <a:prstGeom prst="rect">
          <a:avLst/>
        </a:prstGeom>
        <a:ln>
          <a:noFill/>
        </a:ln>
        <a:effectLst>
          <a:softEdge rad="112500"/>
        </a:effectLst>
      </xdr:spPr>
    </xdr:pic>
    <xdr:clientData/>
  </xdr:twoCellAnchor>
  <xdr:twoCellAnchor editAs="oneCell">
    <xdr:from>
      <xdr:col>2</xdr:col>
      <xdr:colOff>233979</xdr:colOff>
      <xdr:row>30</xdr:row>
      <xdr:rowOff>180144</xdr:rowOff>
    </xdr:from>
    <xdr:to>
      <xdr:col>2</xdr:col>
      <xdr:colOff>1525656</xdr:colOff>
      <xdr:row>37</xdr:row>
      <xdr:rowOff>203572</xdr:rowOff>
    </xdr:to>
    <xdr:pic>
      <xdr:nvPicPr>
        <xdr:cNvPr id="6" name="Picture 10" descr="http://www.bd-heatech.com/brazed_PHE2.jpg"/>
        <xdr:cNvPicPr>
          <a:picLocks noChangeAspect="1" noChangeArrowheads="1"/>
        </xdr:cNvPicPr>
      </xdr:nvPicPr>
      <xdr:blipFill>
        <a:blip r:embed="rId2" cstate="print"/>
        <a:srcRect/>
        <a:stretch>
          <a:fillRect/>
        </a:stretch>
      </xdr:blipFill>
      <xdr:spPr>
        <a:xfrm rot="10800000" flipV="1">
          <a:off x="3386455" y="5162550"/>
          <a:ext cx="1291590" cy="120332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2</xdr:col>
      <xdr:colOff>326335</xdr:colOff>
      <xdr:row>11</xdr:row>
      <xdr:rowOff>114897</xdr:rowOff>
    </xdr:from>
    <xdr:to>
      <xdr:col>2</xdr:col>
      <xdr:colOff>985630</xdr:colOff>
      <xdr:row>18</xdr:row>
      <xdr:rowOff>53956</xdr:rowOff>
    </xdr:to>
    <xdr:pic>
      <xdr:nvPicPr>
        <xdr:cNvPr id="7" name="Picture 11" descr="http://www.bd-heatech.com/Evaporator_flow.jpg"/>
        <xdr:cNvPicPr>
          <a:picLocks noChangeAspect="1" noChangeArrowheads="1"/>
        </xdr:cNvPicPr>
      </xdr:nvPicPr>
      <xdr:blipFill>
        <a:blip r:embed="rId3" cstate="print"/>
        <a:srcRect/>
        <a:stretch>
          <a:fillRect/>
        </a:stretch>
      </xdr:blipFill>
      <xdr:spPr>
        <a:xfrm>
          <a:off x="3478530" y="1295400"/>
          <a:ext cx="659765" cy="1205865"/>
        </a:xfrm>
        <a:prstGeom prst="rect">
          <a:avLst/>
        </a:prstGeom>
        <a:ln>
          <a:noFill/>
        </a:ln>
        <a:effectLst>
          <a:softEdge rad="112500"/>
        </a:effectLst>
      </xdr:spPr>
    </xdr:pic>
    <xdr:clientData/>
  </xdr:twoCellAnchor>
  <xdr:twoCellAnchor editAs="oneCell">
    <xdr:from>
      <xdr:col>2</xdr:col>
      <xdr:colOff>121756</xdr:colOff>
      <xdr:row>55</xdr:row>
      <xdr:rowOff>66262</xdr:rowOff>
    </xdr:from>
    <xdr:to>
      <xdr:col>2</xdr:col>
      <xdr:colOff>1581977</xdr:colOff>
      <xdr:row>63</xdr:row>
      <xdr:rowOff>132403</xdr:rowOff>
    </xdr:to>
    <xdr:pic>
      <xdr:nvPicPr>
        <xdr:cNvPr id="1026" name="Picture 2"/>
        <xdr:cNvPicPr>
          <a:picLocks noChangeAspect="1" noChangeArrowheads="1"/>
        </xdr:cNvPicPr>
      </xdr:nvPicPr>
      <xdr:blipFill>
        <a:blip r:embed="rId4" cstate="print"/>
        <a:srcRect/>
        <a:stretch>
          <a:fillRect/>
        </a:stretch>
      </xdr:blipFill>
      <xdr:spPr>
        <a:xfrm>
          <a:off x="3274060" y="9410065"/>
          <a:ext cx="1460500" cy="1209040"/>
        </a:xfrm>
        <a:prstGeom prst="rect">
          <a:avLst/>
        </a:prstGeom>
        <a:noFill/>
      </xdr:spPr>
    </xdr:pic>
    <xdr:clientData/>
  </xdr:twoCellAnchor>
  <xdr:twoCellAnchor editAs="oneCell">
    <xdr:from>
      <xdr:col>2</xdr:col>
      <xdr:colOff>1446143</xdr:colOff>
      <xdr:row>160</xdr:row>
      <xdr:rowOff>60877</xdr:rowOff>
    </xdr:from>
    <xdr:to>
      <xdr:col>4</xdr:col>
      <xdr:colOff>6267</xdr:colOff>
      <xdr:row>169</xdr:row>
      <xdr:rowOff>0</xdr:rowOff>
    </xdr:to>
    <xdr:pic>
      <xdr:nvPicPr>
        <xdr:cNvPr id="8" name="Picture 1870"/>
        <xdr:cNvPicPr>
          <a:picLocks noChangeAspect="1" noChangeArrowheads="1"/>
        </xdr:cNvPicPr>
      </xdr:nvPicPr>
      <xdr:blipFill>
        <a:blip r:embed="rId5" cstate="print"/>
        <a:srcRect/>
        <a:stretch>
          <a:fillRect/>
        </a:stretch>
      </xdr:blipFill>
      <xdr:spPr>
        <a:xfrm>
          <a:off x="4598670" y="29435425"/>
          <a:ext cx="1445895" cy="1225550"/>
        </a:xfrm>
        <a:prstGeom prst="rect">
          <a:avLst/>
        </a:prstGeom>
        <a:noFill/>
        <a:ln w="9525">
          <a:noFill/>
          <a:miter lim="800000"/>
          <a:headEnd/>
          <a:tailEnd/>
        </a:ln>
      </xdr:spPr>
    </xdr:pic>
    <xdr:clientData/>
  </xdr:twoCellAnchor>
  <xdr:twoCellAnchor editAs="oneCell">
    <xdr:from>
      <xdr:col>2</xdr:col>
      <xdr:colOff>124235</xdr:colOff>
      <xdr:row>69</xdr:row>
      <xdr:rowOff>46798</xdr:rowOff>
    </xdr:from>
    <xdr:to>
      <xdr:col>2</xdr:col>
      <xdr:colOff>1043608</xdr:colOff>
      <xdr:row>74</xdr:row>
      <xdr:rowOff>16564</xdr:rowOff>
    </xdr:to>
    <xdr:pic>
      <xdr:nvPicPr>
        <xdr:cNvPr id="9" name="Picture 10695"/>
        <xdr:cNvPicPr>
          <a:picLocks noChangeAspect="1" noChangeArrowheads="1"/>
        </xdr:cNvPicPr>
      </xdr:nvPicPr>
      <xdr:blipFill>
        <a:blip r:embed="rId6" cstate="print"/>
        <a:srcRect/>
        <a:stretch>
          <a:fillRect/>
        </a:stretch>
      </xdr:blipFill>
      <xdr:spPr>
        <a:xfrm>
          <a:off x="3276600" y="11390630"/>
          <a:ext cx="919480" cy="808355"/>
        </a:xfrm>
        <a:prstGeom prst="rect">
          <a:avLst/>
        </a:prstGeom>
        <a:noFill/>
        <a:ln w="9525">
          <a:noFill/>
          <a:miter lim="800000"/>
          <a:headEnd/>
          <a:tailEnd/>
        </a:ln>
      </xdr:spPr>
    </xdr:pic>
    <xdr:clientData/>
  </xdr:twoCellAnchor>
  <xdr:twoCellAnchor>
    <xdr:from>
      <xdr:col>3</xdr:col>
      <xdr:colOff>0</xdr:colOff>
      <xdr:row>124</xdr:row>
      <xdr:rowOff>0</xdr:rowOff>
    </xdr:from>
    <xdr:to>
      <xdr:col>3</xdr:col>
      <xdr:colOff>0</xdr:colOff>
      <xdr:row>124</xdr:row>
      <xdr:rowOff>0</xdr:rowOff>
    </xdr:to>
    <xdr:pic>
      <xdr:nvPicPr>
        <xdr:cNvPr id="10" name="Picture 33" descr="NS01-RC"/>
        <xdr:cNvPicPr>
          <a:picLocks noChangeAspect="1" noChangeArrowheads="1"/>
        </xdr:cNvPicPr>
      </xdr:nvPicPr>
      <xdr:blipFill>
        <a:blip r:embed="rId7"/>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3</xdr:col>
      <xdr:colOff>0</xdr:colOff>
      <xdr:row>124</xdr:row>
      <xdr:rowOff>0</xdr:rowOff>
    </xdr:from>
    <xdr:to>
      <xdr:col>3</xdr:col>
      <xdr:colOff>0</xdr:colOff>
      <xdr:row>124</xdr:row>
      <xdr:rowOff>0</xdr:rowOff>
    </xdr:to>
    <xdr:pic>
      <xdr:nvPicPr>
        <xdr:cNvPr id="11" name="Picture 36" descr="NS07"/>
        <xdr:cNvPicPr>
          <a:picLocks noChangeAspect="1" noChangeArrowheads="1"/>
        </xdr:cNvPicPr>
      </xdr:nvPicPr>
      <xdr:blipFill>
        <a:blip r:embed="rId8"/>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3</xdr:col>
      <xdr:colOff>0</xdr:colOff>
      <xdr:row>124</xdr:row>
      <xdr:rowOff>0</xdr:rowOff>
    </xdr:from>
    <xdr:to>
      <xdr:col>3</xdr:col>
      <xdr:colOff>0</xdr:colOff>
      <xdr:row>124</xdr:row>
      <xdr:rowOff>0</xdr:rowOff>
    </xdr:to>
    <xdr:pic>
      <xdr:nvPicPr>
        <xdr:cNvPr id="12" name="Picture 37" descr="NS09"/>
        <xdr:cNvPicPr>
          <a:picLocks noChangeAspect="1" noChangeArrowheads="1"/>
        </xdr:cNvPicPr>
      </xdr:nvPicPr>
      <xdr:blipFill>
        <a:blip r:embed="rId9"/>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2</xdr:col>
      <xdr:colOff>790575</xdr:colOff>
      <xdr:row>124</xdr:row>
      <xdr:rowOff>0</xdr:rowOff>
    </xdr:from>
    <xdr:to>
      <xdr:col>8</xdr:col>
      <xdr:colOff>0</xdr:colOff>
      <xdr:row>124</xdr:row>
      <xdr:rowOff>0</xdr:rowOff>
    </xdr:to>
    <xdr:sp>
      <xdr:nvSpPr>
        <xdr:cNvPr id="13" name="Line 213"/>
        <xdr:cNvSpPr>
          <a:spLocks noChangeShapeType="1"/>
        </xdr:cNvSpPr>
      </xdr:nvSpPr>
      <xdr:spPr>
        <a:xfrm>
          <a:off x="3943350" y="19421475"/>
          <a:ext cx="6905625" cy="0"/>
        </a:xfrm>
        <a:prstGeom prst="line">
          <a:avLst/>
        </a:prstGeom>
        <a:noFill/>
        <a:ln w="9525">
          <a:solidFill>
            <a:srgbClr val="000000"/>
          </a:solidFill>
          <a:round/>
        </a:ln>
      </xdr:spPr>
    </xdr:sp>
    <xdr:clientData/>
  </xdr:twoCellAnchor>
  <xdr:twoCellAnchor editAs="oneCell">
    <xdr:from>
      <xdr:col>10</xdr:col>
      <xdr:colOff>151985</xdr:colOff>
      <xdr:row>124</xdr:row>
      <xdr:rowOff>12010</xdr:rowOff>
    </xdr:from>
    <xdr:to>
      <xdr:col>10</xdr:col>
      <xdr:colOff>906719</xdr:colOff>
      <xdr:row>125</xdr:row>
      <xdr:rowOff>278945</xdr:rowOff>
    </xdr:to>
    <xdr:pic>
      <xdr:nvPicPr>
        <xdr:cNvPr id="14" name="图片 6" descr="HCPF.jpg"/>
        <xdr:cNvPicPr>
          <a:picLocks noChangeAspect="1"/>
        </xdr:cNvPicPr>
      </xdr:nvPicPr>
      <xdr:blipFill>
        <a:blip r:embed="rId10" cstate="print"/>
        <a:stretch>
          <a:fillRect/>
        </a:stretch>
      </xdr:blipFill>
      <xdr:spPr>
        <a:xfrm>
          <a:off x="13048615" y="19432905"/>
          <a:ext cx="754380" cy="553085"/>
        </a:xfrm>
        <a:prstGeom prst="rect">
          <a:avLst/>
        </a:prstGeom>
      </xdr:spPr>
    </xdr:pic>
    <xdr:clientData/>
  </xdr:twoCellAnchor>
  <xdr:twoCellAnchor editAs="oneCell">
    <xdr:from>
      <xdr:col>10</xdr:col>
      <xdr:colOff>229430</xdr:colOff>
      <xdr:row>127</xdr:row>
      <xdr:rowOff>34788</xdr:rowOff>
    </xdr:from>
    <xdr:to>
      <xdr:col>10</xdr:col>
      <xdr:colOff>894522</xdr:colOff>
      <xdr:row>128</xdr:row>
      <xdr:rowOff>261721</xdr:rowOff>
    </xdr:to>
    <xdr:pic>
      <xdr:nvPicPr>
        <xdr:cNvPr id="15" name="图片 8" descr="HGAM.jpg"/>
        <xdr:cNvPicPr>
          <a:picLocks noChangeAspect="1"/>
        </xdr:cNvPicPr>
      </xdr:nvPicPr>
      <xdr:blipFill>
        <a:blip r:embed="rId11" cstate="print"/>
        <a:stretch>
          <a:fillRect/>
        </a:stretch>
      </xdr:blipFill>
      <xdr:spPr>
        <a:xfrm>
          <a:off x="13126085" y="20313015"/>
          <a:ext cx="664845" cy="513080"/>
        </a:xfrm>
        <a:prstGeom prst="rect">
          <a:avLst/>
        </a:prstGeom>
      </xdr:spPr>
    </xdr:pic>
    <xdr:clientData/>
  </xdr:twoCellAnchor>
  <xdr:twoCellAnchor editAs="oneCell">
    <xdr:from>
      <xdr:col>10</xdr:col>
      <xdr:colOff>181803</xdr:colOff>
      <xdr:row>130</xdr:row>
      <xdr:rowOff>41413</xdr:rowOff>
    </xdr:from>
    <xdr:to>
      <xdr:col>10</xdr:col>
      <xdr:colOff>894048</xdr:colOff>
      <xdr:row>131</xdr:row>
      <xdr:rowOff>226414</xdr:rowOff>
    </xdr:to>
    <xdr:pic>
      <xdr:nvPicPr>
        <xdr:cNvPr id="16" name="图片 7" descr="HCT-S.jpg"/>
        <xdr:cNvPicPr>
          <a:picLocks noChangeAspect="1"/>
        </xdr:cNvPicPr>
      </xdr:nvPicPr>
      <xdr:blipFill>
        <a:blip r:embed="rId12" cstate="print"/>
        <a:stretch>
          <a:fillRect/>
        </a:stretch>
      </xdr:blipFill>
      <xdr:spPr>
        <a:xfrm>
          <a:off x="13078460" y="21177250"/>
          <a:ext cx="711835" cy="470535"/>
        </a:xfrm>
        <a:prstGeom prst="rect">
          <a:avLst/>
        </a:prstGeom>
      </xdr:spPr>
    </xdr:pic>
    <xdr:clientData/>
  </xdr:twoCellAnchor>
  <xdr:twoCellAnchor editAs="oneCell">
    <xdr:from>
      <xdr:col>10</xdr:col>
      <xdr:colOff>188192</xdr:colOff>
      <xdr:row>133</xdr:row>
      <xdr:rowOff>215347</xdr:rowOff>
    </xdr:from>
    <xdr:to>
      <xdr:col>10</xdr:col>
      <xdr:colOff>1054301</xdr:colOff>
      <xdr:row>133</xdr:row>
      <xdr:rowOff>886238</xdr:rowOff>
    </xdr:to>
    <xdr:pic>
      <xdr:nvPicPr>
        <xdr:cNvPr id="20" name="图片 9" descr="PC-10.jpg"/>
        <xdr:cNvPicPr>
          <a:picLocks noChangeAspect="1"/>
        </xdr:cNvPicPr>
      </xdr:nvPicPr>
      <xdr:blipFill>
        <a:blip r:embed="rId13" cstate="print"/>
        <a:stretch>
          <a:fillRect/>
        </a:stretch>
      </xdr:blipFill>
      <xdr:spPr>
        <a:xfrm>
          <a:off x="13084810" y="22208490"/>
          <a:ext cx="866140" cy="670560"/>
        </a:xfrm>
        <a:prstGeom prst="rect">
          <a:avLst/>
        </a:prstGeom>
      </xdr:spPr>
    </xdr:pic>
    <xdr:clientData/>
  </xdr:twoCellAnchor>
  <xdr:twoCellAnchor>
    <xdr:from>
      <xdr:col>3</xdr:col>
      <xdr:colOff>0</xdr:colOff>
      <xdr:row>135</xdr:row>
      <xdr:rowOff>0</xdr:rowOff>
    </xdr:from>
    <xdr:to>
      <xdr:col>3</xdr:col>
      <xdr:colOff>0</xdr:colOff>
      <xdr:row>135</xdr:row>
      <xdr:rowOff>0</xdr:rowOff>
    </xdr:to>
    <xdr:pic>
      <xdr:nvPicPr>
        <xdr:cNvPr id="23" name="Picture 33" descr="NS01-RC"/>
        <xdr:cNvPicPr>
          <a:picLocks noChangeAspect="1" noChangeArrowheads="1"/>
        </xdr:cNvPicPr>
      </xdr:nvPicPr>
      <xdr:blipFill>
        <a:blip r:embed="rId7"/>
        <a:srcRect/>
        <a:stretch>
          <a:fillRect/>
        </a:stretch>
      </xdr:blipFill>
      <xdr:spPr>
        <a:xfrm>
          <a:off x="4895850" y="23583900"/>
          <a:ext cx="0" cy="0"/>
        </a:xfrm>
        <a:prstGeom prst="rect">
          <a:avLst/>
        </a:prstGeom>
        <a:noFill/>
        <a:ln w="9525">
          <a:noFill/>
          <a:miter lim="800000"/>
          <a:headEnd/>
          <a:tailEnd/>
        </a:ln>
      </xdr:spPr>
    </xdr:pic>
    <xdr:clientData/>
  </xdr:twoCellAnchor>
  <xdr:twoCellAnchor>
    <xdr:from>
      <xdr:col>3</xdr:col>
      <xdr:colOff>0</xdr:colOff>
      <xdr:row>135</xdr:row>
      <xdr:rowOff>0</xdr:rowOff>
    </xdr:from>
    <xdr:to>
      <xdr:col>3</xdr:col>
      <xdr:colOff>0</xdr:colOff>
      <xdr:row>135</xdr:row>
      <xdr:rowOff>0</xdr:rowOff>
    </xdr:to>
    <xdr:pic>
      <xdr:nvPicPr>
        <xdr:cNvPr id="24" name="Picture 36" descr="NS07"/>
        <xdr:cNvPicPr>
          <a:picLocks noChangeAspect="1" noChangeArrowheads="1"/>
        </xdr:cNvPicPr>
      </xdr:nvPicPr>
      <xdr:blipFill>
        <a:blip r:embed="rId8"/>
        <a:srcRect/>
        <a:stretch>
          <a:fillRect/>
        </a:stretch>
      </xdr:blipFill>
      <xdr:spPr>
        <a:xfrm>
          <a:off x="4895850" y="23583900"/>
          <a:ext cx="0" cy="0"/>
        </a:xfrm>
        <a:prstGeom prst="rect">
          <a:avLst/>
        </a:prstGeom>
        <a:noFill/>
        <a:ln w="9525">
          <a:noFill/>
          <a:miter lim="800000"/>
          <a:headEnd/>
          <a:tailEnd/>
        </a:ln>
      </xdr:spPr>
    </xdr:pic>
    <xdr:clientData/>
  </xdr:twoCellAnchor>
  <xdr:twoCellAnchor>
    <xdr:from>
      <xdr:col>3</xdr:col>
      <xdr:colOff>0</xdr:colOff>
      <xdr:row>135</xdr:row>
      <xdr:rowOff>0</xdr:rowOff>
    </xdr:from>
    <xdr:to>
      <xdr:col>3</xdr:col>
      <xdr:colOff>0</xdr:colOff>
      <xdr:row>135</xdr:row>
      <xdr:rowOff>0</xdr:rowOff>
    </xdr:to>
    <xdr:pic>
      <xdr:nvPicPr>
        <xdr:cNvPr id="25" name="Picture 37" descr="NS09"/>
        <xdr:cNvPicPr>
          <a:picLocks noChangeAspect="1" noChangeArrowheads="1"/>
        </xdr:cNvPicPr>
      </xdr:nvPicPr>
      <xdr:blipFill>
        <a:blip r:embed="rId9"/>
        <a:srcRect/>
        <a:stretch>
          <a:fillRect/>
        </a:stretch>
      </xdr:blipFill>
      <xdr:spPr>
        <a:xfrm>
          <a:off x="4895850" y="23583900"/>
          <a:ext cx="0" cy="0"/>
        </a:xfrm>
        <a:prstGeom prst="rect">
          <a:avLst/>
        </a:prstGeom>
        <a:noFill/>
        <a:ln w="9525">
          <a:noFill/>
          <a:miter lim="800000"/>
          <a:headEnd/>
          <a:tailEnd/>
        </a:ln>
      </xdr:spPr>
    </xdr:pic>
    <xdr:clientData/>
  </xdr:twoCellAnchor>
  <xdr:twoCellAnchor editAs="oneCell">
    <xdr:from>
      <xdr:col>10</xdr:col>
      <xdr:colOff>214934</xdr:colOff>
      <xdr:row>140</xdr:row>
      <xdr:rowOff>82826</xdr:rowOff>
    </xdr:from>
    <xdr:to>
      <xdr:col>10</xdr:col>
      <xdr:colOff>927179</xdr:colOff>
      <xdr:row>141</xdr:row>
      <xdr:rowOff>251257</xdr:rowOff>
    </xdr:to>
    <xdr:pic>
      <xdr:nvPicPr>
        <xdr:cNvPr id="29" name="图片 7" descr="HCT-S.jpg"/>
        <xdr:cNvPicPr>
          <a:picLocks noChangeAspect="1"/>
        </xdr:cNvPicPr>
      </xdr:nvPicPr>
      <xdr:blipFill>
        <a:blip r:embed="rId14" cstate="print"/>
        <a:stretch>
          <a:fillRect/>
        </a:stretch>
      </xdr:blipFill>
      <xdr:spPr>
        <a:xfrm>
          <a:off x="13111480" y="25095200"/>
          <a:ext cx="712470" cy="454025"/>
        </a:xfrm>
        <a:prstGeom prst="rect">
          <a:avLst/>
        </a:prstGeom>
      </xdr:spPr>
    </xdr:pic>
    <xdr:clientData/>
  </xdr:twoCellAnchor>
  <xdr:twoCellAnchor editAs="oneCell">
    <xdr:from>
      <xdr:col>10</xdr:col>
      <xdr:colOff>160268</xdr:colOff>
      <xdr:row>134</xdr:row>
      <xdr:rowOff>12011</xdr:rowOff>
    </xdr:from>
    <xdr:to>
      <xdr:col>10</xdr:col>
      <xdr:colOff>869674</xdr:colOff>
      <xdr:row>135</xdr:row>
      <xdr:rowOff>250217</xdr:rowOff>
    </xdr:to>
    <xdr:pic>
      <xdr:nvPicPr>
        <xdr:cNvPr id="30" name="图片 6" descr="HCPF.jpg"/>
        <xdr:cNvPicPr>
          <a:picLocks noChangeAspect="1"/>
        </xdr:cNvPicPr>
      </xdr:nvPicPr>
      <xdr:blipFill>
        <a:blip r:embed="rId15" cstate="print"/>
        <a:stretch>
          <a:fillRect/>
        </a:stretch>
      </xdr:blipFill>
      <xdr:spPr>
        <a:xfrm>
          <a:off x="13056870" y="23309580"/>
          <a:ext cx="709295" cy="524510"/>
        </a:xfrm>
        <a:prstGeom prst="rect">
          <a:avLst/>
        </a:prstGeom>
      </xdr:spPr>
    </xdr:pic>
    <xdr:clientData/>
  </xdr:twoCellAnchor>
  <xdr:twoCellAnchor editAs="oneCell">
    <xdr:from>
      <xdr:col>10</xdr:col>
      <xdr:colOff>196299</xdr:colOff>
      <xdr:row>137</xdr:row>
      <xdr:rowOff>26508</xdr:rowOff>
    </xdr:from>
    <xdr:to>
      <xdr:col>10</xdr:col>
      <xdr:colOff>861391</xdr:colOff>
      <xdr:row>138</xdr:row>
      <xdr:rowOff>253441</xdr:rowOff>
    </xdr:to>
    <xdr:pic>
      <xdr:nvPicPr>
        <xdr:cNvPr id="31" name="图片 8" descr="HGAM.jpg"/>
        <xdr:cNvPicPr>
          <a:picLocks noChangeAspect="1"/>
        </xdr:cNvPicPr>
      </xdr:nvPicPr>
      <xdr:blipFill>
        <a:blip r:embed="rId16" cstate="print"/>
        <a:stretch>
          <a:fillRect/>
        </a:stretch>
      </xdr:blipFill>
      <xdr:spPr>
        <a:xfrm>
          <a:off x="13093065" y="24181435"/>
          <a:ext cx="664845" cy="513080"/>
        </a:xfrm>
        <a:prstGeom prst="rect">
          <a:avLst/>
        </a:prstGeom>
      </xdr:spPr>
    </xdr:pic>
    <xdr:clientData/>
  </xdr:twoCellAnchor>
  <xdr:twoCellAnchor editAs="oneCell">
    <xdr:from>
      <xdr:col>5</xdr:col>
      <xdr:colOff>274982</xdr:colOff>
      <xdr:row>146</xdr:row>
      <xdr:rowOff>12838</xdr:rowOff>
    </xdr:from>
    <xdr:to>
      <xdr:col>6</xdr:col>
      <xdr:colOff>88942</xdr:colOff>
      <xdr:row>148</xdr:row>
      <xdr:rowOff>131975</xdr:rowOff>
    </xdr:to>
    <xdr:pic>
      <xdr:nvPicPr>
        <xdr:cNvPr id="22" name="Picture 1" descr="4"/>
        <xdr:cNvPicPr>
          <a:picLocks noChangeAspect="1" noChangeArrowheads="1"/>
        </xdr:cNvPicPr>
      </xdr:nvPicPr>
      <xdr:blipFill>
        <a:blip r:embed="rId17" cstate="print"/>
        <a:srcRect l="3840" t="8108" r="4686" b="12162"/>
        <a:stretch>
          <a:fillRect/>
        </a:stretch>
      </xdr:blipFill>
      <xdr:spPr>
        <a:xfrm>
          <a:off x="7456805" y="27292300"/>
          <a:ext cx="956945" cy="452120"/>
        </a:xfrm>
        <a:prstGeom prst="rect">
          <a:avLst/>
        </a:prstGeom>
        <a:noFill/>
        <a:ln w="9525">
          <a:noFill/>
          <a:miter lim="800000"/>
          <a:headEnd/>
          <a:tailEnd/>
        </a:ln>
      </xdr:spPr>
    </xdr:pic>
    <xdr:clientData/>
  </xdr:twoCellAnchor>
  <xdr:twoCellAnchor editAs="oneCell">
    <xdr:from>
      <xdr:col>5</xdr:col>
      <xdr:colOff>171450</xdr:colOff>
      <xdr:row>150</xdr:row>
      <xdr:rowOff>103947</xdr:rowOff>
    </xdr:from>
    <xdr:to>
      <xdr:col>6</xdr:col>
      <xdr:colOff>252937</xdr:colOff>
      <xdr:row>154</xdr:row>
      <xdr:rowOff>72235</xdr:rowOff>
    </xdr:to>
    <xdr:pic>
      <xdr:nvPicPr>
        <xdr:cNvPr id="26" name="Picture 2" descr="4"/>
        <xdr:cNvPicPr>
          <a:picLocks noChangeAspect="1" noChangeArrowheads="1"/>
        </xdr:cNvPicPr>
      </xdr:nvPicPr>
      <xdr:blipFill>
        <a:blip r:embed="rId18" cstate="print"/>
        <a:srcRect l="3727" t="6716" r="4348" b="10455"/>
        <a:stretch>
          <a:fillRect/>
        </a:stretch>
      </xdr:blipFill>
      <xdr:spPr>
        <a:xfrm>
          <a:off x="7353300" y="28002230"/>
          <a:ext cx="1224280" cy="587375"/>
        </a:xfrm>
        <a:prstGeom prst="rect">
          <a:avLst/>
        </a:prstGeom>
        <a:noFill/>
        <a:ln w="9525">
          <a:noFill/>
          <a:miter lim="800000"/>
          <a:headEnd/>
          <a:tailEnd/>
        </a:ln>
      </xdr:spPr>
    </xdr:pic>
    <xdr:clientData/>
  </xdr:twoCellAnchor>
  <xdr:twoCellAnchor editAs="oneCell">
    <xdr:from>
      <xdr:col>2</xdr:col>
      <xdr:colOff>192986</xdr:colOff>
      <xdr:row>89</xdr:row>
      <xdr:rowOff>46796</xdr:rowOff>
    </xdr:from>
    <xdr:to>
      <xdr:col>2</xdr:col>
      <xdr:colOff>1606421</xdr:colOff>
      <xdr:row>92</xdr:row>
      <xdr:rowOff>99918</xdr:rowOff>
    </xdr:to>
    <xdr:pic>
      <xdr:nvPicPr>
        <xdr:cNvPr id="2" name="Picture 2"/>
        <xdr:cNvPicPr>
          <a:picLocks noChangeAspect="1" noChangeArrowheads="1"/>
        </xdr:cNvPicPr>
      </xdr:nvPicPr>
      <xdr:blipFill>
        <a:blip r:embed="rId19" cstate="print"/>
        <a:srcRect/>
        <a:stretch>
          <a:fillRect/>
        </a:stretch>
      </xdr:blipFill>
      <xdr:spPr>
        <a:xfrm>
          <a:off x="3345180" y="14371955"/>
          <a:ext cx="1413510" cy="529590"/>
        </a:xfrm>
        <a:prstGeom prst="rect">
          <a:avLst/>
        </a:prstGeom>
        <a:noFill/>
      </xdr:spPr>
    </xdr:pic>
    <xdr:clientData/>
  </xdr:twoCellAnchor>
  <xdr:twoCellAnchor editAs="oneCell">
    <xdr:from>
      <xdr:col>2</xdr:col>
      <xdr:colOff>82828</xdr:colOff>
      <xdr:row>75</xdr:row>
      <xdr:rowOff>16565</xdr:rowOff>
    </xdr:from>
    <xdr:to>
      <xdr:col>2</xdr:col>
      <xdr:colOff>1568529</xdr:colOff>
      <xdr:row>80</xdr:row>
      <xdr:rowOff>82943</xdr:rowOff>
    </xdr:to>
    <xdr:pic>
      <xdr:nvPicPr>
        <xdr:cNvPr id="27" name="Picture 2"/>
        <xdr:cNvPicPr>
          <a:picLocks noChangeAspect="1" noChangeArrowheads="1"/>
        </xdr:cNvPicPr>
      </xdr:nvPicPr>
      <xdr:blipFill>
        <a:blip r:embed="rId20"/>
        <a:srcRect/>
        <a:stretch>
          <a:fillRect/>
        </a:stretch>
      </xdr:blipFill>
      <xdr:spPr>
        <a:xfrm>
          <a:off x="3235325" y="12341860"/>
          <a:ext cx="1485900" cy="780415"/>
        </a:xfrm>
        <a:prstGeom prst="rect">
          <a:avLst/>
        </a:prstGeom>
        <a:noFill/>
      </xdr:spPr>
    </xdr:pic>
    <xdr:clientData/>
  </xdr:twoCellAnchor>
  <xdr:twoCellAnchor>
    <xdr:from>
      <xdr:col>3</xdr:col>
      <xdr:colOff>0</xdr:colOff>
      <xdr:row>124</xdr:row>
      <xdr:rowOff>0</xdr:rowOff>
    </xdr:from>
    <xdr:to>
      <xdr:col>3</xdr:col>
      <xdr:colOff>0</xdr:colOff>
      <xdr:row>124</xdr:row>
      <xdr:rowOff>0</xdr:rowOff>
    </xdr:to>
    <xdr:pic>
      <xdr:nvPicPr>
        <xdr:cNvPr id="121" name="Picture 33" descr="NS01-RC"/>
        <xdr:cNvPicPr>
          <a:picLocks noChangeAspect="1" noChangeArrowheads="1"/>
        </xdr:cNvPicPr>
      </xdr:nvPicPr>
      <xdr:blipFill>
        <a:blip r:embed="rId7"/>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3</xdr:col>
      <xdr:colOff>0</xdr:colOff>
      <xdr:row>124</xdr:row>
      <xdr:rowOff>0</xdr:rowOff>
    </xdr:from>
    <xdr:to>
      <xdr:col>3</xdr:col>
      <xdr:colOff>0</xdr:colOff>
      <xdr:row>124</xdr:row>
      <xdr:rowOff>0</xdr:rowOff>
    </xdr:to>
    <xdr:pic>
      <xdr:nvPicPr>
        <xdr:cNvPr id="122" name="Picture 36" descr="NS07"/>
        <xdr:cNvPicPr>
          <a:picLocks noChangeAspect="1" noChangeArrowheads="1"/>
        </xdr:cNvPicPr>
      </xdr:nvPicPr>
      <xdr:blipFill>
        <a:blip r:embed="rId8"/>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3</xdr:col>
      <xdr:colOff>0</xdr:colOff>
      <xdr:row>124</xdr:row>
      <xdr:rowOff>0</xdr:rowOff>
    </xdr:from>
    <xdr:to>
      <xdr:col>3</xdr:col>
      <xdr:colOff>0</xdr:colOff>
      <xdr:row>124</xdr:row>
      <xdr:rowOff>0</xdr:rowOff>
    </xdr:to>
    <xdr:pic>
      <xdr:nvPicPr>
        <xdr:cNvPr id="123" name="Picture 37" descr="NS09"/>
        <xdr:cNvPicPr>
          <a:picLocks noChangeAspect="1" noChangeArrowheads="1"/>
        </xdr:cNvPicPr>
      </xdr:nvPicPr>
      <xdr:blipFill>
        <a:blip r:embed="rId9"/>
        <a:srcRect/>
        <a:stretch>
          <a:fillRect/>
        </a:stretch>
      </xdr:blipFill>
      <xdr:spPr>
        <a:xfrm>
          <a:off x="4895850" y="19421475"/>
          <a:ext cx="0" cy="0"/>
        </a:xfrm>
        <a:prstGeom prst="rect">
          <a:avLst/>
        </a:prstGeom>
        <a:noFill/>
        <a:ln w="9525">
          <a:noFill/>
          <a:miter lim="800000"/>
          <a:headEnd/>
          <a:tailEnd/>
        </a:ln>
      </xdr:spPr>
    </xdr:pic>
    <xdr:clientData/>
  </xdr:twoCellAnchor>
  <xdr:twoCellAnchor>
    <xdr:from>
      <xdr:col>3</xdr:col>
      <xdr:colOff>0</xdr:colOff>
      <xdr:row>135</xdr:row>
      <xdr:rowOff>0</xdr:rowOff>
    </xdr:from>
    <xdr:to>
      <xdr:col>3</xdr:col>
      <xdr:colOff>0</xdr:colOff>
      <xdr:row>135</xdr:row>
      <xdr:rowOff>0</xdr:rowOff>
    </xdr:to>
    <xdr:pic>
      <xdr:nvPicPr>
        <xdr:cNvPr id="124" name="Picture 33" descr="NS01-RC"/>
        <xdr:cNvPicPr>
          <a:picLocks noChangeAspect="1" noChangeArrowheads="1"/>
        </xdr:cNvPicPr>
      </xdr:nvPicPr>
      <xdr:blipFill>
        <a:blip r:embed="rId7"/>
        <a:srcRect/>
        <a:stretch>
          <a:fillRect/>
        </a:stretch>
      </xdr:blipFill>
      <xdr:spPr>
        <a:xfrm>
          <a:off x="4895850" y="23583900"/>
          <a:ext cx="0" cy="0"/>
        </a:xfrm>
        <a:prstGeom prst="rect">
          <a:avLst/>
        </a:prstGeom>
        <a:noFill/>
        <a:ln w="9525">
          <a:noFill/>
          <a:miter lim="800000"/>
          <a:headEnd/>
          <a:tailEnd/>
        </a:ln>
      </xdr:spPr>
    </xdr:pic>
    <xdr:clientData/>
  </xdr:twoCellAnchor>
  <xdr:twoCellAnchor>
    <xdr:from>
      <xdr:col>3</xdr:col>
      <xdr:colOff>0</xdr:colOff>
      <xdr:row>135</xdr:row>
      <xdr:rowOff>0</xdr:rowOff>
    </xdr:from>
    <xdr:to>
      <xdr:col>3</xdr:col>
      <xdr:colOff>0</xdr:colOff>
      <xdr:row>135</xdr:row>
      <xdr:rowOff>0</xdr:rowOff>
    </xdr:to>
    <xdr:pic>
      <xdr:nvPicPr>
        <xdr:cNvPr id="125" name="Picture 36" descr="NS07"/>
        <xdr:cNvPicPr>
          <a:picLocks noChangeAspect="1" noChangeArrowheads="1"/>
        </xdr:cNvPicPr>
      </xdr:nvPicPr>
      <xdr:blipFill>
        <a:blip r:embed="rId8"/>
        <a:srcRect/>
        <a:stretch>
          <a:fillRect/>
        </a:stretch>
      </xdr:blipFill>
      <xdr:spPr>
        <a:xfrm>
          <a:off x="4895850" y="23583900"/>
          <a:ext cx="0" cy="0"/>
        </a:xfrm>
        <a:prstGeom prst="rect">
          <a:avLst/>
        </a:prstGeom>
        <a:noFill/>
        <a:ln w="9525">
          <a:noFill/>
          <a:miter lim="800000"/>
          <a:headEnd/>
          <a:tailEnd/>
        </a:ln>
      </xdr:spPr>
    </xdr:pic>
    <xdr:clientData/>
  </xdr:twoCellAnchor>
  <xdr:twoCellAnchor>
    <xdr:from>
      <xdr:col>3</xdr:col>
      <xdr:colOff>0</xdr:colOff>
      <xdr:row>135</xdr:row>
      <xdr:rowOff>0</xdr:rowOff>
    </xdr:from>
    <xdr:to>
      <xdr:col>3</xdr:col>
      <xdr:colOff>0</xdr:colOff>
      <xdr:row>135</xdr:row>
      <xdr:rowOff>0</xdr:rowOff>
    </xdr:to>
    <xdr:pic>
      <xdr:nvPicPr>
        <xdr:cNvPr id="126" name="Picture 37" descr="NS09"/>
        <xdr:cNvPicPr>
          <a:picLocks noChangeAspect="1" noChangeArrowheads="1"/>
        </xdr:cNvPicPr>
      </xdr:nvPicPr>
      <xdr:blipFill>
        <a:blip r:embed="rId9"/>
        <a:srcRect/>
        <a:stretch>
          <a:fillRect/>
        </a:stretch>
      </xdr:blipFill>
      <xdr:spPr>
        <a:xfrm>
          <a:off x="4895850" y="23583900"/>
          <a:ext cx="0" cy="0"/>
        </a:xfrm>
        <a:prstGeom prst="rect">
          <a:avLst/>
        </a:prstGeom>
        <a:noFill/>
        <a:ln w="9525">
          <a:noFill/>
          <a:miter lim="800000"/>
          <a:headEnd/>
          <a:tailEnd/>
        </a:ln>
      </xdr:spPr>
    </xdr:pic>
    <xdr:clientData/>
  </xdr:twoCellAnchor>
  <xdr:twoCellAnchor editAs="oneCell">
    <xdr:from>
      <xdr:col>2</xdr:col>
      <xdr:colOff>636935</xdr:colOff>
      <xdr:row>83</xdr:row>
      <xdr:rowOff>24847</xdr:rowOff>
    </xdr:from>
    <xdr:to>
      <xdr:col>2</xdr:col>
      <xdr:colOff>968952</xdr:colOff>
      <xdr:row>86</xdr:row>
      <xdr:rowOff>96078</xdr:rowOff>
    </xdr:to>
    <xdr:pic>
      <xdr:nvPicPr>
        <xdr:cNvPr id="38" name="Picture 4"/>
        <xdr:cNvPicPr>
          <a:picLocks noChangeAspect="1" noChangeArrowheads="1"/>
        </xdr:cNvPicPr>
      </xdr:nvPicPr>
      <xdr:blipFill>
        <a:blip r:embed="rId21" cstate="print"/>
        <a:srcRect/>
        <a:stretch>
          <a:fillRect/>
        </a:stretch>
      </xdr:blipFill>
      <xdr:spPr>
        <a:xfrm>
          <a:off x="3789680" y="13493115"/>
          <a:ext cx="331470" cy="499745"/>
        </a:xfrm>
        <a:prstGeom prst="rect">
          <a:avLst/>
        </a:prstGeom>
        <a:noFill/>
      </xdr:spPr>
    </xdr:pic>
    <xdr:clientData/>
  </xdr:twoCellAnchor>
  <xdr:twoCellAnchor editAs="oneCell">
    <xdr:from>
      <xdr:col>10</xdr:col>
      <xdr:colOff>333375</xdr:colOff>
      <xdr:row>142</xdr:row>
      <xdr:rowOff>276225</xdr:rowOff>
    </xdr:from>
    <xdr:to>
      <xdr:col>11</xdr:col>
      <xdr:colOff>19503</xdr:colOff>
      <xdr:row>143</xdr:row>
      <xdr:rowOff>776928</xdr:rowOff>
    </xdr:to>
    <xdr:pic>
      <xdr:nvPicPr>
        <xdr:cNvPr id="3" name="Picture 2"/>
        <xdr:cNvPicPr>
          <a:picLocks noChangeAspect="1"/>
        </xdr:cNvPicPr>
      </xdr:nvPicPr>
      <xdr:blipFill>
        <a:blip r:embed="rId22"/>
        <a:stretch>
          <a:fillRect/>
        </a:stretch>
      </xdr:blipFill>
      <xdr:spPr>
        <a:xfrm>
          <a:off x="13230225" y="25860375"/>
          <a:ext cx="828675" cy="786130"/>
        </a:xfrm>
        <a:prstGeom prst="rect">
          <a:avLst/>
        </a:prstGeom>
      </xdr:spPr>
    </xdr:pic>
    <xdr:clientData/>
  </xdr:twoCellAnchor>
  <xdr:twoCellAnchor editAs="oneCell">
    <xdr:from>
      <xdr:col>2</xdr:col>
      <xdr:colOff>1075912</xdr:colOff>
      <xdr:row>69</xdr:row>
      <xdr:rowOff>88118</xdr:rowOff>
    </xdr:from>
    <xdr:to>
      <xdr:col>3</xdr:col>
      <xdr:colOff>8282</xdr:colOff>
      <xdr:row>74</xdr:row>
      <xdr:rowOff>1657</xdr:rowOff>
    </xdr:to>
    <xdr:pic>
      <xdr:nvPicPr>
        <xdr:cNvPr id="4" name="Picture 3"/>
        <xdr:cNvPicPr>
          <a:picLocks noChangeAspect="1"/>
        </xdr:cNvPicPr>
      </xdr:nvPicPr>
      <xdr:blipFill>
        <a:blip r:embed="rId23"/>
        <a:stretch>
          <a:fillRect/>
        </a:stretch>
      </xdr:blipFill>
      <xdr:spPr>
        <a:xfrm>
          <a:off x="4228465" y="11431905"/>
          <a:ext cx="675640" cy="751840"/>
        </a:xfrm>
        <a:prstGeom prst="rect">
          <a:avLst/>
        </a:prstGeom>
      </xdr:spPr>
    </xdr:pic>
    <xdr:clientData/>
  </xdr:twoCellAnchor>
  <xdr:twoCellAnchor editAs="oneCell">
    <xdr:from>
      <xdr:col>2</xdr:col>
      <xdr:colOff>85725</xdr:colOff>
      <xdr:row>95</xdr:row>
      <xdr:rowOff>142875</xdr:rowOff>
    </xdr:from>
    <xdr:to>
      <xdr:col>2</xdr:col>
      <xdr:colOff>1457444</xdr:colOff>
      <xdr:row>102</xdr:row>
      <xdr:rowOff>57955</xdr:rowOff>
    </xdr:to>
    <xdr:pic>
      <xdr:nvPicPr>
        <xdr:cNvPr id="17" name="Picture 16"/>
        <xdr:cNvPicPr>
          <a:picLocks noChangeAspect="1"/>
        </xdr:cNvPicPr>
      </xdr:nvPicPr>
      <xdr:blipFill>
        <a:blip r:embed="rId24"/>
        <a:stretch>
          <a:fillRect/>
        </a:stretch>
      </xdr:blipFill>
      <xdr:spPr>
        <a:xfrm>
          <a:off x="3238500" y="15373350"/>
          <a:ext cx="1371600" cy="915035"/>
        </a:xfrm>
        <a:prstGeom prst="rect">
          <a:avLst/>
        </a:prstGeom>
      </xdr:spPr>
    </xdr:pic>
    <xdr:clientData/>
  </xdr:twoCellAnchor>
  <xdr:twoCellAnchor editAs="oneCell">
    <xdr:from>
      <xdr:col>2</xdr:col>
      <xdr:colOff>104776</xdr:colOff>
      <xdr:row>106</xdr:row>
      <xdr:rowOff>104775</xdr:rowOff>
    </xdr:from>
    <xdr:to>
      <xdr:col>2</xdr:col>
      <xdr:colOff>1483712</xdr:colOff>
      <xdr:row>114</xdr:row>
      <xdr:rowOff>13666</xdr:rowOff>
    </xdr:to>
    <xdr:pic>
      <xdr:nvPicPr>
        <xdr:cNvPr id="18" name="Picture 17"/>
        <xdr:cNvPicPr>
          <a:picLocks noChangeAspect="1"/>
        </xdr:cNvPicPr>
      </xdr:nvPicPr>
      <xdr:blipFill>
        <a:blip r:embed="rId25"/>
        <a:stretch>
          <a:fillRect/>
        </a:stretch>
      </xdr:blipFill>
      <xdr:spPr>
        <a:xfrm>
          <a:off x="3257550" y="16906875"/>
          <a:ext cx="1378585" cy="1099185"/>
        </a:xfrm>
        <a:prstGeom prst="rect">
          <a:avLst/>
        </a:prstGeom>
      </xdr:spPr>
    </xdr:pic>
    <xdr:clientData/>
  </xdr:twoCellAnchor>
  <xdr:twoCellAnchor editAs="oneCell">
    <xdr:from>
      <xdr:col>2</xdr:col>
      <xdr:colOff>595630</xdr:colOff>
      <xdr:row>116</xdr:row>
      <xdr:rowOff>98425</xdr:rowOff>
    </xdr:from>
    <xdr:to>
      <xdr:col>2</xdr:col>
      <xdr:colOff>1128236</xdr:colOff>
      <xdr:row>120</xdr:row>
      <xdr:rowOff>59912</xdr:rowOff>
    </xdr:to>
    <xdr:pic>
      <xdr:nvPicPr>
        <xdr:cNvPr id="28" name="Picture 27" descr="8db041ab15a69de3b5c22d8adedd95e.jpg"/>
        <xdr:cNvPicPr>
          <a:picLocks noChangeAspect="1"/>
        </xdr:cNvPicPr>
      </xdr:nvPicPr>
      <xdr:blipFill>
        <a:blip r:embed="rId26" cstate="print"/>
        <a:stretch>
          <a:fillRect/>
        </a:stretch>
      </xdr:blipFill>
      <xdr:spPr>
        <a:xfrm>
          <a:off x="3748405" y="18376900"/>
          <a:ext cx="532130" cy="532765"/>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3</xdr:col>
      <xdr:colOff>1</xdr:colOff>
      <xdr:row>20</xdr:row>
      <xdr:rowOff>129623</xdr:rowOff>
    </xdr:from>
    <xdr:to>
      <xdr:col>4</xdr:col>
      <xdr:colOff>9525</xdr:colOff>
      <xdr:row>22</xdr:row>
      <xdr:rowOff>59773</xdr:rowOff>
    </xdr:to>
    <xdr:pic>
      <xdr:nvPicPr>
        <xdr:cNvPr id="2" name="Picture 1" descr="剪辑0000"/>
        <xdr:cNvPicPr>
          <a:picLocks noChangeAspect="1" noChangeArrowheads="1"/>
        </xdr:cNvPicPr>
      </xdr:nvPicPr>
      <xdr:blipFill>
        <a:blip r:embed="rId1" cstate="print"/>
        <a:srcRect/>
        <a:stretch>
          <a:fillRect/>
        </a:stretch>
      </xdr:blipFill>
      <xdr:spPr>
        <a:xfrm>
          <a:off x="3162300" y="2901315"/>
          <a:ext cx="914400" cy="2349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0</xdr:colOff>
      <xdr:row>45</xdr:row>
      <xdr:rowOff>66675</xdr:rowOff>
    </xdr:from>
    <xdr:to>
      <xdr:col>15</xdr:col>
      <xdr:colOff>656231</xdr:colOff>
      <xdr:row>55</xdr:row>
      <xdr:rowOff>47340</xdr:rowOff>
    </xdr:to>
    <xdr:pic>
      <xdr:nvPicPr>
        <xdr:cNvPr id="3" name="Picture 4"/>
        <xdr:cNvPicPr>
          <a:picLocks noChangeAspect="1" noChangeArrowheads="1"/>
        </xdr:cNvPicPr>
      </xdr:nvPicPr>
      <xdr:blipFill>
        <a:blip r:embed="rId1" cstate="print"/>
        <a:srcRect/>
        <a:stretch>
          <a:fillRect/>
        </a:stretch>
      </xdr:blipFill>
      <xdr:spPr>
        <a:xfrm>
          <a:off x="11473815" y="6115050"/>
          <a:ext cx="2611755" cy="1409065"/>
        </a:xfrm>
        <a:prstGeom prst="rect">
          <a:avLst/>
        </a:prstGeom>
        <a:noFill/>
      </xdr:spPr>
    </xdr:pic>
    <xdr:clientData/>
  </xdr:twoCellAnchor>
  <xdr:twoCellAnchor editAs="oneCell">
    <xdr:from>
      <xdr:col>13</xdr:col>
      <xdr:colOff>0</xdr:colOff>
      <xdr:row>56</xdr:row>
      <xdr:rowOff>76200</xdr:rowOff>
    </xdr:from>
    <xdr:to>
      <xdr:col>15</xdr:col>
      <xdr:colOff>713774</xdr:colOff>
      <xdr:row>63</xdr:row>
      <xdr:rowOff>52755</xdr:rowOff>
    </xdr:to>
    <xdr:pic>
      <xdr:nvPicPr>
        <xdr:cNvPr id="4" name="Picture 2"/>
        <xdr:cNvPicPr>
          <a:picLocks noChangeAspect="1" noChangeArrowheads="1"/>
        </xdr:cNvPicPr>
      </xdr:nvPicPr>
      <xdr:blipFill>
        <a:blip r:embed="rId2" cstate="print"/>
        <a:srcRect/>
        <a:stretch>
          <a:fillRect/>
        </a:stretch>
      </xdr:blipFill>
      <xdr:spPr>
        <a:xfrm>
          <a:off x="11473815" y="7696200"/>
          <a:ext cx="2669540" cy="976630"/>
        </a:xfrm>
        <a:prstGeom prst="rect">
          <a:avLst/>
        </a:prstGeom>
        <a:noFill/>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257175</xdr:colOff>
      <xdr:row>7</xdr:row>
      <xdr:rowOff>533400</xdr:rowOff>
    </xdr:from>
    <xdr:to>
      <xdr:col>9</xdr:col>
      <xdr:colOff>1657350</xdr:colOff>
      <xdr:row>14</xdr:row>
      <xdr:rowOff>70827</xdr:rowOff>
    </xdr:to>
    <xdr:pic>
      <xdr:nvPicPr>
        <xdr:cNvPr id="2" name="Picture 97"/>
        <xdr:cNvPicPr>
          <a:picLocks noChangeAspect="1" noChangeArrowheads="1"/>
        </xdr:cNvPicPr>
      </xdr:nvPicPr>
      <xdr:blipFill>
        <a:blip r:embed="rId1" cstate="print"/>
        <a:srcRect/>
        <a:stretch>
          <a:fillRect/>
        </a:stretch>
      </xdr:blipFill>
      <xdr:spPr>
        <a:xfrm>
          <a:off x="9201150" y="1047750"/>
          <a:ext cx="1400175" cy="99441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114299</xdr:colOff>
      <xdr:row>57</xdr:row>
      <xdr:rowOff>38100</xdr:rowOff>
    </xdr:from>
    <xdr:to>
      <xdr:col>9</xdr:col>
      <xdr:colOff>1816757</xdr:colOff>
      <xdr:row>64</xdr:row>
      <xdr:rowOff>66675</xdr:rowOff>
    </xdr:to>
    <xdr:pic>
      <xdr:nvPicPr>
        <xdr:cNvPr id="3" name="Picture 4"/>
        <xdr:cNvPicPr>
          <a:picLocks noChangeAspect="1" noChangeArrowheads="1"/>
        </xdr:cNvPicPr>
      </xdr:nvPicPr>
      <xdr:blipFill>
        <a:blip r:embed="rId2" cstate="print"/>
        <a:srcRect/>
        <a:stretch>
          <a:fillRect/>
        </a:stretch>
      </xdr:blipFill>
      <xdr:spPr>
        <a:xfrm>
          <a:off x="9057640" y="8562975"/>
          <a:ext cx="170307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133351</xdr:colOff>
      <xdr:row>17</xdr:row>
      <xdr:rowOff>0</xdr:rowOff>
    </xdr:from>
    <xdr:to>
      <xdr:col>9</xdr:col>
      <xdr:colOff>1708299</xdr:colOff>
      <xdr:row>24</xdr:row>
      <xdr:rowOff>28575</xdr:rowOff>
    </xdr:to>
    <xdr:pic>
      <xdr:nvPicPr>
        <xdr:cNvPr id="4" name="Picture 2"/>
        <xdr:cNvPicPr>
          <a:picLocks noChangeAspect="1" noChangeArrowheads="1"/>
        </xdr:cNvPicPr>
      </xdr:nvPicPr>
      <xdr:blipFill>
        <a:blip r:embed="rId3" cstate="print"/>
        <a:srcRect/>
        <a:stretch>
          <a:fillRect/>
        </a:stretch>
      </xdr:blipFill>
      <xdr:spPr>
        <a:xfrm>
          <a:off x="9077325" y="2428875"/>
          <a:ext cx="1574800" cy="1095375"/>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190500</xdr:colOff>
      <xdr:row>36</xdr:row>
      <xdr:rowOff>57150</xdr:rowOff>
    </xdr:from>
    <xdr:to>
      <xdr:col>9</xdr:col>
      <xdr:colOff>1830263</xdr:colOff>
      <xdr:row>44</xdr:row>
      <xdr:rowOff>28575</xdr:rowOff>
    </xdr:to>
    <xdr:pic>
      <xdr:nvPicPr>
        <xdr:cNvPr id="9" name="Picture 81"/>
        <xdr:cNvPicPr>
          <a:picLocks noChangeAspect="1" noChangeArrowheads="1"/>
        </xdr:cNvPicPr>
      </xdr:nvPicPr>
      <xdr:blipFill>
        <a:blip r:embed="rId4" cstate="print"/>
        <a:srcRect/>
        <a:stretch>
          <a:fillRect/>
        </a:stretch>
      </xdr:blipFill>
      <xdr:spPr>
        <a:xfrm>
          <a:off x="9134475" y="5381625"/>
          <a:ext cx="1639570" cy="1190625"/>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19</xdr:col>
      <xdr:colOff>39503</xdr:colOff>
      <xdr:row>96</xdr:row>
      <xdr:rowOff>87986</xdr:rowOff>
    </xdr:from>
    <xdr:ext cx="1468857" cy="898344"/>
    <xdr:pic>
      <xdr:nvPicPr>
        <xdr:cNvPr id="2" name="ctl00_ContentPlaceHolder1_ippDataList_ctl04_ippItem_ippImg" descr="http://www.ra.danfoss.com/TechnicalInfo/Approvals/Files/RAPIDFiles/17/Photo/CC01-0006/S125-160-185-c.jpg"/>
        <xdr:cNvPicPr>
          <a:picLocks noChangeAspect="1" noChangeArrowheads="1"/>
        </xdr:cNvPicPr>
      </xdr:nvPicPr>
      <xdr:blipFill>
        <a:blip r:embed="rId1" cstate="print"/>
        <a:srcRect t="4140"/>
        <a:stretch>
          <a:fillRect/>
        </a:stretch>
      </xdr:blipFill>
      <xdr:spPr>
        <a:xfrm>
          <a:off x="18871565" y="15251430"/>
          <a:ext cx="1468755" cy="898525"/>
        </a:xfrm>
        <a:prstGeom prst="rect">
          <a:avLst/>
        </a:prstGeom>
        <a:noFill/>
      </xdr:spPr>
    </xdr:pic>
    <xdr:clientData/>
  </xdr:oneCellAnchor>
  <xdr:oneCellAnchor>
    <xdr:from>
      <xdr:col>19</xdr:col>
      <xdr:colOff>492180</xdr:colOff>
      <xdr:row>247</xdr:row>
      <xdr:rowOff>91426</xdr:rowOff>
    </xdr:from>
    <xdr:ext cx="530085" cy="769965"/>
    <xdr:pic>
      <xdr:nvPicPr>
        <xdr:cNvPr id="3076" name="Picture 4"/>
        <xdr:cNvPicPr>
          <a:picLocks noChangeAspect="1" noChangeArrowheads="1"/>
        </xdr:cNvPicPr>
      </xdr:nvPicPr>
      <xdr:blipFill>
        <a:blip r:embed="rId2"/>
        <a:srcRect l="10092" r="7339" b="3363"/>
        <a:stretch>
          <a:fillRect/>
        </a:stretch>
      </xdr:blipFill>
      <xdr:spPr>
        <a:xfrm>
          <a:off x="19324320" y="37628830"/>
          <a:ext cx="529590" cy="770255"/>
        </a:xfrm>
        <a:prstGeom prst="rect">
          <a:avLst/>
        </a:prstGeom>
        <a:noFill/>
      </xdr:spPr>
    </xdr:pic>
    <xdr:clientData/>
  </xdr:oneCellAnchor>
  <xdr:oneCellAnchor>
    <xdr:from>
      <xdr:col>19</xdr:col>
      <xdr:colOff>432616</xdr:colOff>
      <xdr:row>123</xdr:row>
      <xdr:rowOff>132522</xdr:rowOff>
    </xdr:from>
    <xdr:ext cx="737217" cy="1172688"/>
    <xdr:pic>
      <xdr:nvPicPr>
        <xdr:cNvPr id="3078" name="Picture 6"/>
        <xdr:cNvPicPr>
          <a:picLocks noChangeAspect="1" noChangeArrowheads="1"/>
        </xdr:cNvPicPr>
      </xdr:nvPicPr>
      <xdr:blipFill>
        <a:blip r:embed="rId3" cstate="print"/>
        <a:srcRect/>
        <a:stretch>
          <a:fillRect/>
        </a:stretch>
      </xdr:blipFill>
      <xdr:spPr>
        <a:xfrm>
          <a:off x="19264630" y="19153505"/>
          <a:ext cx="737235" cy="1172845"/>
        </a:xfrm>
        <a:prstGeom prst="rect">
          <a:avLst/>
        </a:prstGeom>
        <a:noFill/>
      </xdr:spPr>
    </xdr:pic>
    <xdr:clientData/>
  </xdr:oneCellAnchor>
  <xdr:oneCellAnchor>
    <xdr:from>
      <xdr:col>19</xdr:col>
      <xdr:colOff>34328</xdr:colOff>
      <xdr:row>215</xdr:row>
      <xdr:rowOff>57978</xdr:rowOff>
    </xdr:from>
    <xdr:ext cx="564608" cy="924660"/>
    <xdr:pic>
      <xdr:nvPicPr>
        <xdr:cNvPr id="3080" name="Picture 8"/>
        <xdr:cNvPicPr>
          <a:picLocks noChangeAspect="1" noChangeArrowheads="1"/>
        </xdr:cNvPicPr>
      </xdr:nvPicPr>
      <xdr:blipFill>
        <a:blip r:embed="rId4" cstate="print"/>
        <a:srcRect/>
        <a:stretch>
          <a:fillRect/>
        </a:stretch>
      </xdr:blipFill>
      <xdr:spPr>
        <a:xfrm>
          <a:off x="18866485" y="32966660"/>
          <a:ext cx="564515" cy="924560"/>
        </a:xfrm>
        <a:prstGeom prst="rect">
          <a:avLst/>
        </a:prstGeom>
        <a:noFill/>
      </xdr:spPr>
    </xdr:pic>
    <xdr:clientData/>
  </xdr:oneCellAnchor>
  <xdr:oneCellAnchor>
    <xdr:from>
      <xdr:col>19</xdr:col>
      <xdr:colOff>755312</xdr:colOff>
      <xdr:row>215</xdr:row>
      <xdr:rowOff>35104</xdr:rowOff>
    </xdr:from>
    <xdr:ext cx="629478" cy="1009749"/>
    <xdr:pic>
      <xdr:nvPicPr>
        <xdr:cNvPr id="3081" name="Picture 9" descr="Sanyo  Conditioning on Scroll Compressors For Air Conditioning  Heat Pumps And Refrigeration"/>
        <xdr:cNvPicPr>
          <a:picLocks noChangeAspect="1" noChangeArrowheads="1"/>
        </xdr:cNvPicPr>
      </xdr:nvPicPr>
      <xdr:blipFill>
        <a:blip r:embed="rId5"/>
        <a:srcRect l="8265" r="63676" b="3438"/>
        <a:stretch>
          <a:fillRect/>
        </a:stretch>
      </xdr:blipFill>
      <xdr:spPr>
        <a:xfrm>
          <a:off x="19587210" y="32943800"/>
          <a:ext cx="629285" cy="1009650"/>
        </a:xfrm>
        <a:prstGeom prst="rect">
          <a:avLst/>
        </a:prstGeom>
        <a:noFill/>
      </xdr:spPr>
    </xdr:pic>
    <xdr:clientData/>
  </xdr:oneCellAnchor>
  <xdr:oneCellAnchor>
    <xdr:from>
      <xdr:col>19</xdr:col>
      <xdr:colOff>34213</xdr:colOff>
      <xdr:row>11</xdr:row>
      <xdr:rowOff>295780</xdr:rowOff>
    </xdr:from>
    <xdr:ext cx="1382113" cy="741619"/>
    <xdr:pic>
      <xdr:nvPicPr>
        <xdr:cNvPr id="1026" name="Picture 2"/>
        <xdr:cNvPicPr>
          <a:picLocks noChangeAspect="1" noChangeArrowheads="1"/>
        </xdr:cNvPicPr>
      </xdr:nvPicPr>
      <xdr:blipFill>
        <a:blip r:embed="rId6" cstate="print"/>
        <a:srcRect/>
        <a:stretch>
          <a:fillRect/>
        </a:stretch>
      </xdr:blipFill>
      <xdr:spPr>
        <a:xfrm>
          <a:off x="18865850" y="2371725"/>
          <a:ext cx="1382395" cy="741045"/>
        </a:xfrm>
        <a:prstGeom prst="rect">
          <a:avLst/>
        </a:prstGeom>
        <a:noFill/>
      </xdr:spPr>
    </xdr:pic>
    <xdr:clientData/>
  </xdr:oneCellAnchor>
  <xdr:oneCellAnchor>
    <xdr:from>
      <xdr:col>19</xdr:col>
      <xdr:colOff>82826</xdr:colOff>
      <xdr:row>28</xdr:row>
      <xdr:rowOff>189393</xdr:rowOff>
    </xdr:from>
    <xdr:ext cx="1507435" cy="1029901"/>
    <xdr:pic>
      <xdr:nvPicPr>
        <xdr:cNvPr id="6" name="Picture 4"/>
        <xdr:cNvPicPr>
          <a:picLocks noChangeAspect="1" noChangeArrowheads="1"/>
        </xdr:cNvPicPr>
      </xdr:nvPicPr>
      <xdr:blipFill>
        <a:blip r:embed="rId7" cstate="print"/>
        <a:srcRect/>
        <a:stretch>
          <a:fillRect/>
        </a:stretch>
      </xdr:blipFill>
      <xdr:spPr>
        <a:xfrm>
          <a:off x="18914745" y="4800600"/>
          <a:ext cx="1507490" cy="1029335"/>
        </a:xfrm>
        <a:prstGeom prst="rect">
          <a:avLst/>
        </a:prstGeom>
        <a:noFill/>
      </xdr:spPr>
    </xdr:pic>
    <xdr:clientData/>
  </xdr:oneCellAnchor>
  <xdr:oneCellAnchor>
    <xdr:from>
      <xdr:col>19</xdr:col>
      <xdr:colOff>190500</xdr:colOff>
      <xdr:row>20</xdr:row>
      <xdr:rowOff>91135</xdr:rowOff>
    </xdr:from>
    <xdr:ext cx="1319722" cy="877419"/>
    <xdr:pic>
      <xdr:nvPicPr>
        <xdr:cNvPr id="7" name="Picture 6"/>
        <xdr:cNvPicPr>
          <a:picLocks noChangeAspect="1" noChangeArrowheads="1"/>
        </xdr:cNvPicPr>
      </xdr:nvPicPr>
      <xdr:blipFill>
        <a:blip r:embed="rId8" cstate="print"/>
        <a:srcRect/>
        <a:stretch>
          <a:fillRect/>
        </a:stretch>
      </xdr:blipFill>
      <xdr:spPr>
        <a:xfrm>
          <a:off x="19022695" y="3605530"/>
          <a:ext cx="1319530" cy="877570"/>
        </a:xfrm>
        <a:prstGeom prst="rect">
          <a:avLst/>
        </a:prstGeom>
        <a:noFill/>
      </xdr:spPr>
    </xdr:pic>
    <xdr:clientData/>
  </xdr:oneCellAnchor>
  <xdr:oneCellAnchor>
    <xdr:from>
      <xdr:col>19</xdr:col>
      <xdr:colOff>157690</xdr:colOff>
      <xdr:row>42</xdr:row>
      <xdr:rowOff>41414</xdr:rowOff>
    </xdr:from>
    <xdr:ext cx="784280" cy="2865782"/>
    <xdr:pic>
      <xdr:nvPicPr>
        <xdr:cNvPr id="5" name="Picture 4"/>
        <xdr:cNvPicPr>
          <a:picLocks noChangeAspect="1"/>
        </xdr:cNvPicPr>
      </xdr:nvPicPr>
      <xdr:blipFill>
        <a:blip r:embed="rId9"/>
        <a:stretch>
          <a:fillRect/>
        </a:stretch>
      </xdr:blipFill>
      <xdr:spPr>
        <a:xfrm>
          <a:off x="18989675" y="6746875"/>
          <a:ext cx="784225" cy="2865755"/>
        </a:xfrm>
        <a:prstGeom prst="rect">
          <a:avLst/>
        </a:prstGeom>
      </xdr:spPr>
    </xdr:pic>
    <xdr:clientData/>
  </xdr:oneCellAnchor>
  <xdr:twoCellAnchor editAs="oneCell">
    <xdr:from>
      <xdr:col>19</xdr:col>
      <xdr:colOff>77698</xdr:colOff>
      <xdr:row>83</xdr:row>
      <xdr:rowOff>24847</xdr:rowOff>
    </xdr:from>
    <xdr:to>
      <xdr:col>19</xdr:col>
      <xdr:colOff>1441172</xdr:colOff>
      <xdr:row>90</xdr:row>
      <xdr:rowOff>140803</xdr:rowOff>
    </xdr:to>
    <xdr:pic>
      <xdr:nvPicPr>
        <xdr:cNvPr id="17" name="Picture 16"/>
        <xdr:cNvPicPr>
          <a:picLocks noChangeAspect="1"/>
        </xdr:cNvPicPr>
      </xdr:nvPicPr>
      <xdr:blipFill>
        <a:blip r:embed="rId10"/>
        <a:srcRect l="7193" t="9325" r="7582" b="5467"/>
        <a:stretch>
          <a:fillRect/>
        </a:stretch>
      </xdr:blipFill>
      <xdr:spPr>
        <a:xfrm>
          <a:off x="18909665" y="13331190"/>
          <a:ext cx="1363345" cy="1115695"/>
        </a:xfrm>
        <a:prstGeom prst="rect">
          <a:avLst/>
        </a:prstGeom>
      </xdr:spPr>
    </xdr:pic>
    <xdr:clientData/>
  </xdr:twoCellAnchor>
  <xdr:twoCellAnchor editAs="oneCell">
    <xdr:from>
      <xdr:col>19</xdr:col>
      <xdr:colOff>265043</xdr:colOff>
      <xdr:row>224</xdr:row>
      <xdr:rowOff>74543</xdr:rowOff>
    </xdr:from>
    <xdr:to>
      <xdr:col>19</xdr:col>
      <xdr:colOff>1250174</xdr:colOff>
      <xdr:row>227</xdr:row>
      <xdr:rowOff>107673</xdr:rowOff>
    </xdr:to>
    <xdr:pic>
      <xdr:nvPicPr>
        <xdr:cNvPr id="18" name="Picture 17"/>
        <xdr:cNvPicPr>
          <a:picLocks noChangeAspect="1" noChangeArrowheads="1"/>
        </xdr:cNvPicPr>
      </xdr:nvPicPr>
      <xdr:blipFill>
        <a:blip r:embed="rId11" cstate="print">
          <a:extLst>
            <a:ext uri="{28A0092B-C50C-407E-A947-70E740481C1C}">
              <a14:useLocalDpi xmlns:a14="http://schemas.microsoft.com/office/drawing/2010/main" val="0"/>
            </a:ext>
          </a:extLst>
        </a:blip>
        <a:srcRect/>
        <a:stretch>
          <a:fillRect/>
        </a:stretch>
      </xdr:blipFill>
      <xdr:spPr>
        <a:xfrm>
          <a:off x="19096990" y="34316670"/>
          <a:ext cx="984885" cy="4616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356152</xdr:colOff>
      <xdr:row>229</xdr:row>
      <xdr:rowOff>124659</xdr:rowOff>
    </xdr:from>
    <xdr:to>
      <xdr:col>19</xdr:col>
      <xdr:colOff>1323153</xdr:colOff>
      <xdr:row>236</xdr:row>
      <xdr:rowOff>44253</xdr:rowOff>
    </xdr:to>
    <xdr:pic>
      <xdr:nvPicPr>
        <xdr:cNvPr id="19" name="Picture 18"/>
        <xdr:cNvPicPr>
          <a:picLocks noChangeAspect="1" noChangeArrowheads="1"/>
        </xdr:cNvPicPr>
      </xdr:nvPicPr>
      <xdr:blipFill>
        <a:blip r:embed="rId12" cstate="print">
          <a:extLst>
            <a:ext uri="{28A0092B-C50C-407E-A947-70E740481C1C}">
              <a14:useLocalDpi xmlns:a14="http://schemas.microsoft.com/office/drawing/2010/main" val="0"/>
            </a:ext>
          </a:extLst>
        </a:blip>
        <a:srcRect/>
        <a:stretch>
          <a:fillRect/>
        </a:stretch>
      </xdr:blipFill>
      <xdr:spPr>
        <a:xfrm>
          <a:off x="19187795" y="35081210"/>
          <a:ext cx="967105" cy="9290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182217</xdr:colOff>
      <xdr:row>137</xdr:row>
      <xdr:rowOff>99393</xdr:rowOff>
    </xdr:from>
    <xdr:to>
      <xdr:col>19</xdr:col>
      <xdr:colOff>1392853</xdr:colOff>
      <xdr:row>146</xdr:row>
      <xdr:rowOff>148674</xdr:rowOff>
    </xdr:to>
    <xdr:pic>
      <xdr:nvPicPr>
        <xdr:cNvPr id="20" name="Picture 19"/>
        <xdr:cNvPicPr>
          <a:picLocks noChangeAspect="1" noChangeArrowheads="1"/>
        </xdr:cNvPicPr>
      </xdr:nvPicPr>
      <xdr:blipFill>
        <a:blip r:embed="rId13" cstate="print">
          <a:extLst>
            <a:ext uri="{28A0092B-C50C-407E-A947-70E740481C1C}">
              <a14:useLocalDpi xmlns:a14="http://schemas.microsoft.com/office/drawing/2010/main" val="0"/>
            </a:ext>
          </a:extLst>
        </a:blip>
        <a:srcRect/>
        <a:stretch>
          <a:fillRect/>
        </a:stretch>
      </xdr:blipFill>
      <xdr:spPr>
        <a:xfrm>
          <a:off x="19013805" y="21120735"/>
          <a:ext cx="1210945" cy="13449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19</xdr:col>
      <xdr:colOff>0</xdr:colOff>
      <xdr:row>150</xdr:row>
      <xdr:rowOff>0</xdr:rowOff>
    </xdr:from>
    <xdr:to>
      <xdr:col>19</xdr:col>
      <xdr:colOff>672465</xdr:colOff>
      <xdr:row>152</xdr:row>
      <xdr:rowOff>231140</xdr:rowOff>
    </xdr:to>
    <xdr:pic>
      <xdr:nvPicPr>
        <xdr:cNvPr id="3" name="Picture 2" descr=" "/>
        <xdr:cNvPicPr/>
      </xdr:nvPicPr>
      <xdr:blipFill>
        <a:blip r:embed="rId14"/>
        <a:srcRect/>
        <a:stretch>
          <a:fillRect/>
        </a:stretch>
      </xdr:blipFill>
      <xdr:spPr>
        <a:xfrm>
          <a:off x="18832195" y="22907625"/>
          <a:ext cx="672465" cy="428625"/>
        </a:xfrm>
        <a:prstGeom prst="rect">
          <a:avLst/>
        </a:prstGeom>
        <a:noFill/>
        <a:ln>
          <a:noFill/>
        </a:ln>
        <a:effectLst/>
      </xdr:spPr>
    </xdr:pic>
    <xdr:clientData/>
  </xdr:twoCellAnchor>
  <xdr:twoCellAnchor editAs="oneCell">
    <xdr:from>
      <xdr:col>19</xdr:col>
      <xdr:colOff>99695</xdr:colOff>
      <xdr:row>152</xdr:row>
      <xdr:rowOff>243205</xdr:rowOff>
    </xdr:from>
    <xdr:to>
      <xdr:col>19</xdr:col>
      <xdr:colOff>523875</xdr:colOff>
      <xdr:row>155</xdr:row>
      <xdr:rowOff>114935</xdr:rowOff>
    </xdr:to>
    <xdr:pic>
      <xdr:nvPicPr>
        <xdr:cNvPr id="4" name="Picture 3" descr="WhatsApp Image 2024-12-13 at 1.23.15 PM (2)"/>
        <xdr:cNvPicPr>
          <a:picLocks noChangeAspect="1"/>
        </xdr:cNvPicPr>
      </xdr:nvPicPr>
      <xdr:blipFill>
        <a:blip r:embed="rId15"/>
        <a:stretch>
          <a:fillRect/>
        </a:stretch>
      </xdr:blipFill>
      <xdr:spPr>
        <a:xfrm>
          <a:off x="18931890" y="23336250"/>
          <a:ext cx="424180" cy="543560"/>
        </a:xfrm>
        <a:prstGeom prst="rect">
          <a:avLst/>
        </a:prstGeom>
      </xdr:spPr>
    </xdr:pic>
    <xdr:clientData/>
  </xdr:twoCellAnchor>
  <xdr:twoCellAnchor editAs="oneCell">
    <xdr:from>
      <xdr:col>19</xdr:col>
      <xdr:colOff>60960</xdr:colOff>
      <xdr:row>154</xdr:row>
      <xdr:rowOff>250190</xdr:rowOff>
    </xdr:from>
    <xdr:to>
      <xdr:col>19</xdr:col>
      <xdr:colOff>580390</xdr:colOff>
      <xdr:row>157</xdr:row>
      <xdr:rowOff>44450</xdr:rowOff>
    </xdr:to>
    <xdr:pic>
      <xdr:nvPicPr>
        <xdr:cNvPr id="8" name="Picture 7" descr="WhatsApp Image 2024-12-13 at 1.23.15 PM (1)"/>
        <xdr:cNvPicPr>
          <a:picLocks noChangeAspect="1"/>
        </xdr:cNvPicPr>
      </xdr:nvPicPr>
      <xdr:blipFill>
        <a:blip r:embed="rId16"/>
        <a:stretch>
          <a:fillRect/>
        </a:stretch>
      </xdr:blipFill>
      <xdr:spPr>
        <a:xfrm>
          <a:off x="18893155" y="23729315"/>
          <a:ext cx="519430" cy="651510"/>
        </a:xfrm>
        <a:prstGeom prst="rect">
          <a:avLst/>
        </a:prstGeom>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200025</xdr:colOff>
      <xdr:row>13</xdr:row>
      <xdr:rowOff>0</xdr:rowOff>
    </xdr:from>
    <xdr:to>
      <xdr:col>13</xdr:col>
      <xdr:colOff>1276350</xdr:colOff>
      <xdr:row>15</xdr:row>
      <xdr:rowOff>51626</xdr:rowOff>
    </xdr:to>
    <xdr:pic>
      <xdr:nvPicPr>
        <xdr:cNvPr id="2" name="Picture 1"/>
        <xdr:cNvPicPr>
          <a:picLocks noChangeAspect="1"/>
        </xdr:cNvPicPr>
      </xdr:nvPicPr>
      <xdr:blipFill>
        <a:blip r:embed="rId1"/>
        <a:stretch>
          <a:fillRect/>
        </a:stretch>
      </xdr:blipFill>
      <xdr:spPr>
        <a:xfrm>
          <a:off x="16297275" y="1730375"/>
          <a:ext cx="1076325" cy="540385"/>
        </a:xfrm>
        <a:prstGeom prst="rect">
          <a:avLst/>
        </a:prstGeom>
      </xdr:spPr>
    </xdr:pic>
    <xdr:clientData/>
  </xdr:twoCellAnchor>
  <xdr:twoCellAnchor editAs="oneCell">
    <xdr:from>
      <xdr:col>13</xdr:col>
      <xdr:colOff>323851</xdr:colOff>
      <xdr:row>84</xdr:row>
      <xdr:rowOff>133350</xdr:rowOff>
    </xdr:from>
    <xdr:to>
      <xdr:col>13</xdr:col>
      <xdr:colOff>1223427</xdr:colOff>
      <xdr:row>94</xdr:row>
      <xdr:rowOff>59577</xdr:rowOff>
    </xdr:to>
    <xdr:pic>
      <xdr:nvPicPr>
        <xdr:cNvPr id="5" name="Picture 4"/>
        <xdr:cNvPicPr>
          <a:picLocks noChangeAspect="1"/>
        </xdr:cNvPicPr>
      </xdr:nvPicPr>
      <xdr:blipFill>
        <a:blip r:embed="rId2"/>
        <a:stretch>
          <a:fillRect/>
        </a:stretch>
      </xdr:blipFill>
      <xdr:spPr>
        <a:xfrm>
          <a:off x="16421100" y="14395450"/>
          <a:ext cx="899160" cy="1449705"/>
        </a:xfrm>
        <a:prstGeom prst="rect">
          <a:avLst/>
        </a:prstGeom>
      </xdr:spPr>
    </xdr:pic>
    <xdr:clientData/>
  </xdr:twoCellAnchor>
  <xdr:twoCellAnchor editAs="oneCell">
    <xdr:from>
      <xdr:col>13</xdr:col>
      <xdr:colOff>341840</xdr:colOff>
      <xdr:row>71</xdr:row>
      <xdr:rowOff>65388</xdr:rowOff>
    </xdr:from>
    <xdr:to>
      <xdr:col>13</xdr:col>
      <xdr:colOff>1219200</xdr:colOff>
      <xdr:row>80</xdr:row>
      <xdr:rowOff>107706</xdr:rowOff>
    </xdr:to>
    <xdr:pic>
      <xdr:nvPicPr>
        <xdr:cNvPr id="7" name="Picture 6"/>
        <xdr:cNvPicPr>
          <a:picLocks noChangeAspect="1"/>
        </xdr:cNvPicPr>
      </xdr:nvPicPr>
      <xdr:blipFill>
        <a:blip r:embed="rId3"/>
        <a:stretch>
          <a:fillRect/>
        </a:stretch>
      </xdr:blipFill>
      <xdr:spPr>
        <a:xfrm>
          <a:off x="16438880" y="12117070"/>
          <a:ext cx="877570" cy="1547495"/>
        </a:xfrm>
        <a:prstGeom prst="rect">
          <a:avLst/>
        </a:prstGeom>
      </xdr:spPr>
    </xdr:pic>
    <xdr:clientData/>
  </xdr:twoCellAnchor>
  <xdr:twoCellAnchor editAs="oneCell">
    <xdr:from>
      <xdr:col>13</xdr:col>
      <xdr:colOff>161924</xdr:colOff>
      <xdr:row>63</xdr:row>
      <xdr:rowOff>56086</xdr:rowOff>
    </xdr:from>
    <xdr:to>
      <xdr:col>13</xdr:col>
      <xdr:colOff>1285875</xdr:colOff>
      <xdr:row>66</xdr:row>
      <xdr:rowOff>104775</xdr:rowOff>
    </xdr:to>
    <xdr:pic>
      <xdr:nvPicPr>
        <xdr:cNvPr id="19" name="Picture 18"/>
        <xdr:cNvPicPr>
          <a:picLocks noChangeAspect="1"/>
        </xdr:cNvPicPr>
      </xdr:nvPicPr>
      <xdr:blipFill>
        <a:blip r:embed="rId4"/>
        <a:stretch>
          <a:fillRect/>
        </a:stretch>
      </xdr:blipFill>
      <xdr:spPr>
        <a:xfrm>
          <a:off x="16258540" y="10650855"/>
          <a:ext cx="1124585" cy="639445"/>
        </a:xfrm>
        <a:prstGeom prst="rect">
          <a:avLst/>
        </a:prstGeom>
      </xdr:spPr>
    </xdr:pic>
    <xdr:clientData/>
  </xdr:twoCellAnchor>
  <xdr:twoCellAnchor editAs="oneCell">
    <xdr:from>
      <xdr:col>13</xdr:col>
      <xdr:colOff>266700</xdr:colOff>
      <xdr:row>10</xdr:row>
      <xdr:rowOff>9525</xdr:rowOff>
    </xdr:from>
    <xdr:to>
      <xdr:col>13</xdr:col>
      <xdr:colOff>1022670</xdr:colOff>
      <xdr:row>11</xdr:row>
      <xdr:rowOff>264458</xdr:rowOff>
    </xdr:to>
    <xdr:pic>
      <xdr:nvPicPr>
        <xdr:cNvPr id="8" name="Picture 7"/>
        <xdr:cNvPicPr>
          <a:picLocks noChangeAspect="1"/>
        </xdr:cNvPicPr>
      </xdr:nvPicPr>
      <xdr:blipFill>
        <a:blip r:embed="rId5"/>
        <a:stretch>
          <a:fillRect/>
        </a:stretch>
      </xdr:blipFill>
      <xdr:spPr>
        <a:xfrm>
          <a:off x="16363950" y="758825"/>
          <a:ext cx="755650" cy="511810"/>
        </a:xfrm>
        <a:prstGeom prst="rect">
          <a:avLst/>
        </a:prstGeom>
      </xdr:spPr>
    </xdr:pic>
    <xdr:clientData/>
  </xdr:twoCellAnchor>
  <xdr:twoCellAnchor editAs="oneCell">
    <xdr:from>
      <xdr:col>13</xdr:col>
      <xdr:colOff>200026</xdr:colOff>
      <xdr:row>14</xdr:row>
      <xdr:rowOff>74580</xdr:rowOff>
    </xdr:from>
    <xdr:to>
      <xdr:col>13</xdr:col>
      <xdr:colOff>1114426</xdr:colOff>
      <xdr:row>18</xdr:row>
      <xdr:rowOff>14033</xdr:rowOff>
    </xdr:to>
    <xdr:pic>
      <xdr:nvPicPr>
        <xdr:cNvPr id="9" name="Picture 8"/>
        <xdr:cNvPicPr>
          <a:picLocks noChangeAspect="1"/>
        </xdr:cNvPicPr>
      </xdr:nvPicPr>
      <xdr:blipFill>
        <a:blip r:embed="rId6"/>
        <a:stretch>
          <a:fillRect/>
        </a:stretch>
      </xdr:blipFill>
      <xdr:spPr>
        <a:xfrm>
          <a:off x="16297275" y="2090420"/>
          <a:ext cx="914400" cy="638175"/>
        </a:xfrm>
        <a:prstGeom prst="rect">
          <a:avLst/>
        </a:prstGeom>
      </xdr:spPr>
    </xdr:pic>
    <xdr:clientData/>
  </xdr:twoCellAnchor>
  <xdr:twoCellAnchor editAs="oneCell">
    <xdr:from>
      <xdr:col>13</xdr:col>
      <xdr:colOff>319887</xdr:colOff>
      <xdr:row>15</xdr:row>
      <xdr:rowOff>114300</xdr:rowOff>
    </xdr:from>
    <xdr:to>
      <xdr:col>13</xdr:col>
      <xdr:colOff>1153820</xdr:colOff>
      <xdr:row>20</xdr:row>
      <xdr:rowOff>38100</xdr:rowOff>
    </xdr:to>
    <xdr:pic>
      <xdr:nvPicPr>
        <xdr:cNvPr id="10" name="Picture 9"/>
        <xdr:cNvPicPr>
          <a:picLocks noChangeAspect="1"/>
        </xdr:cNvPicPr>
      </xdr:nvPicPr>
      <xdr:blipFill>
        <a:blip r:embed="rId7"/>
        <a:srcRect l="13502" t="9002" r="14489" b="7655"/>
        <a:stretch>
          <a:fillRect/>
        </a:stretch>
      </xdr:blipFill>
      <xdr:spPr>
        <a:xfrm>
          <a:off x="16416655" y="2333625"/>
          <a:ext cx="834390" cy="72390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257234</xdr:colOff>
      <xdr:row>245</xdr:row>
      <xdr:rowOff>136892</xdr:rowOff>
    </xdr:from>
    <xdr:to>
      <xdr:col>6</xdr:col>
      <xdr:colOff>1027043</xdr:colOff>
      <xdr:row>251</xdr:row>
      <xdr:rowOff>66261</xdr:rowOff>
    </xdr:to>
    <xdr:pic>
      <xdr:nvPicPr>
        <xdr:cNvPr id="2" name="Picture 2"/>
        <xdr:cNvPicPr>
          <a:picLocks noChangeAspect="1" noChangeArrowheads="1"/>
        </xdr:cNvPicPr>
      </xdr:nvPicPr>
      <xdr:blipFill>
        <a:blip r:embed="rId1" cstate="print"/>
        <a:srcRect/>
        <a:stretch>
          <a:fillRect/>
        </a:stretch>
      </xdr:blipFill>
      <xdr:spPr>
        <a:xfrm>
          <a:off x="7877175" y="45608875"/>
          <a:ext cx="769620" cy="843915"/>
        </a:xfrm>
        <a:prstGeom prst="rect">
          <a:avLst/>
        </a:prstGeom>
        <a:noFill/>
      </xdr:spPr>
    </xdr:pic>
    <xdr:clientData/>
  </xdr:twoCellAnchor>
  <xdr:twoCellAnchor editAs="oneCell">
    <xdr:from>
      <xdr:col>6</xdr:col>
      <xdr:colOff>301519</xdr:colOff>
      <xdr:row>262</xdr:row>
      <xdr:rowOff>74543</xdr:rowOff>
    </xdr:from>
    <xdr:to>
      <xdr:col>6</xdr:col>
      <xdr:colOff>1002197</xdr:colOff>
      <xdr:row>267</xdr:row>
      <xdr:rowOff>16566</xdr:rowOff>
    </xdr:to>
    <xdr:pic>
      <xdr:nvPicPr>
        <xdr:cNvPr id="3" name="Picture 4"/>
        <xdr:cNvPicPr>
          <a:picLocks noChangeAspect="1" noChangeArrowheads="1"/>
        </xdr:cNvPicPr>
      </xdr:nvPicPr>
      <xdr:blipFill>
        <a:blip r:embed="rId2" cstate="print"/>
        <a:srcRect/>
        <a:stretch>
          <a:fillRect/>
        </a:stretch>
      </xdr:blipFill>
      <xdr:spPr>
        <a:xfrm>
          <a:off x="7920990" y="48280320"/>
          <a:ext cx="701040" cy="694690"/>
        </a:xfrm>
        <a:prstGeom prst="rect">
          <a:avLst/>
        </a:prstGeom>
        <a:noFill/>
      </xdr:spPr>
    </xdr:pic>
    <xdr:clientData/>
  </xdr:twoCellAnchor>
  <xdr:twoCellAnchor editAs="oneCell">
    <xdr:from>
      <xdr:col>6</xdr:col>
      <xdr:colOff>559315</xdr:colOff>
      <xdr:row>134</xdr:row>
      <xdr:rowOff>52446</xdr:rowOff>
    </xdr:from>
    <xdr:to>
      <xdr:col>6</xdr:col>
      <xdr:colOff>993977</xdr:colOff>
      <xdr:row>134</xdr:row>
      <xdr:rowOff>377067</xdr:rowOff>
    </xdr:to>
    <xdr:pic>
      <xdr:nvPicPr>
        <xdr:cNvPr id="5" name="Picture 4" descr="2012-11-27 10.16.05.jpg"/>
        <xdr:cNvPicPr>
          <a:picLocks noChangeAspect="1"/>
        </xdr:cNvPicPr>
      </xdr:nvPicPr>
      <xdr:blipFill>
        <a:blip r:embed="rId3" cstate="print"/>
        <a:stretch>
          <a:fillRect/>
        </a:stretch>
      </xdr:blipFill>
      <xdr:spPr>
        <a:xfrm>
          <a:off x="8178800" y="23245445"/>
          <a:ext cx="434975" cy="324485"/>
        </a:xfrm>
        <a:prstGeom prst="rect">
          <a:avLst/>
        </a:prstGeom>
      </xdr:spPr>
    </xdr:pic>
    <xdr:clientData/>
  </xdr:twoCellAnchor>
  <xdr:twoCellAnchor editAs="oneCell">
    <xdr:from>
      <xdr:col>6</xdr:col>
      <xdr:colOff>584475</xdr:colOff>
      <xdr:row>132</xdr:row>
      <xdr:rowOff>68188</xdr:rowOff>
    </xdr:from>
    <xdr:to>
      <xdr:col>6</xdr:col>
      <xdr:colOff>993915</xdr:colOff>
      <xdr:row>133</xdr:row>
      <xdr:rowOff>157369</xdr:rowOff>
    </xdr:to>
    <xdr:pic>
      <xdr:nvPicPr>
        <xdr:cNvPr id="8" name="Picture 7" descr="2012-11-27 10.14.27.jpg"/>
        <xdr:cNvPicPr>
          <a:picLocks noChangeAspect="1"/>
        </xdr:cNvPicPr>
      </xdr:nvPicPr>
      <xdr:blipFill>
        <a:blip r:embed="rId4" cstate="print"/>
        <a:stretch>
          <a:fillRect/>
        </a:stretch>
      </xdr:blipFill>
      <xdr:spPr>
        <a:xfrm>
          <a:off x="8204200" y="22718395"/>
          <a:ext cx="409575" cy="431800"/>
        </a:xfrm>
        <a:prstGeom prst="rect">
          <a:avLst/>
        </a:prstGeom>
      </xdr:spPr>
    </xdr:pic>
    <xdr:clientData/>
  </xdr:twoCellAnchor>
  <xdr:twoCellAnchor editAs="oneCell">
    <xdr:from>
      <xdr:col>6</xdr:col>
      <xdr:colOff>443291</xdr:colOff>
      <xdr:row>116</xdr:row>
      <xdr:rowOff>101381</xdr:rowOff>
    </xdr:from>
    <xdr:to>
      <xdr:col>6</xdr:col>
      <xdr:colOff>1044438</xdr:colOff>
      <xdr:row>116</xdr:row>
      <xdr:rowOff>453634</xdr:rowOff>
    </xdr:to>
    <xdr:pic>
      <xdr:nvPicPr>
        <xdr:cNvPr id="15" name="Picture 12"/>
        <xdr:cNvPicPr>
          <a:picLocks noChangeAspect="1" noChangeArrowheads="1"/>
        </xdr:cNvPicPr>
      </xdr:nvPicPr>
      <xdr:blipFill>
        <a:blip r:embed="rId5" cstate="print"/>
        <a:srcRect/>
        <a:stretch>
          <a:fillRect/>
        </a:stretch>
      </xdr:blipFill>
      <xdr:spPr>
        <a:xfrm>
          <a:off x="8063230" y="19655790"/>
          <a:ext cx="600710" cy="352425"/>
        </a:xfrm>
        <a:prstGeom prst="rect">
          <a:avLst/>
        </a:prstGeom>
        <a:noFill/>
      </xdr:spPr>
    </xdr:pic>
    <xdr:clientData/>
  </xdr:twoCellAnchor>
  <xdr:twoCellAnchor editAs="oneCell">
    <xdr:from>
      <xdr:col>6</xdr:col>
      <xdr:colOff>649869</xdr:colOff>
      <xdr:row>179</xdr:row>
      <xdr:rowOff>107674</xdr:rowOff>
    </xdr:from>
    <xdr:to>
      <xdr:col>6</xdr:col>
      <xdr:colOff>1082122</xdr:colOff>
      <xdr:row>179</xdr:row>
      <xdr:rowOff>333663</xdr:rowOff>
    </xdr:to>
    <xdr:pic>
      <xdr:nvPicPr>
        <xdr:cNvPr id="22" name="Picture 28"/>
        <xdr:cNvPicPr>
          <a:picLocks noChangeAspect="1" noChangeArrowheads="1"/>
        </xdr:cNvPicPr>
      </xdr:nvPicPr>
      <xdr:blipFill>
        <a:blip r:embed="rId6" cstate="print"/>
        <a:srcRect/>
        <a:stretch>
          <a:fillRect/>
        </a:stretch>
      </xdr:blipFill>
      <xdr:spPr>
        <a:xfrm>
          <a:off x="8269605" y="32235140"/>
          <a:ext cx="432435" cy="226060"/>
        </a:xfrm>
        <a:prstGeom prst="rect">
          <a:avLst/>
        </a:prstGeom>
        <a:noFill/>
      </xdr:spPr>
    </xdr:pic>
    <xdr:clientData/>
  </xdr:twoCellAnchor>
  <xdr:twoCellAnchor editAs="oneCell">
    <xdr:from>
      <xdr:col>6</xdr:col>
      <xdr:colOff>605815</xdr:colOff>
      <xdr:row>178</xdr:row>
      <xdr:rowOff>140390</xdr:rowOff>
    </xdr:from>
    <xdr:to>
      <xdr:col>6</xdr:col>
      <xdr:colOff>1013376</xdr:colOff>
      <xdr:row>178</xdr:row>
      <xdr:rowOff>437949</xdr:rowOff>
    </xdr:to>
    <xdr:pic>
      <xdr:nvPicPr>
        <xdr:cNvPr id="23" name="Picture 30"/>
        <xdr:cNvPicPr>
          <a:picLocks noChangeAspect="1" noChangeArrowheads="1"/>
        </xdr:cNvPicPr>
      </xdr:nvPicPr>
      <xdr:blipFill>
        <a:blip r:embed="rId7" cstate="print"/>
        <a:srcRect/>
        <a:stretch>
          <a:fillRect/>
        </a:stretch>
      </xdr:blipFill>
      <xdr:spPr>
        <a:xfrm>
          <a:off x="8225790" y="31772860"/>
          <a:ext cx="407035" cy="297180"/>
        </a:xfrm>
        <a:prstGeom prst="rect">
          <a:avLst/>
        </a:prstGeom>
        <a:noFill/>
      </xdr:spPr>
    </xdr:pic>
    <xdr:clientData/>
  </xdr:twoCellAnchor>
  <xdr:twoCellAnchor editAs="oneCell">
    <xdr:from>
      <xdr:col>6</xdr:col>
      <xdr:colOff>380127</xdr:colOff>
      <xdr:row>270</xdr:row>
      <xdr:rowOff>99394</xdr:rowOff>
    </xdr:from>
    <xdr:to>
      <xdr:col>6</xdr:col>
      <xdr:colOff>1151284</xdr:colOff>
      <xdr:row>275</xdr:row>
      <xdr:rowOff>62062</xdr:rowOff>
    </xdr:to>
    <xdr:pic>
      <xdr:nvPicPr>
        <xdr:cNvPr id="25" name="Picture 34"/>
        <xdr:cNvPicPr>
          <a:picLocks noChangeAspect="1" noChangeArrowheads="1"/>
        </xdr:cNvPicPr>
      </xdr:nvPicPr>
      <xdr:blipFill>
        <a:blip r:embed="rId8" cstate="print"/>
        <a:srcRect/>
        <a:stretch>
          <a:fillRect/>
        </a:stretch>
      </xdr:blipFill>
      <xdr:spPr>
        <a:xfrm>
          <a:off x="7999730" y="49505235"/>
          <a:ext cx="771525" cy="724535"/>
        </a:xfrm>
        <a:prstGeom prst="rect">
          <a:avLst/>
        </a:prstGeom>
        <a:noFill/>
      </xdr:spPr>
    </xdr:pic>
    <xdr:clientData/>
  </xdr:twoCellAnchor>
  <xdr:twoCellAnchor editAs="oneCell">
    <xdr:from>
      <xdr:col>6</xdr:col>
      <xdr:colOff>376223</xdr:colOff>
      <xdr:row>278</xdr:row>
      <xdr:rowOff>49695</xdr:rowOff>
    </xdr:from>
    <xdr:to>
      <xdr:col>6</xdr:col>
      <xdr:colOff>1197830</xdr:colOff>
      <xdr:row>290</xdr:row>
      <xdr:rowOff>149085</xdr:rowOff>
    </xdr:to>
    <xdr:pic>
      <xdr:nvPicPr>
        <xdr:cNvPr id="26" name="Picture 36"/>
        <xdr:cNvPicPr>
          <a:picLocks noChangeAspect="1" noChangeArrowheads="1"/>
        </xdr:cNvPicPr>
      </xdr:nvPicPr>
      <xdr:blipFill>
        <a:blip r:embed="rId9" cstate="print"/>
        <a:srcRect/>
        <a:stretch>
          <a:fillRect/>
        </a:stretch>
      </xdr:blipFill>
      <xdr:spPr>
        <a:xfrm>
          <a:off x="7995920" y="50674905"/>
          <a:ext cx="821690" cy="708660"/>
        </a:xfrm>
        <a:prstGeom prst="rect">
          <a:avLst/>
        </a:prstGeom>
        <a:noFill/>
      </xdr:spPr>
    </xdr:pic>
    <xdr:clientData/>
  </xdr:twoCellAnchor>
  <xdr:twoCellAnchor editAs="oneCell">
    <xdr:from>
      <xdr:col>6</xdr:col>
      <xdr:colOff>414130</xdr:colOff>
      <xdr:row>333</xdr:row>
      <xdr:rowOff>107973</xdr:rowOff>
    </xdr:from>
    <xdr:to>
      <xdr:col>6</xdr:col>
      <xdr:colOff>1154820</xdr:colOff>
      <xdr:row>339</xdr:row>
      <xdr:rowOff>41414</xdr:rowOff>
    </xdr:to>
    <xdr:pic>
      <xdr:nvPicPr>
        <xdr:cNvPr id="28" name="Picture 1"/>
        <xdr:cNvPicPr>
          <a:picLocks noChangeAspect="1" noChangeArrowheads="1"/>
        </xdr:cNvPicPr>
      </xdr:nvPicPr>
      <xdr:blipFill>
        <a:blip r:embed="rId10"/>
        <a:srcRect/>
        <a:stretch>
          <a:fillRect/>
        </a:stretch>
      </xdr:blipFill>
      <xdr:spPr>
        <a:xfrm>
          <a:off x="8034020" y="57877075"/>
          <a:ext cx="740410" cy="847725"/>
        </a:xfrm>
        <a:prstGeom prst="rect">
          <a:avLst/>
        </a:prstGeom>
        <a:noFill/>
      </xdr:spPr>
    </xdr:pic>
    <xdr:clientData/>
  </xdr:twoCellAnchor>
  <xdr:twoCellAnchor editAs="oneCell">
    <xdr:from>
      <xdr:col>6</xdr:col>
      <xdr:colOff>152025</xdr:colOff>
      <xdr:row>328</xdr:row>
      <xdr:rowOff>82828</xdr:rowOff>
    </xdr:from>
    <xdr:to>
      <xdr:col>6</xdr:col>
      <xdr:colOff>1358349</xdr:colOff>
      <xdr:row>332</xdr:row>
      <xdr:rowOff>32496</xdr:rowOff>
    </xdr:to>
    <xdr:pic>
      <xdr:nvPicPr>
        <xdr:cNvPr id="30" name="Picture 3"/>
        <xdr:cNvPicPr>
          <a:picLocks noChangeAspect="1" noChangeArrowheads="1"/>
        </xdr:cNvPicPr>
      </xdr:nvPicPr>
      <xdr:blipFill>
        <a:blip r:embed="rId11"/>
        <a:srcRect/>
        <a:stretch>
          <a:fillRect/>
        </a:stretch>
      </xdr:blipFill>
      <xdr:spPr>
        <a:xfrm>
          <a:off x="7771765" y="57089675"/>
          <a:ext cx="1206500" cy="559435"/>
        </a:xfrm>
        <a:prstGeom prst="rect">
          <a:avLst/>
        </a:prstGeom>
        <a:noFill/>
      </xdr:spPr>
    </xdr:pic>
    <xdr:clientData/>
  </xdr:twoCellAnchor>
  <xdr:twoCellAnchor editAs="oneCell">
    <xdr:from>
      <xdr:col>6</xdr:col>
      <xdr:colOff>299830</xdr:colOff>
      <xdr:row>83</xdr:row>
      <xdr:rowOff>32302</xdr:rowOff>
    </xdr:from>
    <xdr:to>
      <xdr:col>6</xdr:col>
      <xdr:colOff>1408545</xdr:colOff>
      <xdr:row>92</xdr:row>
      <xdr:rowOff>41414</xdr:rowOff>
    </xdr:to>
    <xdr:pic>
      <xdr:nvPicPr>
        <xdr:cNvPr id="9" name="Picture 8"/>
        <xdr:cNvPicPr>
          <a:picLocks noChangeAspect="1"/>
        </xdr:cNvPicPr>
      </xdr:nvPicPr>
      <xdr:blipFill>
        <a:blip r:embed="rId12" cstate="print"/>
        <a:stretch>
          <a:fillRect/>
        </a:stretch>
      </xdr:blipFill>
      <xdr:spPr>
        <a:xfrm>
          <a:off x="7919720" y="12061825"/>
          <a:ext cx="1108710" cy="1381125"/>
        </a:xfrm>
        <a:prstGeom prst="rect">
          <a:avLst/>
        </a:prstGeom>
      </xdr:spPr>
    </xdr:pic>
    <xdr:clientData/>
  </xdr:twoCellAnchor>
  <xdr:twoCellAnchor editAs="oneCell">
    <xdr:from>
      <xdr:col>6</xdr:col>
      <xdr:colOff>500985</xdr:colOff>
      <xdr:row>136</xdr:row>
      <xdr:rowOff>33128</xdr:rowOff>
    </xdr:from>
    <xdr:to>
      <xdr:col>6</xdr:col>
      <xdr:colOff>982144</xdr:colOff>
      <xdr:row>138</xdr:row>
      <xdr:rowOff>165651</xdr:rowOff>
    </xdr:to>
    <xdr:pic>
      <xdr:nvPicPr>
        <xdr:cNvPr id="1030" name="Picture 6"/>
        <xdr:cNvPicPr>
          <a:picLocks noChangeAspect="1" noChangeArrowheads="1"/>
        </xdr:cNvPicPr>
      </xdr:nvPicPr>
      <xdr:blipFill>
        <a:blip r:embed="rId13" cstate="print"/>
        <a:srcRect/>
        <a:stretch>
          <a:fillRect/>
        </a:stretch>
      </xdr:blipFill>
      <xdr:spPr>
        <a:xfrm rot="5400000">
          <a:off x="8094980" y="24394795"/>
          <a:ext cx="532765" cy="481330"/>
        </a:xfrm>
        <a:prstGeom prst="rect">
          <a:avLst/>
        </a:prstGeom>
        <a:noFill/>
      </xdr:spPr>
    </xdr:pic>
    <xdr:clientData/>
  </xdr:twoCellAnchor>
  <xdr:twoCellAnchor editAs="oneCell">
    <xdr:from>
      <xdr:col>6</xdr:col>
      <xdr:colOff>483173</xdr:colOff>
      <xdr:row>141</xdr:row>
      <xdr:rowOff>106585</xdr:rowOff>
    </xdr:from>
    <xdr:to>
      <xdr:col>6</xdr:col>
      <xdr:colOff>1068455</xdr:colOff>
      <xdr:row>145</xdr:row>
      <xdr:rowOff>24848</xdr:rowOff>
    </xdr:to>
    <xdr:pic>
      <xdr:nvPicPr>
        <xdr:cNvPr id="1034" name="Picture 10"/>
        <xdr:cNvPicPr>
          <a:picLocks noChangeAspect="1" noChangeArrowheads="1"/>
        </xdr:cNvPicPr>
      </xdr:nvPicPr>
      <xdr:blipFill>
        <a:blip r:embed="rId14" cstate="print"/>
        <a:srcRect/>
        <a:stretch>
          <a:fillRect/>
        </a:stretch>
      </xdr:blipFill>
      <xdr:spPr>
        <a:xfrm rot="5400000">
          <a:off x="8060055" y="25485725"/>
          <a:ext cx="670560" cy="584835"/>
        </a:xfrm>
        <a:prstGeom prst="rect">
          <a:avLst/>
        </a:prstGeom>
        <a:noFill/>
      </xdr:spPr>
    </xdr:pic>
    <xdr:clientData/>
  </xdr:twoCellAnchor>
  <xdr:twoCellAnchor editAs="oneCell">
    <xdr:from>
      <xdr:col>6</xdr:col>
      <xdr:colOff>480392</xdr:colOff>
      <xdr:row>117</xdr:row>
      <xdr:rowOff>34789</xdr:rowOff>
    </xdr:from>
    <xdr:to>
      <xdr:col>6</xdr:col>
      <xdr:colOff>1039180</xdr:colOff>
      <xdr:row>121</xdr:row>
      <xdr:rowOff>18223</xdr:rowOff>
    </xdr:to>
    <xdr:pic>
      <xdr:nvPicPr>
        <xdr:cNvPr id="19" name="Picture 18"/>
        <xdr:cNvPicPr>
          <a:picLocks noChangeAspect="1"/>
        </xdr:cNvPicPr>
      </xdr:nvPicPr>
      <xdr:blipFill>
        <a:blip r:embed="rId15"/>
        <a:stretch>
          <a:fillRect/>
        </a:stretch>
      </xdr:blipFill>
      <xdr:spPr>
        <a:xfrm>
          <a:off x="8100060" y="20093940"/>
          <a:ext cx="558800" cy="593090"/>
        </a:xfrm>
        <a:prstGeom prst="rect">
          <a:avLst/>
        </a:prstGeom>
      </xdr:spPr>
    </xdr:pic>
    <xdr:clientData/>
  </xdr:twoCellAnchor>
  <xdr:twoCellAnchor editAs="oneCell">
    <xdr:from>
      <xdr:col>6</xdr:col>
      <xdr:colOff>530087</xdr:colOff>
      <xdr:row>122</xdr:row>
      <xdr:rowOff>99391</xdr:rowOff>
    </xdr:from>
    <xdr:to>
      <xdr:col>6</xdr:col>
      <xdr:colOff>996012</xdr:colOff>
      <xdr:row>126</xdr:row>
      <xdr:rowOff>49695</xdr:rowOff>
    </xdr:to>
    <xdr:pic>
      <xdr:nvPicPr>
        <xdr:cNvPr id="31" name="Picture 30"/>
        <xdr:cNvPicPr>
          <a:picLocks noChangeAspect="1"/>
        </xdr:cNvPicPr>
      </xdr:nvPicPr>
      <xdr:blipFill>
        <a:blip r:embed="rId16"/>
        <a:stretch>
          <a:fillRect/>
        </a:stretch>
      </xdr:blipFill>
      <xdr:spPr>
        <a:xfrm>
          <a:off x="8149590" y="20920710"/>
          <a:ext cx="466090" cy="617220"/>
        </a:xfrm>
        <a:prstGeom prst="rect">
          <a:avLst/>
        </a:prstGeom>
      </xdr:spPr>
    </xdr:pic>
    <xdr:clientData/>
  </xdr:twoCellAnchor>
  <xdr:twoCellAnchor editAs="oneCell">
    <xdr:from>
      <xdr:col>6</xdr:col>
      <xdr:colOff>223632</xdr:colOff>
      <xdr:row>190</xdr:row>
      <xdr:rowOff>93985</xdr:rowOff>
    </xdr:from>
    <xdr:to>
      <xdr:col>6</xdr:col>
      <xdr:colOff>1321463</xdr:colOff>
      <xdr:row>191</xdr:row>
      <xdr:rowOff>259022</xdr:rowOff>
    </xdr:to>
    <xdr:pic>
      <xdr:nvPicPr>
        <xdr:cNvPr id="46" name="Picture 45"/>
        <xdr:cNvPicPr>
          <a:picLocks noChangeAspect="1"/>
        </xdr:cNvPicPr>
      </xdr:nvPicPr>
      <xdr:blipFill>
        <a:blip r:embed="rId17"/>
        <a:stretch>
          <a:fillRect/>
        </a:stretch>
      </xdr:blipFill>
      <xdr:spPr>
        <a:xfrm>
          <a:off x="7843520" y="34717355"/>
          <a:ext cx="1097915" cy="488315"/>
        </a:xfrm>
        <a:prstGeom prst="rect">
          <a:avLst/>
        </a:prstGeom>
      </xdr:spPr>
    </xdr:pic>
    <xdr:clientData/>
  </xdr:twoCellAnchor>
  <xdr:twoCellAnchor editAs="oneCell">
    <xdr:from>
      <xdr:col>6</xdr:col>
      <xdr:colOff>448567</xdr:colOff>
      <xdr:row>173</xdr:row>
      <xdr:rowOff>0</xdr:rowOff>
    </xdr:from>
    <xdr:to>
      <xdr:col>6</xdr:col>
      <xdr:colOff>1195501</xdr:colOff>
      <xdr:row>174</xdr:row>
      <xdr:rowOff>99611</xdr:rowOff>
    </xdr:to>
    <xdr:pic>
      <xdr:nvPicPr>
        <xdr:cNvPr id="47" name="Picture 46"/>
        <xdr:cNvPicPr>
          <a:picLocks noChangeAspect="1"/>
        </xdr:cNvPicPr>
      </xdr:nvPicPr>
      <xdr:blipFill>
        <a:blip r:embed="rId18"/>
        <a:srcRect l="10669" t="10670" r="3970" b="19900"/>
        <a:stretch>
          <a:fillRect/>
        </a:stretch>
      </xdr:blipFill>
      <xdr:spPr>
        <a:xfrm>
          <a:off x="8068310" y="30403800"/>
          <a:ext cx="746760" cy="337185"/>
        </a:xfrm>
        <a:prstGeom prst="rect">
          <a:avLst/>
        </a:prstGeom>
      </xdr:spPr>
    </xdr:pic>
    <xdr:clientData/>
  </xdr:twoCellAnchor>
  <xdr:twoCellAnchor editAs="oneCell">
    <xdr:from>
      <xdr:col>6</xdr:col>
      <xdr:colOff>505719</xdr:colOff>
      <xdr:row>175</xdr:row>
      <xdr:rowOff>62143</xdr:rowOff>
    </xdr:from>
    <xdr:to>
      <xdr:col>6</xdr:col>
      <xdr:colOff>1166957</xdr:colOff>
      <xdr:row>177</xdr:row>
      <xdr:rowOff>47564</xdr:rowOff>
    </xdr:to>
    <xdr:pic>
      <xdr:nvPicPr>
        <xdr:cNvPr id="48" name="Picture 47"/>
        <xdr:cNvPicPr>
          <a:picLocks noChangeAspect="1"/>
        </xdr:cNvPicPr>
      </xdr:nvPicPr>
      <xdr:blipFill>
        <a:blip r:embed="rId19"/>
        <a:stretch>
          <a:fillRect/>
        </a:stretch>
      </xdr:blipFill>
      <xdr:spPr>
        <a:xfrm>
          <a:off x="8125460" y="30855920"/>
          <a:ext cx="661035" cy="642620"/>
        </a:xfrm>
        <a:prstGeom prst="rect">
          <a:avLst/>
        </a:prstGeom>
      </xdr:spPr>
    </xdr:pic>
    <xdr:clientData/>
  </xdr:twoCellAnchor>
  <xdr:twoCellAnchor editAs="oneCell">
    <xdr:from>
      <xdr:col>6</xdr:col>
      <xdr:colOff>321296</xdr:colOff>
      <xdr:row>189</xdr:row>
      <xdr:rowOff>41414</xdr:rowOff>
    </xdr:from>
    <xdr:to>
      <xdr:col>6</xdr:col>
      <xdr:colOff>1166683</xdr:colOff>
      <xdr:row>190</xdr:row>
      <xdr:rowOff>0</xdr:rowOff>
    </xdr:to>
    <xdr:pic>
      <xdr:nvPicPr>
        <xdr:cNvPr id="49" name="Picture 48"/>
        <xdr:cNvPicPr>
          <a:picLocks noChangeAspect="1"/>
        </xdr:cNvPicPr>
      </xdr:nvPicPr>
      <xdr:blipFill>
        <a:blip r:embed="rId20"/>
        <a:srcRect l="14767" t="9186" b="12288"/>
        <a:stretch>
          <a:fillRect/>
        </a:stretch>
      </xdr:blipFill>
      <xdr:spPr>
        <a:xfrm>
          <a:off x="7940675" y="34159825"/>
          <a:ext cx="845820" cy="463550"/>
        </a:xfrm>
        <a:prstGeom prst="rect">
          <a:avLst/>
        </a:prstGeom>
      </xdr:spPr>
    </xdr:pic>
    <xdr:clientData/>
  </xdr:twoCellAnchor>
  <xdr:twoCellAnchor editAs="oneCell">
    <xdr:from>
      <xdr:col>6</xdr:col>
      <xdr:colOff>392097</xdr:colOff>
      <xdr:row>192</xdr:row>
      <xdr:rowOff>67699</xdr:rowOff>
    </xdr:from>
    <xdr:to>
      <xdr:col>6</xdr:col>
      <xdr:colOff>1163259</xdr:colOff>
      <xdr:row>193</xdr:row>
      <xdr:rowOff>131630</xdr:rowOff>
    </xdr:to>
    <xdr:pic>
      <xdr:nvPicPr>
        <xdr:cNvPr id="50" name="Picture 49"/>
        <xdr:cNvPicPr>
          <a:picLocks noChangeAspect="1"/>
        </xdr:cNvPicPr>
      </xdr:nvPicPr>
      <xdr:blipFill>
        <a:blip r:embed="rId21"/>
        <a:srcRect l="4785" t="15661" r="9949" b="28438"/>
        <a:stretch>
          <a:fillRect/>
        </a:stretch>
      </xdr:blipFill>
      <xdr:spPr>
        <a:xfrm>
          <a:off x="8011795" y="35357435"/>
          <a:ext cx="770890" cy="359410"/>
        </a:xfrm>
        <a:prstGeom prst="rect">
          <a:avLst/>
        </a:prstGeom>
      </xdr:spPr>
    </xdr:pic>
    <xdr:clientData/>
  </xdr:twoCellAnchor>
  <xdr:twoCellAnchor editAs="oneCell">
    <xdr:from>
      <xdr:col>6</xdr:col>
      <xdr:colOff>408852</xdr:colOff>
      <xdr:row>180</xdr:row>
      <xdr:rowOff>90631</xdr:rowOff>
    </xdr:from>
    <xdr:to>
      <xdr:col>6</xdr:col>
      <xdr:colOff>1237483</xdr:colOff>
      <xdr:row>182</xdr:row>
      <xdr:rowOff>124858</xdr:rowOff>
    </xdr:to>
    <xdr:pic>
      <xdr:nvPicPr>
        <xdr:cNvPr id="51" name="Picture 50"/>
        <xdr:cNvPicPr>
          <a:picLocks noChangeAspect="1"/>
        </xdr:cNvPicPr>
      </xdr:nvPicPr>
      <xdr:blipFill>
        <a:blip r:embed="rId22"/>
        <a:stretch>
          <a:fillRect/>
        </a:stretch>
      </xdr:blipFill>
      <xdr:spPr>
        <a:xfrm flipH="1">
          <a:off x="8028305" y="32703770"/>
          <a:ext cx="828675" cy="472440"/>
        </a:xfrm>
        <a:prstGeom prst="rect">
          <a:avLst/>
        </a:prstGeom>
      </xdr:spPr>
    </xdr:pic>
    <xdr:clientData/>
  </xdr:twoCellAnchor>
  <xdr:twoCellAnchor editAs="oneCell">
    <xdr:from>
      <xdr:col>6</xdr:col>
      <xdr:colOff>5715</xdr:colOff>
      <xdr:row>311</xdr:row>
      <xdr:rowOff>49530</xdr:rowOff>
    </xdr:from>
    <xdr:to>
      <xdr:col>6</xdr:col>
      <xdr:colOff>1560330</xdr:colOff>
      <xdr:row>327</xdr:row>
      <xdr:rowOff>29523</xdr:rowOff>
    </xdr:to>
    <xdr:pic>
      <xdr:nvPicPr>
        <xdr:cNvPr id="32" name="Picture 31"/>
        <xdr:cNvPicPr>
          <a:picLocks noChangeAspect="1"/>
        </xdr:cNvPicPr>
      </xdr:nvPicPr>
      <xdr:blipFill>
        <a:blip r:embed="rId23"/>
        <a:stretch>
          <a:fillRect/>
        </a:stretch>
      </xdr:blipFill>
      <xdr:spPr>
        <a:xfrm>
          <a:off x="7625715" y="54465855"/>
          <a:ext cx="1554480" cy="2418080"/>
        </a:xfrm>
        <a:prstGeom prst="rect">
          <a:avLst/>
        </a:prstGeom>
      </xdr:spPr>
    </xdr:pic>
    <xdr:clientData/>
  </xdr:twoCellAnchor>
  <xdr:twoCellAnchor editAs="oneCell">
    <xdr:from>
      <xdr:col>6</xdr:col>
      <xdr:colOff>196320</xdr:colOff>
      <xdr:row>9</xdr:row>
      <xdr:rowOff>8283</xdr:rowOff>
    </xdr:from>
    <xdr:to>
      <xdr:col>6</xdr:col>
      <xdr:colOff>1273013</xdr:colOff>
      <xdr:row>16</xdr:row>
      <xdr:rowOff>41368</xdr:rowOff>
    </xdr:to>
    <xdr:pic>
      <xdr:nvPicPr>
        <xdr:cNvPr id="54" name="Picture 53"/>
        <xdr:cNvPicPr>
          <a:picLocks noChangeAspect="1"/>
        </xdr:cNvPicPr>
      </xdr:nvPicPr>
      <xdr:blipFill>
        <a:blip r:embed="rId24"/>
        <a:stretch>
          <a:fillRect/>
        </a:stretch>
      </xdr:blipFill>
      <xdr:spPr>
        <a:xfrm>
          <a:off x="7816215" y="760730"/>
          <a:ext cx="1076325" cy="1099820"/>
        </a:xfrm>
        <a:prstGeom prst="rect">
          <a:avLst/>
        </a:prstGeom>
      </xdr:spPr>
    </xdr:pic>
    <xdr:clientData/>
  </xdr:twoCellAnchor>
  <xdr:twoCellAnchor editAs="oneCell">
    <xdr:from>
      <xdr:col>6</xdr:col>
      <xdr:colOff>296121</xdr:colOff>
      <xdr:row>37</xdr:row>
      <xdr:rowOff>111507</xdr:rowOff>
    </xdr:from>
    <xdr:to>
      <xdr:col>6</xdr:col>
      <xdr:colOff>1259911</xdr:colOff>
      <xdr:row>44</xdr:row>
      <xdr:rowOff>31689</xdr:rowOff>
    </xdr:to>
    <xdr:pic>
      <xdr:nvPicPr>
        <xdr:cNvPr id="55" name="Picture 54"/>
        <xdr:cNvPicPr>
          <a:picLocks noChangeAspect="1"/>
        </xdr:cNvPicPr>
      </xdr:nvPicPr>
      <xdr:blipFill>
        <a:blip r:embed="rId25"/>
        <a:stretch>
          <a:fillRect/>
        </a:stretch>
      </xdr:blipFill>
      <xdr:spPr>
        <a:xfrm>
          <a:off x="7915910" y="5130800"/>
          <a:ext cx="963930" cy="986790"/>
        </a:xfrm>
        <a:prstGeom prst="rect">
          <a:avLst/>
        </a:prstGeom>
      </xdr:spPr>
    </xdr:pic>
    <xdr:clientData/>
  </xdr:twoCellAnchor>
  <xdr:twoCellAnchor editAs="oneCell">
    <xdr:from>
      <xdr:col>6</xdr:col>
      <xdr:colOff>281610</xdr:colOff>
      <xdr:row>23</xdr:row>
      <xdr:rowOff>50106</xdr:rowOff>
    </xdr:from>
    <xdr:to>
      <xdr:col>6</xdr:col>
      <xdr:colOff>1426453</xdr:colOff>
      <xdr:row>31</xdr:row>
      <xdr:rowOff>2253</xdr:rowOff>
    </xdr:to>
    <xdr:pic>
      <xdr:nvPicPr>
        <xdr:cNvPr id="56" name="Picture 55"/>
        <xdr:cNvPicPr>
          <a:picLocks noChangeAspect="1"/>
        </xdr:cNvPicPr>
      </xdr:nvPicPr>
      <xdr:blipFill>
        <a:blip r:embed="rId26"/>
        <a:stretch>
          <a:fillRect/>
        </a:stretch>
      </xdr:blipFill>
      <xdr:spPr>
        <a:xfrm>
          <a:off x="7901305" y="2935605"/>
          <a:ext cx="1144905" cy="1171575"/>
        </a:xfrm>
        <a:prstGeom prst="rect">
          <a:avLst/>
        </a:prstGeom>
      </xdr:spPr>
    </xdr:pic>
    <xdr:clientData/>
  </xdr:twoCellAnchor>
  <xdr:twoCellAnchor editAs="oneCell">
    <xdr:from>
      <xdr:col>6</xdr:col>
      <xdr:colOff>140807</xdr:colOff>
      <xdr:row>164</xdr:row>
      <xdr:rowOff>149086</xdr:rowOff>
    </xdr:from>
    <xdr:to>
      <xdr:col>6</xdr:col>
      <xdr:colOff>1600809</xdr:colOff>
      <xdr:row>169</xdr:row>
      <xdr:rowOff>88528</xdr:rowOff>
    </xdr:to>
    <xdr:pic>
      <xdr:nvPicPr>
        <xdr:cNvPr id="13" name="Picture 12"/>
        <xdr:cNvPicPr>
          <a:picLocks noChangeAspect="1"/>
        </xdr:cNvPicPr>
      </xdr:nvPicPr>
      <xdr:blipFill>
        <a:blip r:embed="rId27"/>
        <a:stretch>
          <a:fillRect/>
        </a:stretch>
      </xdr:blipFill>
      <xdr:spPr>
        <a:xfrm>
          <a:off x="7760335" y="29180790"/>
          <a:ext cx="1459865" cy="701675"/>
        </a:xfrm>
        <a:prstGeom prst="rect">
          <a:avLst/>
        </a:prstGeom>
      </xdr:spPr>
    </xdr:pic>
    <xdr:clientData/>
  </xdr:twoCellAnchor>
  <xdr:twoCellAnchor editAs="oneCell">
    <xdr:from>
      <xdr:col>6</xdr:col>
      <xdr:colOff>422233</xdr:colOff>
      <xdr:row>104</xdr:row>
      <xdr:rowOff>151303</xdr:rowOff>
    </xdr:from>
    <xdr:to>
      <xdr:col>6</xdr:col>
      <xdr:colOff>952501</xdr:colOff>
      <xdr:row>106</xdr:row>
      <xdr:rowOff>266614</xdr:rowOff>
    </xdr:to>
    <xdr:pic>
      <xdr:nvPicPr>
        <xdr:cNvPr id="53" name="Picture 52"/>
        <xdr:cNvPicPr>
          <a:picLocks noChangeAspect="1"/>
        </xdr:cNvPicPr>
      </xdr:nvPicPr>
      <xdr:blipFill>
        <a:blip r:embed="rId28"/>
        <a:srcRect l="12857" t="9918" r="15876" b="7794"/>
        <a:stretch>
          <a:fillRect/>
        </a:stretch>
      </xdr:blipFill>
      <xdr:spPr>
        <a:xfrm>
          <a:off x="8041640" y="15600680"/>
          <a:ext cx="530860" cy="610235"/>
        </a:xfrm>
        <a:prstGeom prst="rect">
          <a:avLst/>
        </a:prstGeom>
      </xdr:spPr>
    </xdr:pic>
    <xdr:clientData/>
  </xdr:twoCellAnchor>
  <xdr:twoCellAnchor editAs="oneCell">
    <xdr:from>
      <xdr:col>6</xdr:col>
      <xdr:colOff>492258</xdr:colOff>
      <xdr:row>102</xdr:row>
      <xdr:rowOff>24848</xdr:rowOff>
    </xdr:from>
    <xdr:to>
      <xdr:col>6</xdr:col>
      <xdr:colOff>961232</xdr:colOff>
      <xdr:row>103</xdr:row>
      <xdr:rowOff>278474</xdr:rowOff>
    </xdr:to>
    <xdr:pic>
      <xdr:nvPicPr>
        <xdr:cNvPr id="57" name="Picture 56"/>
        <xdr:cNvPicPr>
          <a:picLocks noChangeAspect="1"/>
        </xdr:cNvPicPr>
      </xdr:nvPicPr>
      <xdr:blipFill>
        <a:blip r:embed="rId29"/>
        <a:stretch>
          <a:fillRect/>
        </a:stretch>
      </xdr:blipFill>
      <xdr:spPr>
        <a:xfrm>
          <a:off x="8112125" y="14950440"/>
          <a:ext cx="468630" cy="472440"/>
        </a:xfrm>
        <a:prstGeom prst="rect">
          <a:avLst/>
        </a:prstGeom>
      </xdr:spPr>
    </xdr:pic>
    <xdr:clientData/>
  </xdr:twoCellAnchor>
  <xdr:twoCellAnchor editAs="oneCell">
    <xdr:from>
      <xdr:col>6</xdr:col>
      <xdr:colOff>526956</xdr:colOff>
      <xdr:row>107</xdr:row>
      <xdr:rowOff>51407</xdr:rowOff>
    </xdr:from>
    <xdr:to>
      <xdr:col>6</xdr:col>
      <xdr:colOff>919462</xdr:colOff>
      <xdr:row>107</xdr:row>
      <xdr:rowOff>633928</xdr:rowOff>
    </xdr:to>
    <xdr:pic>
      <xdr:nvPicPr>
        <xdr:cNvPr id="58" name="Picture 57"/>
        <xdr:cNvPicPr>
          <a:picLocks noChangeAspect="1"/>
        </xdr:cNvPicPr>
      </xdr:nvPicPr>
      <xdr:blipFill>
        <a:blip r:embed="rId30"/>
        <a:srcRect l="22180" t="7577" r="21478" b="8804"/>
        <a:stretch>
          <a:fillRect/>
        </a:stretch>
      </xdr:blipFill>
      <xdr:spPr>
        <a:xfrm>
          <a:off x="8146415" y="16338550"/>
          <a:ext cx="392430" cy="582930"/>
        </a:xfrm>
        <a:prstGeom prst="rect">
          <a:avLst/>
        </a:prstGeom>
      </xdr:spPr>
    </xdr:pic>
    <xdr:clientData/>
  </xdr:twoCellAnchor>
  <xdr:twoCellAnchor editAs="oneCell">
    <xdr:from>
      <xdr:col>6</xdr:col>
      <xdr:colOff>364434</xdr:colOff>
      <xdr:row>109</xdr:row>
      <xdr:rowOff>60923</xdr:rowOff>
    </xdr:from>
    <xdr:to>
      <xdr:col>6</xdr:col>
      <xdr:colOff>1097561</xdr:colOff>
      <xdr:row>110</xdr:row>
      <xdr:rowOff>271181</xdr:rowOff>
    </xdr:to>
    <xdr:pic>
      <xdr:nvPicPr>
        <xdr:cNvPr id="59" name="Picture 58"/>
        <xdr:cNvPicPr>
          <a:picLocks noChangeAspect="1"/>
        </xdr:cNvPicPr>
      </xdr:nvPicPr>
      <xdr:blipFill>
        <a:blip r:embed="rId31"/>
        <a:stretch>
          <a:fillRect/>
        </a:stretch>
      </xdr:blipFill>
      <xdr:spPr>
        <a:xfrm>
          <a:off x="7983855" y="17681575"/>
          <a:ext cx="733425" cy="553720"/>
        </a:xfrm>
        <a:prstGeom prst="rect">
          <a:avLst/>
        </a:prstGeom>
      </xdr:spPr>
    </xdr:pic>
    <xdr:clientData/>
  </xdr:twoCellAnchor>
  <xdr:twoCellAnchor editAs="oneCell">
    <xdr:from>
      <xdr:col>6</xdr:col>
      <xdr:colOff>573307</xdr:colOff>
      <xdr:row>112</xdr:row>
      <xdr:rowOff>54893</xdr:rowOff>
    </xdr:from>
    <xdr:to>
      <xdr:col>6</xdr:col>
      <xdr:colOff>1209260</xdr:colOff>
      <xdr:row>115</xdr:row>
      <xdr:rowOff>99391</xdr:rowOff>
    </xdr:to>
    <xdr:pic>
      <xdr:nvPicPr>
        <xdr:cNvPr id="60" name="Picture 59"/>
        <xdr:cNvPicPr>
          <a:picLocks noChangeAspect="1"/>
        </xdr:cNvPicPr>
      </xdr:nvPicPr>
      <xdr:blipFill>
        <a:blip r:embed="rId32"/>
        <a:srcRect l="21835" t="33613" r="4729" b="32499"/>
        <a:stretch>
          <a:fillRect/>
        </a:stretch>
      </xdr:blipFill>
      <xdr:spPr>
        <a:xfrm>
          <a:off x="8192770" y="18999835"/>
          <a:ext cx="636270" cy="501650"/>
        </a:xfrm>
        <a:prstGeom prst="rect">
          <a:avLst/>
        </a:prstGeom>
      </xdr:spPr>
    </xdr:pic>
    <xdr:clientData/>
  </xdr:twoCellAnchor>
  <xdr:twoCellAnchor editAs="oneCell">
    <xdr:from>
      <xdr:col>6</xdr:col>
      <xdr:colOff>471798</xdr:colOff>
      <xdr:row>111</xdr:row>
      <xdr:rowOff>50796</xdr:rowOff>
    </xdr:from>
    <xdr:to>
      <xdr:col>6</xdr:col>
      <xdr:colOff>996471</xdr:colOff>
      <xdr:row>111</xdr:row>
      <xdr:rowOff>575469</xdr:rowOff>
    </xdr:to>
    <xdr:pic>
      <xdr:nvPicPr>
        <xdr:cNvPr id="61" name="Picture 60"/>
        <xdr:cNvPicPr>
          <a:picLocks noChangeAspect="1"/>
        </xdr:cNvPicPr>
      </xdr:nvPicPr>
      <xdr:blipFill>
        <a:blip r:embed="rId33"/>
        <a:stretch>
          <a:fillRect/>
        </a:stretch>
      </xdr:blipFill>
      <xdr:spPr>
        <a:xfrm>
          <a:off x="8091170" y="18319115"/>
          <a:ext cx="525145" cy="525145"/>
        </a:xfrm>
        <a:prstGeom prst="rect">
          <a:avLst/>
        </a:prstGeom>
      </xdr:spPr>
    </xdr:pic>
    <xdr:clientData/>
  </xdr:twoCellAnchor>
  <xdr:twoCellAnchor editAs="oneCell">
    <xdr:from>
      <xdr:col>6</xdr:col>
      <xdr:colOff>496957</xdr:colOff>
      <xdr:row>99</xdr:row>
      <xdr:rowOff>49694</xdr:rowOff>
    </xdr:from>
    <xdr:to>
      <xdr:col>6</xdr:col>
      <xdr:colOff>906436</xdr:colOff>
      <xdr:row>101</xdr:row>
      <xdr:rowOff>124239</xdr:rowOff>
    </xdr:to>
    <xdr:pic>
      <xdr:nvPicPr>
        <xdr:cNvPr id="64" name="Picture 63"/>
        <xdr:cNvPicPr>
          <a:picLocks noChangeAspect="1"/>
        </xdr:cNvPicPr>
      </xdr:nvPicPr>
      <xdr:blipFill>
        <a:blip r:embed="rId34"/>
        <a:srcRect l="14268" t="13589" b="8141"/>
        <a:stretch>
          <a:fillRect/>
        </a:stretch>
      </xdr:blipFill>
      <xdr:spPr>
        <a:xfrm>
          <a:off x="8116570" y="14518005"/>
          <a:ext cx="409575" cy="379095"/>
        </a:xfrm>
        <a:prstGeom prst="rect">
          <a:avLst/>
        </a:prstGeom>
      </xdr:spPr>
    </xdr:pic>
    <xdr:clientData/>
  </xdr:twoCellAnchor>
  <xdr:twoCellAnchor editAs="oneCell">
    <xdr:from>
      <xdr:col>6</xdr:col>
      <xdr:colOff>430695</xdr:colOff>
      <xdr:row>135</xdr:row>
      <xdr:rowOff>41412</xdr:rowOff>
    </xdr:from>
    <xdr:to>
      <xdr:col>6</xdr:col>
      <xdr:colOff>1076927</xdr:colOff>
      <xdr:row>135</xdr:row>
      <xdr:rowOff>712030</xdr:rowOff>
    </xdr:to>
    <xdr:pic>
      <xdr:nvPicPr>
        <xdr:cNvPr id="4" name="Picture 3"/>
        <xdr:cNvPicPr>
          <a:picLocks noChangeAspect="1"/>
        </xdr:cNvPicPr>
      </xdr:nvPicPr>
      <xdr:blipFill>
        <a:blip r:embed="rId35"/>
        <a:stretch>
          <a:fillRect/>
        </a:stretch>
      </xdr:blipFill>
      <xdr:spPr>
        <a:xfrm>
          <a:off x="8050530" y="23663275"/>
          <a:ext cx="645795" cy="670560"/>
        </a:xfrm>
        <a:prstGeom prst="rect">
          <a:avLst/>
        </a:prstGeom>
      </xdr:spPr>
    </xdr:pic>
    <xdr:clientData/>
  </xdr:twoCellAnchor>
  <xdr:twoCellAnchor editAs="oneCell">
    <xdr:from>
      <xdr:col>6</xdr:col>
      <xdr:colOff>346138</xdr:colOff>
      <xdr:row>46</xdr:row>
      <xdr:rowOff>99391</xdr:rowOff>
    </xdr:from>
    <xdr:to>
      <xdr:col>6</xdr:col>
      <xdr:colOff>1199246</xdr:colOff>
      <xdr:row>52</xdr:row>
      <xdr:rowOff>82769</xdr:rowOff>
    </xdr:to>
    <xdr:pic>
      <xdr:nvPicPr>
        <xdr:cNvPr id="45" name="Picture 44"/>
        <xdr:cNvPicPr>
          <a:picLocks noChangeAspect="1"/>
        </xdr:cNvPicPr>
      </xdr:nvPicPr>
      <xdr:blipFill>
        <a:blip r:embed="rId36"/>
        <a:stretch>
          <a:fillRect/>
        </a:stretch>
      </xdr:blipFill>
      <xdr:spPr>
        <a:xfrm>
          <a:off x="7966075" y="6490335"/>
          <a:ext cx="852805" cy="897890"/>
        </a:xfrm>
        <a:prstGeom prst="rect">
          <a:avLst/>
        </a:prstGeom>
      </xdr:spPr>
    </xdr:pic>
    <xdr:clientData/>
  </xdr:twoCellAnchor>
  <xdr:twoCellAnchor editAs="oneCell">
    <xdr:from>
      <xdr:col>6</xdr:col>
      <xdr:colOff>347870</xdr:colOff>
      <xdr:row>108</xdr:row>
      <xdr:rowOff>0</xdr:rowOff>
    </xdr:from>
    <xdr:to>
      <xdr:col>6</xdr:col>
      <xdr:colOff>1018762</xdr:colOff>
      <xdr:row>109</xdr:row>
      <xdr:rowOff>0</xdr:rowOff>
    </xdr:to>
    <xdr:pic>
      <xdr:nvPicPr>
        <xdr:cNvPr id="38" name="Picture 37"/>
        <xdr:cNvPicPr>
          <a:picLocks noChangeAspect="1"/>
        </xdr:cNvPicPr>
      </xdr:nvPicPr>
      <xdr:blipFill>
        <a:blip r:embed="rId37"/>
        <a:stretch>
          <a:fillRect/>
        </a:stretch>
      </xdr:blipFill>
      <xdr:spPr>
        <a:xfrm>
          <a:off x="7967345" y="16954500"/>
          <a:ext cx="671195" cy="666750"/>
        </a:xfrm>
        <a:prstGeom prst="rect">
          <a:avLst/>
        </a:prstGeom>
      </xdr:spPr>
    </xdr:pic>
    <xdr:clientData/>
  </xdr:twoCellAnchor>
  <xdr:twoCellAnchor editAs="oneCell">
    <xdr:from>
      <xdr:col>6</xdr:col>
      <xdr:colOff>288937</xdr:colOff>
      <xdr:row>148</xdr:row>
      <xdr:rowOff>49696</xdr:rowOff>
    </xdr:from>
    <xdr:to>
      <xdr:col>6</xdr:col>
      <xdr:colOff>1014302</xdr:colOff>
      <xdr:row>152</xdr:row>
      <xdr:rowOff>129017</xdr:rowOff>
    </xdr:to>
    <xdr:pic>
      <xdr:nvPicPr>
        <xdr:cNvPr id="10" name="Picture 9"/>
        <xdr:cNvPicPr>
          <a:picLocks noChangeAspect="1"/>
        </xdr:cNvPicPr>
      </xdr:nvPicPr>
      <xdr:blipFill>
        <a:blip r:embed="rId38"/>
        <a:stretch>
          <a:fillRect/>
        </a:stretch>
      </xdr:blipFill>
      <xdr:spPr>
        <a:xfrm>
          <a:off x="7908925" y="26595705"/>
          <a:ext cx="725170" cy="736600"/>
        </a:xfrm>
        <a:prstGeom prst="rect">
          <a:avLst/>
        </a:prstGeom>
      </xdr:spPr>
    </xdr:pic>
    <xdr:clientData/>
  </xdr:twoCellAnchor>
  <xdr:twoCellAnchor editAs="oneCell">
    <xdr:from>
      <xdr:col>6</xdr:col>
      <xdr:colOff>265044</xdr:colOff>
      <xdr:row>156</xdr:row>
      <xdr:rowOff>101301</xdr:rowOff>
    </xdr:from>
    <xdr:to>
      <xdr:col>6</xdr:col>
      <xdr:colOff>1049025</xdr:colOff>
      <xdr:row>161</xdr:row>
      <xdr:rowOff>139847</xdr:rowOff>
    </xdr:to>
    <xdr:pic>
      <xdr:nvPicPr>
        <xdr:cNvPr id="11" name="Picture 10"/>
        <xdr:cNvPicPr>
          <a:picLocks noChangeAspect="1"/>
        </xdr:cNvPicPr>
      </xdr:nvPicPr>
      <xdr:blipFill>
        <a:blip r:embed="rId39"/>
        <a:stretch>
          <a:fillRect/>
        </a:stretch>
      </xdr:blipFill>
      <xdr:spPr>
        <a:xfrm>
          <a:off x="7884795" y="27913965"/>
          <a:ext cx="784225" cy="800735"/>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15</xdr:col>
      <xdr:colOff>138733</xdr:colOff>
      <xdr:row>31</xdr:row>
      <xdr:rowOff>48453</xdr:rowOff>
    </xdr:from>
    <xdr:to>
      <xdr:col>15</xdr:col>
      <xdr:colOff>1253984</xdr:colOff>
      <xdr:row>34</xdr:row>
      <xdr:rowOff>74088</xdr:rowOff>
    </xdr:to>
    <xdr:pic>
      <xdr:nvPicPr>
        <xdr:cNvPr id="1026" name="Picture 2"/>
        <xdr:cNvPicPr>
          <a:picLocks noChangeAspect="1" noChangeArrowheads="1"/>
        </xdr:cNvPicPr>
      </xdr:nvPicPr>
      <xdr:blipFill>
        <a:blip r:embed="rId1" cstate="print"/>
        <a:srcRect/>
        <a:stretch>
          <a:fillRect/>
        </a:stretch>
      </xdr:blipFill>
      <xdr:spPr>
        <a:xfrm>
          <a:off x="17921605" y="4620260"/>
          <a:ext cx="1115060" cy="635000"/>
        </a:xfrm>
        <a:prstGeom prst="rect">
          <a:avLst/>
        </a:prstGeom>
        <a:noFill/>
      </xdr:spPr>
    </xdr:pic>
    <xdr:clientData/>
  </xdr:twoCellAnchor>
  <xdr:twoCellAnchor editAs="oneCell">
    <xdr:from>
      <xdr:col>15</xdr:col>
      <xdr:colOff>1407214</xdr:colOff>
      <xdr:row>31</xdr:row>
      <xdr:rowOff>28091</xdr:rowOff>
    </xdr:from>
    <xdr:to>
      <xdr:col>15</xdr:col>
      <xdr:colOff>2440488</xdr:colOff>
      <xdr:row>34</xdr:row>
      <xdr:rowOff>9507</xdr:rowOff>
    </xdr:to>
    <xdr:pic>
      <xdr:nvPicPr>
        <xdr:cNvPr id="1028" name="Picture 4"/>
        <xdr:cNvPicPr>
          <a:picLocks noChangeAspect="1" noChangeArrowheads="1"/>
        </xdr:cNvPicPr>
      </xdr:nvPicPr>
      <xdr:blipFill>
        <a:blip r:embed="rId2" cstate="print"/>
        <a:srcRect/>
        <a:stretch>
          <a:fillRect/>
        </a:stretch>
      </xdr:blipFill>
      <xdr:spPr>
        <a:xfrm>
          <a:off x="19190335" y="4599940"/>
          <a:ext cx="1033145" cy="590550"/>
        </a:xfrm>
        <a:prstGeom prst="rect">
          <a:avLst/>
        </a:prstGeom>
        <a:noFill/>
      </xdr:spPr>
    </xdr:pic>
    <xdr:clientData/>
  </xdr:twoCellAnchor>
  <xdr:twoCellAnchor editAs="oneCell">
    <xdr:from>
      <xdr:col>15</xdr:col>
      <xdr:colOff>480391</xdr:colOff>
      <xdr:row>35</xdr:row>
      <xdr:rowOff>18188</xdr:rowOff>
    </xdr:from>
    <xdr:to>
      <xdr:col>15</xdr:col>
      <xdr:colOff>1847850</xdr:colOff>
      <xdr:row>38</xdr:row>
      <xdr:rowOff>238125</xdr:rowOff>
    </xdr:to>
    <xdr:pic>
      <xdr:nvPicPr>
        <xdr:cNvPr id="1034" name="Picture 10"/>
        <xdr:cNvPicPr>
          <a:picLocks noChangeAspect="1" noChangeArrowheads="1"/>
        </xdr:cNvPicPr>
      </xdr:nvPicPr>
      <xdr:blipFill>
        <a:blip r:embed="rId3" cstate="print"/>
        <a:srcRect/>
        <a:stretch>
          <a:fillRect/>
        </a:stretch>
      </xdr:blipFill>
      <xdr:spPr>
        <a:xfrm>
          <a:off x="18263235" y="5589905"/>
          <a:ext cx="1367790" cy="1391920"/>
        </a:xfrm>
        <a:prstGeom prst="rect">
          <a:avLst/>
        </a:prstGeom>
        <a:noFill/>
      </xdr:spPr>
    </xdr:pic>
    <xdr:clientData/>
  </xdr:twoCellAnchor>
  <xdr:twoCellAnchor editAs="oneCell">
    <xdr:from>
      <xdr:col>15</xdr:col>
      <xdr:colOff>502610</xdr:colOff>
      <xdr:row>50</xdr:row>
      <xdr:rowOff>117051</xdr:rowOff>
    </xdr:from>
    <xdr:to>
      <xdr:col>15</xdr:col>
      <xdr:colOff>1046630</xdr:colOff>
      <xdr:row>51</xdr:row>
      <xdr:rowOff>112106</xdr:rowOff>
    </xdr:to>
    <xdr:pic>
      <xdr:nvPicPr>
        <xdr:cNvPr id="1036" name="Picture 12"/>
        <xdr:cNvPicPr>
          <a:picLocks noChangeAspect="1" noChangeArrowheads="1"/>
        </xdr:cNvPicPr>
      </xdr:nvPicPr>
      <xdr:blipFill>
        <a:blip r:embed="rId4" cstate="print"/>
        <a:srcRect/>
        <a:stretch>
          <a:fillRect/>
        </a:stretch>
      </xdr:blipFill>
      <xdr:spPr>
        <a:xfrm>
          <a:off x="18285460" y="11518265"/>
          <a:ext cx="544195" cy="956945"/>
        </a:xfrm>
        <a:prstGeom prst="rect">
          <a:avLst/>
        </a:prstGeom>
        <a:noFill/>
      </xdr:spPr>
    </xdr:pic>
    <xdr:clientData/>
  </xdr:twoCellAnchor>
  <xdr:twoCellAnchor editAs="oneCell">
    <xdr:from>
      <xdr:col>15</xdr:col>
      <xdr:colOff>176005</xdr:colOff>
      <xdr:row>55</xdr:row>
      <xdr:rowOff>37816</xdr:rowOff>
    </xdr:from>
    <xdr:to>
      <xdr:col>15</xdr:col>
      <xdr:colOff>676841</xdr:colOff>
      <xdr:row>57</xdr:row>
      <xdr:rowOff>285750</xdr:rowOff>
    </xdr:to>
    <xdr:pic>
      <xdr:nvPicPr>
        <xdr:cNvPr id="1038" name="Picture 14"/>
        <xdr:cNvPicPr>
          <a:picLocks noChangeAspect="1" noChangeArrowheads="1"/>
        </xdr:cNvPicPr>
      </xdr:nvPicPr>
      <xdr:blipFill>
        <a:blip r:embed="rId5" cstate="print"/>
        <a:srcRect/>
        <a:stretch>
          <a:fillRect/>
        </a:stretch>
      </xdr:blipFill>
      <xdr:spPr>
        <a:xfrm>
          <a:off x="17959070" y="15725140"/>
          <a:ext cx="500380" cy="1029335"/>
        </a:xfrm>
        <a:prstGeom prst="rect">
          <a:avLst/>
        </a:prstGeom>
        <a:noFill/>
      </xdr:spPr>
    </xdr:pic>
    <xdr:clientData/>
  </xdr:twoCellAnchor>
  <xdr:twoCellAnchor editAs="oneCell">
    <xdr:from>
      <xdr:col>15</xdr:col>
      <xdr:colOff>1125607</xdr:colOff>
      <xdr:row>54</xdr:row>
      <xdr:rowOff>655941</xdr:rowOff>
    </xdr:from>
    <xdr:to>
      <xdr:col>15</xdr:col>
      <xdr:colOff>1657350</xdr:colOff>
      <xdr:row>57</xdr:row>
      <xdr:rowOff>304412</xdr:rowOff>
    </xdr:to>
    <xdr:pic>
      <xdr:nvPicPr>
        <xdr:cNvPr id="2051" name="Picture 3"/>
        <xdr:cNvPicPr>
          <a:picLocks noChangeAspect="1" noChangeArrowheads="1"/>
        </xdr:cNvPicPr>
      </xdr:nvPicPr>
      <xdr:blipFill>
        <a:blip r:embed="rId6" cstate="print"/>
        <a:srcRect/>
        <a:stretch>
          <a:fillRect/>
        </a:stretch>
      </xdr:blipFill>
      <xdr:spPr>
        <a:xfrm rot="5400000">
          <a:off x="18626455" y="15958820"/>
          <a:ext cx="1096010" cy="531495"/>
        </a:xfrm>
        <a:prstGeom prst="rect">
          <a:avLst/>
        </a:prstGeom>
        <a:noFill/>
      </xdr:spPr>
    </xdr:pic>
    <xdr:clientData/>
  </xdr:twoCellAnchor>
  <xdr:twoCellAnchor editAs="oneCell">
    <xdr:from>
      <xdr:col>15</xdr:col>
      <xdr:colOff>453058</xdr:colOff>
      <xdr:row>54</xdr:row>
      <xdr:rowOff>15736</xdr:rowOff>
    </xdr:from>
    <xdr:to>
      <xdr:col>15</xdr:col>
      <xdr:colOff>1688493</xdr:colOff>
      <xdr:row>54</xdr:row>
      <xdr:rowOff>593173</xdr:rowOff>
    </xdr:to>
    <xdr:pic>
      <xdr:nvPicPr>
        <xdr:cNvPr id="2053" name="Picture 5"/>
        <xdr:cNvPicPr>
          <a:picLocks noChangeAspect="1" noChangeArrowheads="1"/>
        </xdr:cNvPicPr>
      </xdr:nvPicPr>
      <xdr:blipFill>
        <a:blip r:embed="rId7" cstate="print"/>
        <a:srcRect/>
        <a:stretch>
          <a:fillRect/>
        </a:stretch>
      </xdr:blipFill>
      <xdr:spPr>
        <a:xfrm>
          <a:off x="18235930" y="15036165"/>
          <a:ext cx="1235710" cy="577850"/>
        </a:xfrm>
        <a:prstGeom prst="rect">
          <a:avLst/>
        </a:prstGeom>
        <a:noFill/>
      </xdr:spPr>
    </xdr:pic>
    <xdr:clientData/>
  </xdr:twoCellAnchor>
  <xdr:twoCellAnchor editAs="oneCell">
    <xdr:from>
      <xdr:col>15</xdr:col>
      <xdr:colOff>801598</xdr:colOff>
      <xdr:row>70</xdr:row>
      <xdr:rowOff>99219</xdr:rowOff>
    </xdr:from>
    <xdr:to>
      <xdr:col>15</xdr:col>
      <xdr:colOff>2026789</xdr:colOff>
      <xdr:row>72</xdr:row>
      <xdr:rowOff>365045</xdr:rowOff>
    </xdr:to>
    <xdr:pic>
      <xdr:nvPicPr>
        <xdr:cNvPr id="2055" name="Picture 7"/>
        <xdr:cNvPicPr>
          <a:picLocks noChangeAspect="1" noChangeArrowheads="1"/>
        </xdr:cNvPicPr>
      </xdr:nvPicPr>
      <xdr:blipFill>
        <a:blip r:embed="rId8" cstate="print"/>
        <a:srcRect/>
        <a:stretch>
          <a:fillRect/>
        </a:stretch>
      </xdr:blipFill>
      <xdr:spPr>
        <a:xfrm>
          <a:off x="18584545" y="26978610"/>
          <a:ext cx="1224915" cy="1046480"/>
        </a:xfrm>
        <a:prstGeom prst="rect">
          <a:avLst/>
        </a:prstGeom>
        <a:noFill/>
      </xdr:spPr>
    </xdr:pic>
    <xdr:clientData/>
  </xdr:twoCellAnchor>
  <xdr:twoCellAnchor editAs="oneCell">
    <xdr:from>
      <xdr:col>2</xdr:col>
      <xdr:colOff>1345511</xdr:colOff>
      <xdr:row>123</xdr:row>
      <xdr:rowOff>11031</xdr:rowOff>
    </xdr:from>
    <xdr:to>
      <xdr:col>4</xdr:col>
      <xdr:colOff>654740</xdr:colOff>
      <xdr:row>137</xdr:row>
      <xdr:rowOff>56323</xdr:rowOff>
    </xdr:to>
    <xdr:pic>
      <xdr:nvPicPr>
        <xdr:cNvPr id="2050" name="Picture 2"/>
        <xdr:cNvPicPr>
          <a:picLocks noChangeAspect="1" noChangeArrowheads="1"/>
        </xdr:cNvPicPr>
      </xdr:nvPicPr>
      <xdr:blipFill>
        <a:blip r:embed="rId9" cstate="print"/>
        <a:srcRect/>
        <a:stretch>
          <a:fillRect/>
        </a:stretch>
      </xdr:blipFill>
      <xdr:spPr>
        <a:xfrm>
          <a:off x="4316730" y="37872670"/>
          <a:ext cx="2367280" cy="2178685"/>
        </a:xfrm>
        <a:prstGeom prst="rect">
          <a:avLst/>
        </a:prstGeom>
        <a:noFill/>
      </xdr:spPr>
    </xdr:pic>
    <xdr:clientData/>
  </xdr:twoCellAnchor>
  <xdr:twoCellAnchor editAs="oneCell">
    <xdr:from>
      <xdr:col>15</xdr:col>
      <xdr:colOff>793012</xdr:colOff>
      <xdr:row>80</xdr:row>
      <xdr:rowOff>48455</xdr:rowOff>
    </xdr:from>
    <xdr:to>
      <xdr:col>15</xdr:col>
      <xdr:colOff>1949617</xdr:colOff>
      <xdr:row>85</xdr:row>
      <xdr:rowOff>108246</xdr:rowOff>
    </xdr:to>
    <xdr:pic>
      <xdr:nvPicPr>
        <xdr:cNvPr id="3" name="Picture 2"/>
        <xdr:cNvPicPr>
          <a:picLocks noChangeAspect="1" noChangeArrowheads="1"/>
        </xdr:cNvPicPr>
      </xdr:nvPicPr>
      <xdr:blipFill>
        <a:blip r:embed="rId10" cstate="print"/>
        <a:srcRect/>
        <a:stretch>
          <a:fillRect/>
        </a:stretch>
      </xdr:blipFill>
      <xdr:spPr>
        <a:xfrm rot="5400000">
          <a:off x="18743295" y="30579695"/>
          <a:ext cx="821690" cy="1156970"/>
        </a:xfrm>
        <a:prstGeom prst="rect">
          <a:avLst/>
        </a:prstGeom>
        <a:noFill/>
      </xdr:spPr>
    </xdr:pic>
    <xdr:clientData/>
  </xdr:twoCellAnchor>
  <xdr:twoCellAnchor editAs="oneCell">
    <xdr:from>
      <xdr:col>15</xdr:col>
      <xdr:colOff>1380711</xdr:colOff>
      <xdr:row>50</xdr:row>
      <xdr:rowOff>64191</xdr:rowOff>
    </xdr:from>
    <xdr:to>
      <xdr:col>15</xdr:col>
      <xdr:colOff>2085146</xdr:colOff>
      <xdr:row>51</xdr:row>
      <xdr:rowOff>95250</xdr:rowOff>
    </xdr:to>
    <xdr:pic>
      <xdr:nvPicPr>
        <xdr:cNvPr id="18" name="Picture 2"/>
        <xdr:cNvPicPr>
          <a:picLocks noChangeAspect="1" noChangeArrowheads="1"/>
        </xdr:cNvPicPr>
      </xdr:nvPicPr>
      <xdr:blipFill>
        <a:blip r:embed="rId11" cstate="print"/>
        <a:srcRect/>
        <a:stretch>
          <a:fillRect/>
        </a:stretch>
      </xdr:blipFill>
      <xdr:spPr>
        <a:xfrm>
          <a:off x="19163665" y="11465560"/>
          <a:ext cx="704215" cy="993140"/>
        </a:xfrm>
        <a:prstGeom prst="rect">
          <a:avLst/>
        </a:prstGeom>
        <a:noFill/>
      </xdr:spPr>
    </xdr:pic>
    <xdr:clientData/>
  </xdr:twoCellAnchor>
  <xdr:twoCellAnchor editAs="oneCell">
    <xdr:from>
      <xdr:col>15</xdr:col>
      <xdr:colOff>497426</xdr:colOff>
      <xdr:row>64</xdr:row>
      <xdr:rowOff>172277</xdr:rowOff>
    </xdr:from>
    <xdr:to>
      <xdr:col>15</xdr:col>
      <xdr:colOff>1246117</xdr:colOff>
      <xdr:row>64</xdr:row>
      <xdr:rowOff>859735</xdr:rowOff>
    </xdr:to>
    <xdr:pic>
      <xdr:nvPicPr>
        <xdr:cNvPr id="4" name="Picture 2"/>
        <xdr:cNvPicPr>
          <a:picLocks noChangeAspect="1" noChangeArrowheads="1"/>
        </xdr:cNvPicPr>
      </xdr:nvPicPr>
      <xdr:blipFill>
        <a:blip r:embed="rId12" cstate="print"/>
        <a:srcRect/>
        <a:stretch>
          <a:fillRect/>
        </a:stretch>
      </xdr:blipFill>
      <xdr:spPr>
        <a:xfrm>
          <a:off x="18280380" y="23194010"/>
          <a:ext cx="748665" cy="687070"/>
        </a:xfrm>
        <a:prstGeom prst="rect">
          <a:avLst/>
        </a:prstGeom>
        <a:noFill/>
      </xdr:spPr>
    </xdr:pic>
    <xdr:clientData/>
  </xdr:twoCellAnchor>
  <xdr:twoCellAnchor editAs="oneCell">
    <xdr:from>
      <xdr:col>15</xdr:col>
      <xdr:colOff>428211</xdr:colOff>
      <xdr:row>66</xdr:row>
      <xdr:rowOff>235226</xdr:rowOff>
    </xdr:from>
    <xdr:to>
      <xdr:col>15</xdr:col>
      <xdr:colOff>1256472</xdr:colOff>
      <xdr:row>66</xdr:row>
      <xdr:rowOff>715597</xdr:rowOff>
    </xdr:to>
    <xdr:pic>
      <xdr:nvPicPr>
        <xdr:cNvPr id="20" name="Picture 2"/>
        <xdr:cNvPicPr>
          <a:picLocks noChangeAspect="1" noChangeArrowheads="1"/>
        </xdr:cNvPicPr>
      </xdr:nvPicPr>
      <xdr:blipFill>
        <a:blip r:embed="rId13" cstate="print"/>
        <a:srcRect/>
        <a:stretch>
          <a:fillRect/>
        </a:stretch>
      </xdr:blipFill>
      <xdr:spPr>
        <a:xfrm>
          <a:off x="18211165" y="25047575"/>
          <a:ext cx="828040" cy="480060"/>
        </a:xfrm>
        <a:prstGeom prst="rect">
          <a:avLst/>
        </a:prstGeom>
        <a:noFill/>
      </xdr:spPr>
    </xdr:pic>
    <xdr:clientData/>
  </xdr:twoCellAnchor>
  <xdr:twoCellAnchor>
    <xdr:from>
      <xdr:col>15</xdr:col>
      <xdr:colOff>276224</xdr:colOff>
      <xdr:row>61</xdr:row>
      <xdr:rowOff>152399</xdr:rowOff>
    </xdr:from>
    <xdr:to>
      <xdr:col>15</xdr:col>
      <xdr:colOff>1712100</xdr:colOff>
      <xdr:row>61</xdr:row>
      <xdr:rowOff>1019174</xdr:rowOff>
    </xdr:to>
    <xdr:pic>
      <xdr:nvPicPr>
        <xdr:cNvPr id="23" name="Picture 2"/>
        <xdr:cNvPicPr>
          <a:picLocks noChangeAspect="1" noChangeArrowheads="1"/>
        </xdr:cNvPicPr>
      </xdr:nvPicPr>
      <xdr:blipFill>
        <a:blip r:embed="rId14" cstate="print"/>
        <a:srcRect l="11111" t="9436" r="13132"/>
        <a:stretch>
          <a:fillRect/>
        </a:stretch>
      </xdr:blipFill>
      <xdr:spPr>
        <a:xfrm flipH="1">
          <a:off x="18058765" y="20582890"/>
          <a:ext cx="1436370" cy="866775"/>
        </a:xfrm>
        <a:prstGeom prst="rect">
          <a:avLst/>
        </a:prstGeom>
        <a:noFill/>
        <a:ln w="9525">
          <a:noFill/>
          <a:miter lim="800000"/>
          <a:headEnd/>
          <a:tailEnd/>
        </a:ln>
      </xdr:spPr>
    </xdr:pic>
    <xdr:clientData/>
  </xdr:twoCellAnchor>
  <xdr:twoCellAnchor editAs="oneCell">
    <xdr:from>
      <xdr:col>15</xdr:col>
      <xdr:colOff>466725</xdr:colOff>
      <xdr:row>58</xdr:row>
      <xdr:rowOff>123825</xdr:rowOff>
    </xdr:from>
    <xdr:to>
      <xdr:col>15</xdr:col>
      <xdr:colOff>1087092</xdr:colOff>
      <xdr:row>58</xdr:row>
      <xdr:rowOff>860977</xdr:rowOff>
    </xdr:to>
    <xdr:pic>
      <xdr:nvPicPr>
        <xdr:cNvPr id="24" name="Picture 23" descr="Image result for IWAKI  PUMP ES-B11VC-230N1"/>
        <xdr:cNvPicPr>
          <a:picLocks noChangeAspect="1" noChangeArrowheads="1"/>
        </xdr:cNvPicPr>
      </xdr:nvPicPr>
      <xdr:blipFill>
        <a:blip r:embed="rId15" cstate="print">
          <a:extLst>
            <a:ext uri="{28A0092B-C50C-407E-A947-70E740481C1C}">
              <a14:useLocalDpi xmlns:a14="http://schemas.microsoft.com/office/drawing/2010/main" val="0"/>
            </a:ext>
          </a:extLst>
        </a:blip>
        <a:srcRect/>
        <a:stretch>
          <a:fillRect/>
        </a:stretch>
      </xdr:blipFill>
      <xdr:spPr>
        <a:xfrm>
          <a:off x="18249900" y="16983075"/>
          <a:ext cx="619760"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361950</xdr:colOff>
      <xdr:row>59</xdr:row>
      <xdr:rowOff>295275</xdr:rowOff>
    </xdr:from>
    <xdr:to>
      <xdr:col>15</xdr:col>
      <xdr:colOff>1493445</xdr:colOff>
      <xdr:row>59</xdr:row>
      <xdr:rowOff>875636</xdr:rowOff>
    </xdr:to>
    <xdr:pic>
      <xdr:nvPicPr>
        <xdr:cNvPr id="25" name="Picture 24"/>
        <xdr:cNvPicPr>
          <a:picLocks noChangeAspect="1"/>
        </xdr:cNvPicPr>
      </xdr:nvPicPr>
      <xdr:blipFill>
        <a:blip r:embed="rId16"/>
        <a:stretch>
          <a:fillRect/>
        </a:stretch>
      </xdr:blipFill>
      <xdr:spPr>
        <a:xfrm>
          <a:off x="18145125" y="18345150"/>
          <a:ext cx="1130935" cy="579755"/>
        </a:xfrm>
        <a:prstGeom prst="rect">
          <a:avLst/>
        </a:prstGeom>
      </xdr:spPr>
    </xdr:pic>
    <xdr:clientData/>
  </xdr:twoCellAnchor>
  <xdr:twoCellAnchor editAs="oneCell">
    <xdr:from>
      <xdr:col>15</xdr:col>
      <xdr:colOff>247650</xdr:colOff>
      <xdr:row>9</xdr:row>
      <xdr:rowOff>19050</xdr:rowOff>
    </xdr:from>
    <xdr:to>
      <xdr:col>15</xdr:col>
      <xdr:colOff>2276219</xdr:colOff>
      <xdr:row>17</xdr:row>
      <xdr:rowOff>148005</xdr:rowOff>
    </xdr:to>
    <xdr:pic>
      <xdr:nvPicPr>
        <xdr:cNvPr id="35" name="Picture 34" descr="Image result for ice flake scraper"/>
        <xdr:cNvPicPr>
          <a:picLocks noChangeAspect="1" noChangeArrowheads="1"/>
        </xdr:cNvPicPr>
      </xdr:nvPicPr>
      <xdr:blipFill>
        <a:blip r:embed="rId17" cstate="print">
          <a:extLst>
            <a:ext uri="{28A0092B-C50C-407E-A947-70E740481C1C}">
              <a14:useLocalDpi xmlns:a14="http://schemas.microsoft.com/office/drawing/2010/main" val="0"/>
            </a:ext>
          </a:extLst>
        </a:blip>
        <a:srcRect l="3080" t="8899" r="3515" b="11629"/>
        <a:stretch>
          <a:fillRect/>
        </a:stretch>
      </xdr:blipFill>
      <xdr:spPr>
        <a:xfrm>
          <a:off x="18030825" y="1143000"/>
          <a:ext cx="2028190" cy="14433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514350</xdr:colOff>
      <xdr:row>45</xdr:row>
      <xdr:rowOff>180975</xdr:rowOff>
    </xdr:from>
    <xdr:to>
      <xdr:col>15</xdr:col>
      <xdr:colOff>1681621</xdr:colOff>
      <xdr:row>47</xdr:row>
      <xdr:rowOff>123860</xdr:rowOff>
    </xdr:to>
    <xdr:pic>
      <xdr:nvPicPr>
        <xdr:cNvPr id="37" name="Picture 36"/>
        <xdr:cNvPicPr>
          <a:picLocks noChangeAspect="1"/>
        </xdr:cNvPicPr>
      </xdr:nvPicPr>
      <xdr:blipFill>
        <a:blip r:embed="rId18"/>
        <a:stretch>
          <a:fillRect/>
        </a:stretch>
      </xdr:blipFill>
      <xdr:spPr>
        <a:xfrm rot="16200000" flipH="1">
          <a:off x="18742660" y="9184005"/>
          <a:ext cx="276225" cy="1167130"/>
        </a:xfrm>
        <a:prstGeom prst="rect">
          <a:avLst/>
        </a:prstGeom>
      </xdr:spPr>
    </xdr:pic>
    <xdr:clientData/>
  </xdr:twoCellAnchor>
  <xdr:twoCellAnchor editAs="oneCell">
    <xdr:from>
      <xdr:col>15</xdr:col>
      <xdr:colOff>444504</xdr:colOff>
      <xdr:row>62</xdr:row>
      <xdr:rowOff>161925</xdr:rowOff>
    </xdr:from>
    <xdr:to>
      <xdr:col>15</xdr:col>
      <xdr:colOff>1725013</xdr:colOff>
      <xdr:row>62</xdr:row>
      <xdr:rowOff>682136</xdr:rowOff>
    </xdr:to>
    <xdr:pic>
      <xdr:nvPicPr>
        <xdr:cNvPr id="40" name="Picture 39" descr="Image result for float valve"/>
        <xdr:cNvPicPr>
          <a:picLocks noChangeAspect="1" noChangeArrowheads="1"/>
        </xdr:cNvPicPr>
      </xdr:nvPicPr>
      <xdr:blipFill>
        <a:blip r:embed="rId19" cstate="print">
          <a:extLst>
            <a:ext uri="{28A0092B-C50C-407E-A947-70E740481C1C}">
              <a14:useLocalDpi xmlns:a14="http://schemas.microsoft.com/office/drawing/2010/main" val="0"/>
            </a:ext>
          </a:extLst>
        </a:blip>
        <a:srcRect t="19633" b="25212"/>
        <a:stretch>
          <a:fillRect/>
        </a:stretch>
      </xdr:blipFill>
      <xdr:spPr>
        <a:xfrm>
          <a:off x="18227675" y="21669375"/>
          <a:ext cx="1280160" cy="5200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314325</xdr:colOff>
      <xdr:row>63</xdr:row>
      <xdr:rowOff>70211</xdr:rowOff>
    </xdr:from>
    <xdr:to>
      <xdr:col>15</xdr:col>
      <xdr:colOff>1863174</xdr:colOff>
      <xdr:row>63</xdr:row>
      <xdr:rowOff>691146</xdr:rowOff>
    </xdr:to>
    <xdr:pic>
      <xdr:nvPicPr>
        <xdr:cNvPr id="41" name="Picture 40" descr="Image result for float valve"/>
        <xdr:cNvPicPr>
          <a:picLocks noChangeAspect="1" noChangeArrowheads="1"/>
        </xdr:cNvPicPr>
      </xdr:nvPicPr>
      <xdr:blipFill>
        <a:blip r:embed="rId20" cstate="print">
          <a:extLst>
            <a:ext uri="{28A0092B-C50C-407E-A947-70E740481C1C}">
              <a14:useLocalDpi xmlns:a14="http://schemas.microsoft.com/office/drawing/2010/main" val="0"/>
            </a:ext>
          </a:extLst>
        </a:blip>
        <a:srcRect l="1303" t="30756" r="2237" b="30141"/>
        <a:stretch>
          <a:fillRect/>
        </a:stretch>
      </xdr:blipFill>
      <xdr:spPr>
        <a:xfrm>
          <a:off x="18097500" y="22348825"/>
          <a:ext cx="1548765" cy="621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428625</xdr:colOff>
      <xdr:row>89</xdr:row>
      <xdr:rowOff>57150</xdr:rowOff>
    </xdr:from>
    <xdr:to>
      <xdr:col>15</xdr:col>
      <xdr:colOff>2245390</xdr:colOff>
      <xdr:row>97</xdr:row>
      <xdr:rowOff>69449</xdr:rowOff>
    </xdr:to>
    <xdr:pic>
      <xdr:nvPicPr>
        <xdr:cNvPr id="2" name="Picture 1"/>
        <xdr:cNvPicPr>
          <a:picLocks noChangeAspect="1"/>
        </xdr:cNvPicPr>
      </xdr:nvPicPr>
      <xdr:blipFill>
        <a:blip r:embed="rId21"/>
        <a:stretch>
          <a:fillRect/>
        </a:stretch>
      </xdr:blipFill>
      <xdr:spPr>
        <a:xfrm>
          <a:off x="18211800" y="32127825"/>
          <a:ext cx="1816735" cy="1231265"/>
        </a:xfrm>
        <a:prstGeom prst="rect">
          <a:avLst/>
        </a:prstGeom>
      </xdr:spPr>
    </xdr:pic>
    <xdr:clientData/>
  </xdr:twoCellAnchor>
  <xdr:twoCellAnchor editAs="oneCell">
    <xdr:from>
      <xdr:col>15</xdr:col>
      <xdr:colOff>523875</xdr:colOff>
      <xdr:row>60</xdr:row>
      <xdr:rowOff>190500</xdr:rowOff>
    </xdr:from>
    <xdr:to>
      <xdr:col>15</xdr:col>
      <xdr:colOff>1487126</xdr:colOff>
      <xdr:row>60</xdr:row>
      <xdr:rowOff>909890</xdr:rowOff>
    </xdr:to>
    <xdr:pic>
      <xdr:nvPicPr>
        <xdr:cNvPr id="6" name="Picture 5"/>
        <xdr:cNvPicPr>
          <a:picLocks noChangeAspect="1"/>
        </xdr:cNvPicPr>
      </xdr:nvPicPr>
      <xdr:blipFill>
        <a:blip r:embed="rId22"/>
        <a:stretch>
          <a:fillRect/>
        </a:stretch>
      </xdr:blipFill>
      <xdr:spPr>
        <a:xfrm>
          <a:off x="18307050" y="19431000"/>
          <a:ext cx="962660" cy="718820"/>
        </a:xfrm>
        <a:prstGeom prst="rect">
          <a:avLst/>
        </a:prstGeom>
      </xdr:spPr>
    </xdr:pic>
    <xdr:clientData/>
  </xdr:twoCellAnchor>
  <xdr:twoCellAnchor editAs="oneCell">
    <xdr:from>
      <xdr:col>5</xdr:col>
      <xdr:colOff>123825</xdr:colOff>
      <xdr:row>119</xdr:row>
      <xdr:rowOff>28575</xdr:rowOff>
    </xdr:from>
    <xdr:to>
      <xdr:col>8</xdr:col>
      <xdr:colOff>1060326</xdr:colOff>
      <xdr:row>140</xdr:row>
      <xdr:rowOff>16659</xdr:rowOff>
    </xdr:to>
    <xdr:pic>
      <xdr:nvPicPr>
        <xdr:cNvPr id="7" name="Picture 6"/>
        <xdr:cNvPicPr>
          <a:picLocks noChangeAspect="1"/>
        </xdr:cNvPicPr>
      </xdr:nvPicPr>
      <xdr:blipFill>
        <a:blip r:embed="rId23"/>
        <a:stretch>
          <a:fillRect/>
        </a:stretch>
      </xdr:blipFill>
      <xdr:spPr>
        <a:xfrm>
          <a:off x="7981950" y="37280850"/>
          <a:ext cx="4431665" cy="3188335"/>
        </a:xfrm>
        <a:prstGeom prst="rect">
          <a:avLst/>
        </a:prstGeom>
      </xdr:spPr>
    </xdr:pic>
    <xdr:clientData/>
  </xdr:twoCellAnchor>
  <xdr:twoCellAnchor editAs="oneCell">
    <xdr:from>
      <xdr:col>15</xdr:col>
      <xdr:colOff>163195</xdr:colOff>
      <xdr:row>103</xdr:row>
      <xdr:rowOff>122555</xdr:rowOff>
    </xdr:from>
    <xdr:to>
      <xdr:col>15</xdr:col>
      <xdr:colOff>2200910</xdr:colOff>
      <xdr:row>111</xdr:row>
      <xdr:rowOff>67310</xdr:rowOff>
    </xdr:to>
    <xdr:pic>
      <xdr:nvPicPr>
        <xdr:cNvPr id="5" name="Picture 4"/>
        <xdr:cNvPicPr>
          <a:picLocks noChangeAspect="1"/>
        </xdr:cNvPicPr>
      </xdr:nvPicPr>
      <xdr:blipFill>
        <a:blip r:embed="rId24"/>
        <a:srcRect/>
        <a:stretch>
          <a:fillRect/>
        </a:stretch>
      </xdr:blipFill>
      <xdr:spPr>
        <a:xfrm rot="5400000">
          <a:off x="18383250" y="33889950"/>
          <a:ext cx="1163955" cy="2037715"/>
        </a:xfrm>
        <a:prstGeom prst="rect">
          <a:avLst/>
        </a:prstGeom>
      </xdr:spPr>
    </xdr:pic>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1495425</xdr:colOff>
      <xdr:row>41</xdr:row>
      <xdr:rowOff>28575</xdr:rowOff>
    </xdr:from>
    <xdr:to>
      <xdr:col>7</xdr:col>
      <xdr:colOff>57150</xdr:colOff>
      <xdr:row>55</xdr:row>
      <xdr:rowOff>71436</xdr:rowOff>
    </xdr:to>
    <xdr:pic>
      <xdr:nvPicPr>
        <xdr:cNvPr id="3" name="Picture 2"/>
        <xdr:cNvPicPr>
          <a:picLocks noChangeAspect="1"/>
        </xdr:cNvPicPr>
      </xdr:nvPicPr>
      <xdr:blipFill>
        <a:blip r:embed="rId1"/>
        <a:stretch>
          <a:fillRect/>
        </a:stretch>
      </xdr:blipFill>
      <xdr:spPr>
        <a:xfrm>
          <a:off x="4772025" y="9001125"/>
          <a:ext cx="4371975" cy="2176145"/>
        </a:xfrm>
        <a:prstGeom prst="rect">
          <a:avLst/>
        </a:prstGeom>
      </xdr:spPr>
    </xdr:pic>
    <xdr:clientData/>
  </xdr:twoCellAnchor>
  <xdr:twoCellAnchor editAs="oneCell">
    <xdr:from>
      <xdr:col>0</xdr:col>
      <xdr:colOff>257176</xdr:colOff>
      <xdr:row>60</xdr:row>
      <xdr:rowOff>66675</xdr:rowOff>
    </xdr:from>
    <xdr:to>
      <xdr:col>2</xdr:col>
      <xdr:colOff>273752</xdr:colOff>
      <xdr:row>73</xdr:row>
      <xdr:rowOff>57761</xdr:rowOff>
    </xdr:to>
    <xdr:pic>
      <xdr:nvPicPr>
        <xdr:cNvPr id="6" name="Picture 5"/>
        <xdr:cNvPicPr>
          <a:picLocks noChangeAspect="1"/>
        </xdr:cNvPicPr>
      </xdr:nvPicPr>
      <xdr:blipFill>
        <a:blip r:embed="rId2"/>
        <a:stretch>
          <a:fillRect/>
        </a:stretch>
      </xdr:blipFill>
      <xdr:spPr>
        <a:xfrm>
          <a:off x="257175" y="11934825"/>
          <a:ext cx="3293110" cy="1971675"/>
        </a:xfrm>
        <a:prstGeom prst="rect">
          <a:avLst/>
        </a:prstGeom>
      </xdr:spPr>
    </xdr:pic>
    <xdr:clientData/>
  </xdr:twoCellAnchor>
  <xdr:twoCellAnchor editAs="oneCell">
    <xdr:from>
      <xdr:col>0</xdr:col>
      <xdr:colOff>47625</xdr:colOff>
      <xdr:row>39</xdr:row>
      <xdr:rowOff>142875</xdr:rowOff>
    </xdr:from>
    <xdr:to>
      <xdr:col>2</xdr:col>
      <xdr:colOff>581355</xdr:colOff>
      <xdr:row>56</xdr:row>
      <xdr:rowOff>57748</xdr:rowOff>
    </xdr:to>
    <xdr:pic>
      <xdr:nvPicPr>
        <xdr:cNvPr id="8" name="Picture 7"/>
        <xdr:cNvPicPr>
          <a:picLocks noChangeAspect="1"/>
        </xdr:cNvPicPr>
      </xdr:nvPicPr>
      <xdr:blipFill>
        <a:blip r:embed="rId3"/>
        <a:stretch>
          <a:fillRect/>
        </a:stretch>
      </xdr:blipFill>
      <xdr:spPr>
        <a:xfrm>
          <a:off x="47625" y="8810625"/>
          <a:ext cx="3810000" cy="2505075"/>
        </a:xfrm>
        <a:prstGeom prst="rect">
          <a:avLst/>
        </a:prstGeom>
      </xdr:spPr>
    </xdr:pic>
    <xdr:clientData/>
  </xdr:twoCellAnchor>
  <xdr:twoCellAnchor editAs="oneCell">
    <xdr:from>
      <xdr:col>4</xdr:col>
      <xdr:colOff>179193</xdr:colOff>
      <xdr:row>27</xdr:row>
      <xdr:rowOff>49240</xdr:rowOff>
    </xdr:from>
    <xdr:to>
      <xdr:col>4</xdr:col>
      <xdr:colOff>966582</xdr:colOff>
      <xdr:row>28</xdr:row>
      <xdr:rowOff>204805</xdr:rowOff>
    </xdr:to>
    <xdr:pic>
      <xdr:nvPicPr>
        <xdr:cNvPr id="5" name="Picture 4"/>
        <xdr:cNvPicPr>
          <a:picLocks noChangeAspect="1"/>
        </xdr:cNvPicPr>
      </xdr:nvPicPr>
      <xdr:blipFill>
        <a:blip r:embed="rId4"/>
        <a:srcRect t="19757" b="19237"/>
        <a:stretch>
          <a:fillRect/>
        </a:stretch>
      </xdr:blipFill>
      <xdr:spPr>
        <a:xfrm>
          <a:off x="7008495" y="6287770"/>
          <a:ext cx="787400" cy="593725"/>
        </a:xfrm>
        <a:prstGeom prst="rect">
          <a:avLst/>
        </a:prstGeom>
      </xdr:spPr>
    </xdr:pic>
    <xdr:clientData/>
  </xdr:twoCellAnchor>
  <xdr:twoCellAnchor editAs="oneCell">
    <xdr:from>
      <xdr:col>4</xdr:col>
      <xdr:colOff>190500</xdr:colOff>
      <xdr:row>24</xdr:row>
      <xdr:rowOff>211619</xdr:rowOff>
    </xdr:from>
    <xdr:to>
      <xdr:col>4</xdr:col>
      <xdr:colOff>944219</xdr:colOff>
      <xdr:row>25</xdr:row>
      <xdr:rowOff>252640</xdr:rowOff>
    </xdr:to>
    <xdr:pic>
      <xdr:nvPicPr>
        <xdr:cNvPr id="7" name="Picture 6"/>
        <xdr:cNvPicPr>
          <a:picLocks noChangeAspect="1"/>
        </xdr:cNvPicPr>
      </xdr:nvPicPr>
      <xdr:blipFill>
        <a:blip r:embed="rId5"/>
        <a:srcRect t="15356" b="19791"/>
        <a:stretch>
          <a:fillRect/>
        </a:stretch>
      </xdr:blipFill>
      <xdr:spPr>
        <a:xfrm>
          <a:off x="7019925" y="5059680"/>
          <a:ext cx="753110" cy="554990"/>
        </a:xfrm>
        <a:prstGeom prst="rect">
          <a:avLst/>
        </a:prstGeom>
      </xdr:spPr>
    </xdr:pic>
    <xdr:clientData/>
  </xdr:twoCellAnchor>
  <xdr:twoCellAnchor editAs="oneCell">
    <xdr:from>
      <xdr:col>4</xdr:col>
      <xdr:colOff>252207</xdr:colOff>
      <xdr:row>22</xdr:row>
      <xdr:rowOff>47625</xdr:rowOff>
    </xdr:from>
    <xdr:to>
      <xdr:col>4</xdr:col>
      <xdr:colOff>815424</xdr:colOff>
      <xdr:row>23</xdr:row>
      <xdr:rowOff>514381</xdr:rowOff>
    </xdr:to>
    <xdr:pic>
      <xdr:nvPicPr>
        <xdr:cNvPr id="9" name="Picture 8"/>
        <xdr:cNvPicPr>
          <a:picLocks noChangeAspect="1"/>
        </xdr:cNvPicPr>
      </xdr:nvPicPr>
      <xdr:blipFill>
        <a:blip r:embed="rId6"/>
        <a:srcRect l="23019" r="26415"/>
        <a:stretch>
          <a:fillRect/>
        </a:stretch>
      </xdr:blipFill>
      <xdr:spPr>
        <a:xfrm>
          <a:off x="7081520" y="3914775"/>
          <a:ext cx="563245" cy="904875"/>
        </a:xfrm>
        <a:prstGeom prst="rect">
          <a:avLst/>
        </a:prstGeom>
      </xdr:spPr>
    </xdr:pic>
    <xdr:clientData/>
  </xdr:twoCellAnchor>
</xdr:wsDr>
</file>

<file path=xl/drawings/drawing1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1933575</xdr:colOff>
      <xdr:row>7</xdr:row>
      <xdr:rowOff>9525</xdr:rowOff>
    </xdr:from>
    <xdr:to>
      <xdr:col>1</xdr:col>
      <xdr:colOff>1933575</xdr:colOff>
      <xdr:row>9</xdr:row>
      <xdr:rowOff>23191</xdr:rowOff>
    </xdr:to>
    <xdr:pic>
      <xdr:nvPicPr>
        <xdr:cNvPr id="2" name="ctl00_logoimage" descr="Danfoss Logo"/>
        <xdr:cNvPicPr>
          <a:picLocks noChangeAspect="1" noChangeArrowheads="1"/>
        </xdr:cNvPicPr>
      </xdr:nvPicPr>
      <xdr:blipFill>
        <a:blip r:embed="rId1"/>
        <a:srcRect/>
        <a:stretch>
          <a:fillRect/>
        </a:stretch>
      </xdr:blipFill>
      <xdr:spPr>
        <a:xfrm>
          <a:off x="2619375" y="466725"/>
          <a:ext cx="0" cy="441960"/>
        </a:xfrm>
        <a:prstGeom prst="rect">
          <a:avLst/>
        </a:prstGeom>
        <a:noFill/>
        <a:ln w="9525">
          <a:noFill/>
          <a:miter lim="800000"/>
          <a:headEnd/>
          <a:tailEnd/>
        </a:ln>
      </xdr:spPr>
    </xdr:pic>
    <xdr:clientData/>
  </xdr:twoCellAnchor>
  <xdr:twoCellAnchor editAs="oneCell">
    <xdr:from>
      <xdr:col>5</xdr:col>
      <xdr:colOff>494986</xdr:colOff>
      <xdr:row>99</xdr:row>
      <xdr:rowOff>32519</xdr:rowOff>
    </xdr:from>
    <xdr:to>
      <xdr:col>5</xdr:col>
      <xdr:colOff>1084356</xdr:colOff>
      <xdr:row>99</xdr:row>
      <xdr:rowOff>525781</xdr:rowOff>
    </xdr:to>
    <xdr:pic>
      <xdr:nvPicPr>
        <xdr:cNvPr id="12" name="Picture 11" descr="danfoss_oil_pressure_control.jpg"/>
        <xdr:cNvPicPr>
          <a:picLocks noChangeAspect="1"/>
        </xdr:cNvPicPr>
      </xdr:nvPicPr>
      <xdr:blipFill>
        <a:blip r:embed="rId2" cstate="print"/>
        <a:stretch>
          <a:fillRect/>
        </a:stretch>
      </xdr:blipFill>
      <xdr:spPr>
        <a:xfrm rot="5400000">
          <a:off x="7067550" y="14764385"/>
          <a:ext cx="492760" cy="589280"/>
        </a:xfrm>
        <a:prstGeom prst="rect">
          <a:avLst/>
        </a:prstGeom>
      </xdr:spPr>
    </xdr:pic>
    <xdr:clientData/>
  </xdr:twoCellAnchor>
  <xdr:twoCellAnchor editAs="oneCell">
    <xdr:from>
      <xdr:col>5</xdr:col>
      <xdr:colOff>295276</xdr:colOff>
      <xdr:row>104</xdr:row>
      <xdr:rowOff>209559</xdr:rowOff>
    </xdr:from>
    <xdr:to>
      <xdr:col>5</xdr:col>
      <xdr:colOff>987136</xdr:colOff>
      <xdr:row>106</xdr:row>
      <xdr:rowOff>104218</xdr:rowOff>
    </xdr:to>
    <xdr:pic>
      <xdr:nvPicPr>
        <xdr:cNvPr id="13" name="Picture 12" descr="danfoss_temp_control.jpg"/>
        <xdr:cNvPicPr>
          <a:picLocks noChangeAspect="1"/>
        </xdr:cNvPicPr>
      </xdr:nvPicPr>
      <xdr:blipFill>
        <a:blip r:embed="rId3" cstate="print"/>
        <a:srcRect l="9698" r="7548"/>
        <a:stretch>
          <a:fillRect/>
        </a:stretch>
      </xdr:blipFill>
      <xdr:spPr>
        <a:xfrm rot="5400000">
          <a:off x="6927215" y="16645255"/>
          <a:ext cx="476250" cy="691515"/>
        </a:xfrm>
        <a:prstGeom prst="rect">
          <a:avLst/>
        </a:prstGeom>
      </xdr:spPr>
    </xdr:pic>
    <xdr:clientData/>
  </xdr:twoCellAnchor>
  <xdr:twoCellAnchor editAs="oneCell">
    <xdr:from>
      <xdr:col>5</xdr:col>
      <xdr:colOff>158197</xdr:colOff>
      <xdr:row>187</xdr:row>
      <xdr:rowOff>155528</xdr:rowOff>
    </xdr:from>
    <xdr:to>
      <xdr:col>5</xdr:col>
      <xdr:colOff>811958</xdr:colOff>
      <xdr:row>188</xdr:row>
      <xdr:rowOff>271338</xdr:rowOff>
    </xdr:to>
    <xdr:pic>
      <xdr:nvPicPr>
        <xdr:cNvPr id="19" name="Picture 18" descr="refco_ratchet_wrench.jpg"/>
        <xdr:cNvPicPr>
          <a:picLocks noChangeAspect="1"/>
        </xdr:cNvPicPr>
      </xdr:nvPicPr>
      <xdr:blipFill>
        <a:blip r:embed="rId4" cstate="print"/>
        <a:stretch>
          <a:fillRect/>
        </a:stretch>
      </xdr:blipFill>
      <xdr:spPr>
        <a:xfrm>
          <a:off x="6682740" y="34738945"/>
          <a:ext cx="653415" cy="468630"/>
        </a:xfrm>
        <a:prstGeom prst="rect">
          <a:avLst/>
        </a:prstGeom>
      </xdr:spPr>
    </xdr:pic>
    <xdr:clientData/>
  </xdr:twoCellAnchor>
  <xdr:twoCellAnchor editAs="oneCell">
    <xdr:from>
      <xdr:col>5</xdr:col>
      <xdr:colOff>1214636</xdr:colOff>
      <xdr:row>104</xdr:row>
      <xdr:rowOff>276225</xdr:rowOff>
    </xdr:from>
    <xdr:to>
      <xdr:col>5</xdr:col>
      <xdr:colOff>1768666</xdr:colOff>
      <xdr:row>106</xdr:row>
      <xdr:rowOff>100965</xdr:rowOff>
    </xdr:to>
    <xdr:pic>
      <xdr:nvPicPr>
        <xdr:cNvPr id="25" name="Picture 24"/>
        <xdr:cNvPicPr>
          <a:picLocks noChangeAspect="1"/>
        </xdr:cNvPicPr>
      </xdr:nvPicPr>
      <xdr:blipFill>
        <a:blip r:embed="rId5" cstate="print">
          <a:extLst>
            <a:ext uri="{28A0092B-C50C-407E-A947-70E740481C1C}">
              <a14:useLocalDpi xmlns:a14="http://schemas.microsoft.com/office/drawing/2010/main" val="0"/>
            </a:ext>
          </a:extLst>
        </a:blip>
        <a:stretch>
          <a:fillRect/>
        </a:stretch>
      </xdr:blipFill>
      <xdr:spPr>
        <a:xfrm>
          <a:off x="7738745" y="16819880"/>
          <a:ext cx="554355" cy="406400"/>
        </a:xfrm>
        <a:prstGeom prst="rect">
          <a:avLst/>
        </a:prstGeom>
      </xdr:spPr>
    </xdr:pic>
    <xdr:clientData/>
  </xdr:twoCellAnchor>
  <xdr:twoCellAnchor editAs="oneCell">
    <xdr:from>
      <xdr:col>5</xdr:col>
      <xdr:colOff>247650</xdr:colOff>
      <xdr:row>62</xdr:row>
      <xdr:rowOff>57150</xdr:rowOff>
    </xdr:from>
    <xdr:to>
      <xdr:col>5</xdr:col>
      <xdr:colOff>869026</xdr:colOff>
      <xdr:row>67</xdr:row>
      <xdr:rowOff>85723</xdr:rowOff>
    </xdr:to>
    <xdr:pic>
      <xdr:nvPicPr>
        <xdr:cNvPr id="1025" name="Picture 1" descr="http://files.danfoss.com/images/IMG107328005444.jpg?w=200&amp;h=142&amp;mode=pad"/>
        <xdr:cNvPicPr>
          <a:picLocks noChangeAspect="1" noChangeArrowheads="1"/>
        </xdr:cNvPicPr>
      </xdr:nvPicPr>
      <xdr:blipFill>
        <a:blip r:embed="rId6"/>
        <a:srcRect l="26500" t="7042" r="25500" b="8451"/>
        <a:stretch>
          <a:fillRect/>
        </a:stretch>
      </xdr:blipFill>
      <xdr:spPr>
        <a:xfrm>
          <a:off x="6772275" y="8515350"/>
          <a:ext cx="621030" cy="742315"/>
        </a:xfrm>
        <a:prstGeom prst="rect">
          <a:avLst/>
        </a:prstGeom>
        <a:noFill/>
      </xdr:spPr>
    </xdr:pic>
    <xdr:clientData/>
  </xdr:twoCellAnchor>
  <xdr:twoCellAnchor editAs="oneCell">
    <xdr:from>
      <xdr:col>5</xdr:col>
      <xdr:colOff>876300</xdr:colOff>
      <xdr:row>57</xdr:row>
      <xdr:rowOff>276225</xdr:rowOff>
    </xdr:from>
    <xdr:to>
      <xdr:col>5</xdr:col>
      <xdr:colOff>1513789</xdr:colOff>
      <xdr:row>64</xdr:row>
      <xdr:rowOff>51433</xdr:rowOff>
    </xdr:to>
    <xdr:pic>
      <xdr:nvPicPr>
        <xdr:cNvPr id="1026" name="Picture 2" descr="http://files.danfoss.com/images/IMG107328012446.jpg?w=200&amp;h=142&amp;mode=pad"/>
        <xdr:cNvPicPr>
          <a:picLocks noChangeAspect="1" noChangeArrowheads="1"/>
        </xdr:cNvPicPr>
      </xdr:nvPicPr>
      <xdr:blipFill>
        <a:blip r:embed="rId7"/>
        <a:srcRect l="25991" t="4464" r="25830" b="9821"/>
        <a:stretch>
          <a:fillRect/>
        </a:stretch>
      </xdr:blipFill>
      <xdr:spPr>
        <a:xfrm>
          <a:off x="7400925" y="7886700"/>
          <a:ext cx="636905" cy="908050"/>
        </a:xfrm>
        <a:prstGeom prst="rect">
          <a:avLst/>
        </a:prstGeom>
        <a:noFill/>
      </xdr:spPr>
    </xdr:pic>
    <xdr:clientData/>
  </xdr:twoCellAnchor>
  <xdr:twoCellAnchor editAs="oneCell">
    <xdr:from>
      <xdr:col>5</xdr:col>
      <xdr:colOff>57149</xdr:colOff>
      <xdr:row>10</xdr:row>
      <xdr:rowOff>180974</xdr:rowOff>
    </xdr:from>
    <xdr:to>
      <xdr:col>5</xdr:col>
      <xdr:colOff>1594734</xdr:colOff>
      <xdr:row>18</xdr:row>
      <xdr:rowOff>34289</xdr:rowOff>
    </xdr:to>
    <xdr:pic>
      <xdr:nvPicPr>
        <xdr:cNvPr id="1027" name="Picture 3" descr="http://files.danfoss.com/images/IMG107322765635.jpg?w=200&amp;h=142&amp;mode=pad"/>
        <xdr:cNvPicPr>
          <a:picLocks noChangeAspect="1" noChangeArrowheads="1"/>
        </xdr:cNvPicPr>
      </xdr:nvPicPr>
      <xdr:blipFill>
        <a:blip r:embed="rId8"/>
        <a:srcRect/>
        <a:stretch>
          <a:fillRect/>
        </a:stretch>
      </xdr:blipFill>
      <xdr:spPr>
        <a:xfrm>
          <a:off x="6581140" y="1171575"/>
          <a:ext cx="1537970" cy="1033780"/>
        </a:xfrm>
        <a:prstGeom prst="rect">
          <a:avLst/>
        </a:prstGeom>
        <a:noFill/>
      </xdr:spPr>
    </xdr:pic>
    <xdr:clientData/>
  </xdr:twoCellAnchor>
  <xdr:twoCellAnchor editAs="oneCell">
    <xdr:from>
      <xdr:col>5</xdr:col>
      <xdr:colOff>318324</xdr:colOff>
      <xdr:row>68</xdr:row>
      <xdr:rowOff>186504</xdr:rowOff>
    </xdr:from>
    <xdr:to>
      <xdr:col>5</xdr:col>
      <xdr:colOff>1010185</xdr:colOff>
      <xdr:row>72</xdr:row>
      <xdr:rowOff>51619</xdr:rowOff>
    </xdr:to>
    <xdr:pic>
      <xdr:nvPicPr>
        <xdr:cNvPr id="1028" name="Picture 4" descr="http://www.ra.danfoss.com/TechnicalInfo/Approvals/Files/RAPIDFiles/01/Drawing/68B8000/68B8000.gif"/>
        <xdr:cNvPicPr>
          <a:picLocks noChangeAspect="1" noChangeArrowheads="1"/>
        </xdr:cNvPicPr>
      </xdr:nvPicPr>
      <xdr:blipFill>
        <a:blip r:embed="rId9"/>
        <a:srcRect/>
        <a:stretch>
          <a:fillRect/>
        </a:stretch>
      </xdr:blipFill>
      <xdr:spPr>
        <a:xfrm rot="16200000">
          <a:off x="6948170" y="9352280"/>
          <a:ext cx="480695" cy="691515"/>
        </a:xfrm>
        <a:prstGeom prst="rect">
          <a:avLst/>
        </a:prstGeom>
        <a:noFill/>
      </xdr:spPr>
    </xdr:pic>
    <xdr:clientData/>
  </xdr:twoCellAnchor>
  <xdr:twoCellAnchor editAs="oneCell">
    <xdr:from>
      <xdr:col>5</xdr:col>
      <xdr:colOff>203338</xdr:colOff>
      <xdr:row>41</xdr:row>
      <xdr:rowOff>116027</xdr:rowOff>
    </xdr:from>
    <xdr:to>
      <xdr:col>5</xdr:col>
      <xdr:colOff>1554500</xdr:colOff>
      <xdr:row>49</xdr:row>
      <xdr:rowOff>55068</xdr:rowOff>
    </xdr:to>
    <xdr:pic>
      <xdr:nvPicPr>
        <xdr:cNvPr id="1029" name="Picture 5" descr="http://files.danfoss.com/images/IMG107328093465.jpg?w=200&amp;h=142&amp;mode=pad"/>
        <xdr:cNvPicPr>
          <a:picLocks noChangeAspect="1" noChangeArrowheads="1"/>
        </xdr:cNvPicPr>
      </xdr:nvPicPr>
      <xdr:blipFill>
        <a:blip r:embed="rId10"/>
        <a:srcRect l="5960" r="9934"/>
        <a:stretch>
          <a:fillRect/>
        </a:stretch>
      </xdr:blipFill>
      <xdr:spPr>
        <a:xfrm>
          <a:off x="6727825" y="5573395"/>
          <a:ext cx="1351280" cy="1082040"/>
        </a:xfrm>
        <a:prstGeom prst="rect">
          <a:avLst/>
        </a:prstGeom>
        <a:noFill/>
      </xdr:spPr>
    </xdr:pic>
    <xdr:clientData/>
  </xdr:twoCellAnchor>
  <xdr:twoCellAnchor editAs="oneCell">
    <xdr:from>
      <xdr:col>5</xdr:col>
      <xdr:colOff>366721</xdr:colOff>
      <xdr:row>97</xdr:row>
      <xdr:rowOff>24653</xdr:rowOff>
    </xdr:from>
    <xdr:to>
      <xdr:col>5</xdr:col>
      <xdr:colOff>1225267</xdr:colOff>
      <xdr:row>99</xdr:row>
      <xdr:rowOff>232594</xdr:rowOff>
    </xdr:to>
    <xdr:pic>
      <xdr:nvPicPr>
        <xdr:cNvPr id="1030" name="Picture 6" descr="http://files.danfoss.com/images/IMG107648830787.jpg?w=200&amp;h=142&amp;mode=pad"/>
        <xdr:cNvPicPr>
          <a:picLocks noChangeAspect="1" noChangeArrowheads="1"/>
        </xdr:cNvPicPr>
      </xdr:nvPicPr>
      <xdr:blipFill>
        <a:blip r:embed="rId11"/>
        <a:srcRect l="29000" r="29500"/>
        <a:stretch>
          <a:fillRect/>
        </a:stretch>
      </xdr:blipFill>
      <xdr:spPr>
        <a:xfrm rot="16200000">
          <a:off x="7073265" y="14336395"/>
          <a:ext cx="494030" cy="858520"/>
        </a:xfrm>
        <a:prstGeom prst="rect">
          <a:avLst/>
        </a:prstGeom>
        <a:noFill/>
      </xdr:spPr>
    </xdr:pic>
    <xdr:clientData/>
  </xdr:twoCellAnchor>
  <xdr:twoCellAnchor editAs="oneCell">
    <xdr:from>
      <xdr:col>5</xdr:col>
      <xdr:colOff>687456</xdr:colOff>
      <xdr:row>54</xdr:row>
      <xdr:rowOff>0</xdr:rowOff>
    </xdr:from>
    <xdr:to>
      <xdr:col>5</xdr:col>
      <xdr:colOff>1471180</xdr:colOff>
      <xdr:row>57</xdr:row>
      <xdr:rowOff>51946</xdr:rowOff>
    </xdr:to>
    <xdr:pic>
      <xdr:nvPicPr>
        <xdr:cNvPr id="1031" name="Picture 7" descr="http://files.danfoss.com/images/IMG107318758164.jpg?w=200&amp;h=142&amp;mode=pad"/>
        <xdr:cNvPicPr>
          <a:picLocks noChangeAspect="1" noChangeArrowheads="1"/>
        </xdr:cNvPicPr>
      </xdr:nvPicPr>
      <xdr:blipFill>
        <a:blip r:embed="rId12"/>
        <a:srcRect l="8000" t="11972" r="9500" b="13380"/>
        <a:stretch>
          <a:fillRect/>
        </a:stretch>
      </xdr:blipFill>
      <xdr:spPr>
        <a:xfrm>
          <a:off x="7211695" y="7315200"/>
          <a:ext cx="783590" cy="480060"/>
        </a:xfrm>
        <a:prstGeom prst="rect">
          <a:avLst/>
        </a:prstGeom>
        <a:noFill/>
      </xdr:spPr>
    </xdr:pic>
    <xdr:clientData/>
  </xdr:twoCellAnchor>
  <xdr:twoCellAnchor editAs="oneCell">
    <xdr:from>
      <xdr:col>5</xdr:col>
      <xdr:colOff>386715</xdr:colOff>
      <xdr:row>74</xdr:row>
      <xdr:rowOff>68580</xdr:rowOff>
    </xdr:from>
    <xdr:to>
      <xdr:col>5</xdr:col>
      <xdr:colOff>1369060</xdr:colOff>
      <xdr:row>77</xdr:row>
      <xdr:rowOff>175895</xdr:rowOff>
    </xdr:to>
    <xdr:pic>
      <xdr:nvPicPr>
        <xdr:cNvPr id="1032" name="Picture 8" descr="http://files.danfoss.com/images/IMG107331185702.jpg?w=200&amp;h=142&amp;mode=pad"/>
        <xdr:cNvPicPr>
          <a:picLocks noChangeAspect="1" noChangeArrowheads="1"/>
        </xdr:cNvPicPr>
      </xdr:nvPicPr>
      <xdr:blipFill>
        <a:blip r:embed="rId13"/>
        <a:srcRect l="5464" t="16109" r="6557" b="23859"/>
        <a:stretch>
          <a:fillRect/>
        </a:stretch>
      </xdr:blipFill>
      <xdr:spPr>
        <a:xfrm>
          <a:off x="6911340" y="10241280"/>
          <a:ext cx="982345" cy="535940"/>
        </a:xfrm>
        <a:prstGeom prst="rect">
          <a:avLst/>
        </a:prstGeom>
        <a:noFill/>
      </xdr:spPr>
    </xdr:pic>
    <xdr:clientData/>
  </xdr:twoCellAnchor>
  <xdr:twoCellAnchor editAs="oneCell">
    <xdr:from>
      <xdr:col>5</xdr:col>
      <xdr:colOff>572770</xdr:colOff>
      <xdr:row>94</xdr:row>
      <xdr:rowOff>77470</xdr:rowOff>
    </xdr:from>
    <xdr:to>
      <xdr:col>5</xdr:col>
      <xdr:colOff>1208807</xdr:colOff>
      <xdr:row>98</xdr:row>
      <xdr:rowOff>2918</xdr:rowOff>
    </xdr:to>
    <xdr:pic>
      <xdr:nvPicPr>
        <xdr:cNvPr id="1035" name="Picture 11" descr="http://files.danfoss.com/images/IMG107325979085.jpg?w=200&amp;h=142&amp;mode=pad"/>
        <xdr:cNvPicPr>
          <a:picLocks noChangeAspect="1" noChangeArrowheads="1"/>
        </xdr:cNvPicPr>
      </xdr:nvPicPr>
      <xdr:blipFill>
        <a:blip r:embed="rId14"/>
        <a:srcRect l="12022" t="6522" r="10804" b="7609"/>
        <a:stretch>
          <a:fillRect/>
        </a:stretch>
      </xdr:blipFill>
      <xdr:spPr>
        <a:xfrm>
          <a:off x="7097395" y="14143355"/>
          <a:ext cx="635635" cy="496570"/>
        </a:xfrm>
        <a:prstGeom prst="rect">
          <a:avLst/>
        </a:prstGeom>
        <a:noFill/>
      </xdr:spPr>
    </xdr:pic>
    <xdr:clientData/>
  </xdr:twoCellAnchor>
  <xdr:twoCellAnchor editAs="oneCell">
    <xdr:from>
      <xdr:col>5</xdr:col>
      <xdr:colOff>66675</xdr:colOff>
      <xdr:row>33</xdr:row>
      <xdr:rowOff>104776</xdr:rowOff>
    </xdr:from>
    <xdr:to>
      <xdr:col>5</xdr:col>
      <xdr:colOff>1579194</xdr:colOff>
      <xdr:row>39</xdr:row>
      <xdr:rowOff>74296</xdr:rowOff>
    </xdr:to>
    <xdr:pic>
      <xdr:nvPicPr>
        <xdr:cNvPr id="1036" name="Picture 12" descr="http://files.danfoss.com/images/IMG107320511361.jpg?w=200&amp;h=142&amp;mode=pad"/>
        <xdr:cNvPicPr>
          <a:picLocks noChangeAspect="1" noChangeArrowheads="1"/>
        </xdr:cNvPicPr>
      </xdr:nvPicPr>
      <xdr:blipFill>
        <a:blip r:embed="rId15"/>
        <a:srcRect t="11972" b="13380"/>
        <a:stretch>
          <a:fillRect/>
        </a:stretch>
      </xdr:blipFill>
      <xdr:spPr>
        <a:xfrm>
          <a:off x="6591300" y="4419600"/>
          <a:ext cx="1511935" cy="826770"/>
        </a:xfrm>
        <a:prstGeom prst="rect">
          <a:avLst/>
        </a:prstGeom>
        <a:noFill/>
      </xdr:spPr>
    </xdr:pic>
    <xdr:clientData/>
  </xdr:twoCellAnchor>
  <xdr:twoCellAnchor editAs="oneCell">
    <xdr:from>
      <xdr:col>5</xdr:col>
      <xdr:colOff>340415</xdr:colOff>
      <xdr:row>79</xdr:row>
      <xdr:rowOff>71231</xdr:rowOff>
    </xdr:from>
    <xdr:to>
      <xdr:col>5</xdr:col>
      <xdr:colOff>1562426</xdr:colOff>
      <xdr:row>83</xdr:row>
      <xdr:rowOff>69327</xdr:rowOff>
    </xdr:to>
    <xdr:pic>
      <xdr:nvPicPr>
        <xdr:cNvPr id="1038" name="Picture 14" descr="http://files.danfoss.com/images/IMG108236630838.jpg?w=200&amp;h=142&amp;mode=pad"/>
        <xdr:cNvPicPr>
          <a:picLocks noChangeAspect="1" noChangeArrowheads="1"/>
        </xdr:cNvPicPr>
      </xdr:nvPicPr>
      <xdr:blipFill>
        <a:blip r:embed="rId16"/>
        <a:srcRect l="14000" r="16000" b="2817"/>
        <a:stretch>
          <a:fillRect/>
        </a:stretch>
      </xdr:blipFill>
      <xdr:spPr>
        <a:xfrm>
          <a:off x="6864985" y="11254105"/>
          <a:ext cx="1221740" cy="1161415"/>
        </a:xfrm>
        <a:prstGeom prst="rect">
          <a:avLst/>
        </a:prstGeom>
        <a:noFill/>
      </xdr:spPr>
    </xdr:pic>
    <xdr:clientData/>
  </xdr:twoCellAnchor>
  <xdr:twoCellAnchor editAs="oneCell">
    <xdr:from>
      <xdr:col>5</xdr:col>
      <xdr:colOff>209550</xdr:colOff>
      <xdr:row>100</xdr:row>
      <xdr:rowOff>47625</xdr:rowOff>
    </xdr:from>
    <xdr:to>
      <xdr:col>5</xdr:col>
      <xdr:colOff>854443</xdr:colOff>
      <xdr:row>101</xdr:row>
      <xdr:rowOff>190498</xdr:rowOff>
    </xdr:to>
    <xdr:pic>
      <xdr:nvPicPr>
        <xdr:cNvPr id="1042" name="Picture 18" descr="http://files.danfoss.com/images/IMG107320542366.jpg?w=200&amp;h=142&amp;mode=pad"/>
        <xdr:cNvPicPr>
          <a:picLocks noChangeAspect="1" noChangeArrowheads="1"/>
        </xdr:cNvPicPr>
      </xdr:nvPicPr>
      <xdr:blipFill>
        <a:blip r:embed="rId17"/>
        <a:srcRect l="9500" t="8451" r="6500" b="9859"/>
        <a:stretch>
          <a:fillRect/>
        </a:stretch>
      </xdr:blipFill>
      <xdr:spPr>
        <a:xfrm>
          <a:off x="6734175" y="15427960"/>
          <a:ext cx="644525" cy="433070"/>
        </a:xfrm>
        <a:prstGeom prst="rect">
          <a:avLst/>
        </a:prstGeom>
        <a:noFill/>
      </xdr:spPr>
    </xdr:pic>
    <xdr:clientData/>
  </xdr:twoCellAnchor>
  <xdr:twoCellAnchor editAs="oneCell">
    <xdr:from>
      <xdr:col>5</xdr:col>
      <xdr:colOff>1000125</xdr:colOff>
      <xdr:row>100</xdr:row>
      <xdr:rowOff>101728</xdr:rowOff>
    </xdr:from>
    <xdr:to>
      <xdr:col>5</xdr:col>
      <xdr:colOff>1779052</xdr:colOff>
      <xdr:row>102</xdr:row>
      <xdr:rowOff>66676</xdr:rowOff>
    </xdr:to>
    <xdr:pic>
      <xdr:nvPicPr>
        <xdr:cNvPr id="1043" name="Picture 19" descr="http://files.danfoss.com/images/IMG107322586622.jpg?w=200&amp;h=142&amp;mode=pad"/>
        <xdr:cNvPicPr>
          <a:picLocks noChangeAspect="1" noChangeArrowheads="1"/>
        </xdr:cNvPicPr>
      </xdr:nvPicPr>
      <xdr:blipFill>
        <a:blip r:embed="rId18"/>
        <a:srcRect/>
        <a:stretch>
          <a:fillRect/>
        </a:stretch>
      </xdr:blipFill>
      <xdr:spPr>
        <a:xfrm>
          <a:off x="7524750" y="15481935"/>
          <a:ext cx="778510" cy="546735"/>
        </a:xfrm>
        <a:prstGeom prst="rect">
          <a:avLst/>
        </a:prstGeom>
        <a:noFill/>
      </xdr:spPr>
    </xdr:pic>
    <xdr:clientData/>
  </xdr:twoCellAnchor>
  <xdr:twoCellAnchor editAs="oneCell">
    <xdr:from>
      <xdr:col>5</xdr:col>
      <xdr:colOff>1027457</xdr:colOff>
      <xdr:row>187</xdr:row>
      <xdr:rowOff>176834</xdr:rowOff>
    </xdr:from>
    <xdr:to>
      <xdr:col>5</xdr:col>
      <xdr:colOff>1674584</xdr:colOff>
      <xdr:row>188</xdr:row>
      <xdr:rowOff>295358</xdr:rowOff>
    </xdr:to>
    <xdr:pic>
      <xdr:nvPicPr>
        <xdr:cNvPr id="1048" name="Picture 24" descr="RFA-127-C"/>
        <xdr:cNvPicPr>
          <a:picLocks noChangeAspect="1" noChangeArrowheads="1"/>
        </xdr:cNvPicPr>
      </xdr:nvPicPr>
      <xdr:blipFill>
        <a:blip r:embed="rId19"/>
        <a:srcRect/>
        <a:stretch>
          <a:fillRect/>
        </a:stretch>
      </xdr:blipFill>
      <xdr:spPr>
        <a:xfrm>
          <a:off x="7552055" y="34760535"/>
          <a:ext cx="647065" cy="471170"/>
        </a:xfrm>
        <a:prstGeom prst="rect">
          <a:avLst/>
        </a:prstGeom>
        <a:noFill/>
      </xdr:spPr>
    </xdr:pic>
    <xdr:clientData/>
  </xdr:twoCellAnchor>
  <xdr:twoCellAnchor editAs="oneCell">
    <xdr:from>
      <xdr:col>5</xdr:col>
      <xdr:colOff>314325</xdr:colOff>
      <xdr:row>155</xdr:row>
      <xdr:rowOff>85724</xdr:rowOff>
    </xdr:from>
    <xdr:to>
      <xdr:col>5</xdr:col>
      <xdr:colOff>1643820</xdr:colOff>
      <xdr:row>159</xdr:row>
      <xdr:rowOff>49531</xdr:rowOff>
    </xdr:to>
    <xdr:pic>
      <xdr:nvPicPr>
        <xdr:cNvPr id="1050" name="Picture 26" descr="Vibration Absorber - Stainless Steel"/>
        <xdr:cNvPicPr>
          <a:picLocks noChangeAspect="1" noChangeArrowheads="1"/>
        </xdr:cNvPicPr>
      </xdr:nvPicPr>
      <xdr:blipFill>
        <a:blip r:embed="rId20"/>
        <a:srcRect/>
        <a:stretch>
          <a:fillRect/>
        </a:stretch>
      </xdr:blipFill>
      <xdr:spPr>
        <a:xfrm>
          <a:off x="6838950" y="27604720"/>
          <a:ext cx="1329055" cy="535940"/>
        </a:xfrm>
        <a:prstGeom prst="rect">
          <a:avLst/>
        </a:prstGeom>
        <a:noFill/>
      </xdr:spPr>
    </xdr:pic>
    <xdr:clientData/>
  </xdr:twoCellAnchor>
  <xdr:twoCellAnchor editAs="oneCell">
    <xdr:from>
      <xdr:col>5</xdr:col>
      <xdr:colOff>339725</xdr:colOff>
      <xdr:row>212</xdr:row>
      <xdr:rowOff>56515</xdr:rowOff>
    </xdr:from>
    <xdr:to>
      <xdr:col>5</xdr:col>
      <xdr:colOff>1539522</xdr:colOff>
      <xdr:row>218</xdr:row>
      <xdr:rowOff>130343</xdr:rowOff>
    </xdr:to>
    <xdr:pic>
      <xdr:nvPicPr>
        <xdr:cNvPr id="2050" name="Picture 2"/>
        <xdr:cNvPicPr>
          <a:picLocks noChangeAspect="1" noChangeArrowheads="1"/>
        </xdr:cNvPicPr>
      </xdr:nvPicPr>
      <xdr:blipFill>
        <a:blip r:embed="rId21"/>
        <a:srcRect/>
        <a:stretch>
          <a:fillRect/>
        </a:stretch>
      </xdr:blipFill>
      <xdr:spPr>
        <a:xfrm>
          <a:off x="6864350" y="38879145"/>
          <a:ext cx="1199515" cy="930910"/>
        </a:xfrm>
        <a:prstGeom prst="rect">
          <a:avLst/>
        </a:prstGeom>
        <a:noFill/>
      </xdr:spPr>
    </xdr:pic>
    <xdr:clientData/>
  </xdr:twoCellAnchor>
  <xdr:twoCellAnchor editAs="oneCell">
    <xdr:from>
      <xdr:col>5</xdr:col>
      <xdr:colOff>609095</xdr:colOff>
      <xdr:row>150</xdr:row>
      <xdr:rowOff>242388</xdr:rowOff>
    </xdr:from>
    <xdr:to>
      <xdr:col>5</xdr:col>
      <xdr:colOff>1311112</xdr:colOff>
      <xdr:row>151</xdr:row>
      <xdr:rowOff>342899</xdr:rowOff>
    </xdr:to>
    <xdr:pic>
      <xdr:nvPicPr>
        <xdr:cNvPr id="10" name="Picture 4" descr="Image result for saginomiya pic"/>
        <xdr:cNvPicPr>
          <a:picLocks noChangeAspect="1" noChangeArrowheads="1"/>
        </xdr:cNvPicPr>
      </xdr:nvPicPr>
      <xdr:blipFill>
        <a:blip r:embed="rId22"/>
        <a:srcRect/>
        <a:stretch>
          <a:fillRect/>
        </a:stretch>
      </xdr:blipFill>
      <xdr:spPr>
        <a:xfrm>
          <a:off x="7133590" y="26304240"/>
          <a:ext cx="701675" cy="633730"/>
        </a:xfrm>
        <a:prstGeom prst="rect">
          <a:avLst/>
        </a:prstGeom>
        <a:noFill/>
      </xdr:spPr>
    </xdr:pic>
    <xdr:clientData/>
  </xdr:twoCellAnchor>
  <xdr:twoCellAnchor editAs="oneCell">
    <xdr:from>
      <xdr:col>5</xdr:col>
      <xdr:colOff>447676</xdr:colOff>
      <xdr:row>127</xdr:row>
      <xdr:rowOff>209550</xdr:rowOff>
    </xdr:from>
    <xdr:to>
      <xdr:col>5</xdr:col>
      <xdr:colOff>1363231</xdr:colOff>
      <xdr:row>134</xdr:row>
      <xdr:rowOff>45969</xdr:rowOff>
    </xdr:to>
    <xdr:pic>
      <xdr:nvPicPr>
        <xdr:cNvPr id="21" name="Picture 9" descr="http://www.fareastrefhk.com/upfiles/61907790FEDDFCD6CE7FFFCFE43F5BD2/C3DD97E370DD6580F6CEE3E9757F3EB1/image/201403/20140325095355_6562.jpg"/>
        <xdr:cNvPicPr>
          <a:picLocks noChangeAspect="1" noChangeArrowheads="1"/>
        </xdr:cNvPicPr>
      </xdr:nvPicPr>
      <xdr:blipFill>
        <a:blip r:embed="rId23" cstate="print"/>
        <a:srcRect/>
        <a:stretch>
          <a:fillRect/>
        </a:stretch>
      </xdr:blipFill>
      <xdr:spPr>
        <a:xfrm>
          <a:off x="6972300" y="21654770"/>
          <a:ext cx="915035" cy="1617345"/>
        </a:xfrm>
        <a:prstGeom prst="rect">
          <a:avLst/>
        </a:prstGeom>
        <a:noFill/>
      </xdr:spPr>
    </xdr:pic>
    <xdr:clientData/>
  </xdr:twoCellAnchor>
  <xdr:twoCellAnchor editAs="oneCell">
    <xdr:from>
      <xdr:col>5</xdr:col>
      <xdr:colOff>576860</xdr:colOff>
      <xdr:row>130</xdr:row>
      <xdr:rowOff>84897</xdr:rowOff>
    </xdr:from>
    <xdr:to>
      <xdr:col>5</xdr:col>
      <xdr:colOff>1410851</xdr:colOff>
      <xdr:row>137</xdr:row>
      <xdr:rowOff>107672</xdr:rowOff>
    </xdr:to>
    <xdr:pic>
      <xdr:nvPicPr>
        <xdr:cNvPr id="23" name="Picture 12" descr="http://www.saginomiya.co.jp/auto/gif/whx.gif"/>
        <xdr:cNvPicPr>
          <a:picLocks noChangeAspect="1" noChangeArrowheads="1"/>
        </xdr:cNvPicPr>
      </xdr:nvPicPr>
      <xdr:blipFill>
        <a:blip r:embed="rId24"/>
        <a:srcRect l="7770" t="5392" r="6381" b="4902"/>
        <a:stretch>
          <a:fillRect/>
        </a:stretch>
      </xdr:blipFill>
      <xdr:spPr>
        <a:xfrm>
          <a:off x="7101205" y="22739350"/>
          <a:ext cx="833755" cy="1022985"/>
        </a:xfrm>
        <a:prstGeom prst="rect">
          <a:avLst/>
        </a:prstGeom>
        <a:noFill/>
      </xdr:spPr>
    </xdr:pic>
    <xdr:clientData/>
  </xdr:twoCellAnchor>
  <xdr:twoCellAnchor editAs="oneCell">
    <xdr:from>
      <xdr:col>5</xdr:col>
      <xdr:colOff>518389</xdr:colOff>
      <xdr:row>139</xdr:row>
      <xdr:rowOff>138732</xdr:rowOff>
    </xdr:from>
    <xdr:to>
      <xdr:col>5</xdr:col>
      <xdr:colOff>1534647</xdr:colOff>
      <xdr:row>148</xdr:row>
      <xdr:rowOff>112508</xdr:rowOff>
    </xdr:to>
    <xdr:pic>
      <xdr:nvPicPr>
        <xdr:cNvPr id="27" name="Picture 16"/>
        <xdr:cNvPicPr>
          <a:picLocks noChangeAspect="1" noChangeArrowheads="1"/>
        </xdr:cNvPicPr>
      </xdr:nvPicPr>
      <xdr:blipFill>
        <a:blip r:embed="rId25"/>
        <a:srcRect/>
        <a:stretch>
          <a:fillRect/>
        </a:stretch>
      </xdr:blipFill>
      <xdr:spPr>
        <a:xfrm>
          <a:off x="7042785" y="24079200"/>
          <a:ext cx="1016000" cy="1513840"/>
        </a:xfrm>
        <a:prstGeom prst="rect">
          <a:avLst/>
        </a:prstGeom>
        <a:noFill/>
      </xdr:spPr>
    </xdr:pic>
    <xdr:clientData/>
  </xdr:twoCellAnchor>
  <xdr:oneCellAnchor>
    <xdr:from>
      <xdr:col>1</xdr:col>
      <xdr:colOff>1933575</xdr:colOff>
      <xdr:row>8</xdr:row>
      <xdr:rowOff>9525</xdr:rowOff>
    </xdr:from>
    <xdr:ext cx="0" cy="295275"/>
    <xdr:pic>
      <xdr:nvPicPr>
        <xdr:cNvPr id="220" name="ctl00_logoimage" descr="Danfoss Logo"/>
        <xdr:cNvPicPr>
          <a:picLocks noChangeAspect="1" noChangeArrowheads="1"/>
        </xdr:cNvPicPr>
      </xdr:nvPicPr>
      <xdr:blipFill>
        <a:blip r:embed="rId1"/>
        <a:srcRect/>
        <a:stretch>
          <a:fillRect/>
        </a:stretch>
      </xdr:blipFill>
      <xdr:spPr>
        <a:xfrm>
          <a:off x="2619375" y="752475"/>
          <a:ext cx="0" cy="295275"/>
        </a:xfrm>
        <a:prstGeom prst="rect">
          <a:avLst/>
        </a:prstGeom>
        <a:noFill/>
        <a:ln w="9525">
          <a:noFill/>
          <a:miter lim="800000"/>
          <a:headEnd/>
          <a:tailEnd/>
        </a:ln>
      </xdr:spPr>
    </xdr:pic>
    <xdr:clientData/>
  </xdr:oneCellAnchor>
  <xdr:oneCellAnchor>
    <xdr:from>
      <xdr:col>1</xdr:col>
      <xdr:colOff>1933575</xdr:colOff>
      <xdr:row>9</xdr:row>
      <xdr:rowOff>9525</xdr:rowOff>
    </xdr:from>
    <xdr:ext cx="0" cy="295275"/>
    <xdr:pic>
      <xdr:nvPicPr>
        <xdr:cNvPr id="221"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222"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223"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224"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225"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226"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227"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228"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229"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230"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231"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232"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233"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234"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235"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236"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237"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238"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239"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240"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241"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242"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243"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24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24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246"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24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248"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249"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250"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251"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252"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253"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254"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255"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256"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257"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258"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259"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6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6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6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6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6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65"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6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271"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73"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77"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78"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7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80"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81"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8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83"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84"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286"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87"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8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89"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90"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9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9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93"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94"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9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96"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97"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9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99"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300"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30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30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30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30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305"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306"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3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309"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2"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3"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37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5"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6"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377"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7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38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1"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2"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386"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7"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8"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389"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39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3"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39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3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4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404"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6"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7"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0</xdr:rowOff>
    </xdr:from>
    <xdr:ext cx="0" cy="295275"/>
    <xdr:pic>
      <xdr:nvPicPr>
        <xdr:cNvPr id="408" name="ctl00_logoimage" descr="Danfoss Logo"/>
        <xdr:cNvPicPr>
          <a:picLocks noChangeAspect="1" noChangeArrowheads="1"/>
        </xdr:cNvPicPr>
      </xdr:nvPicPr>
      <xdr:blipFill>
        <a:blip r:embed="rId1"/>
        <a:srcRect/>
        <a:stretch>
          <a:fillRect/>
        </a:stretch>
      </xdr:blipFill>
      <xdr:spPr>
        <a:xfrm>
          <a:off x="2619375" y="22512020"/>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0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0"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41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1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42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1"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42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4"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5"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42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7"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429"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0"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1"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432"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3"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4"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435"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6"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7"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438"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3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0"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441"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444"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4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45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1"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45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4"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5"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45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7"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459"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0"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1"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462"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6"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7"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46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6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474"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47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8"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79"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48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1"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2"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483"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4"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5"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6"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489"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492"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49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49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50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50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6"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7"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8"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09"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0"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511"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2"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3"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51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2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2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3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54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54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6"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54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4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550"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55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55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7"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55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0"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1"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5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4"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565"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58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59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0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61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19"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2"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3"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5"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6"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62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29"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630"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2"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3"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4"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5"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6"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7"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8"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63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0"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1"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64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4"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645"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8"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49"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0"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65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2"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3"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65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5"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6"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65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59"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660"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66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67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4"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675"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67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8"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679"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1"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2"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224</xdr:row>
      <xdr:rowOff>0</xdr:rowOff>
    </xdr:from>
    <xdr:ext cx="0" cy="295275"/>
    <xdr:pic>
      <xdr:nvPicPr>
        <xdr:cNvPr id="683" name="ctl00_logoimage" descr="Danfoss Logo"/>
        <xdr:cNvPicPr>
          <a:picLocks noChangeAspect="1" noChangeArrowheads="1"/>
        </xdr:cNvPicPr>
      </xdr:nvPicPr>
      <xdr:blipFill>
        <a:blip r:embed="rId1"/>
        <a:srcRect/>
        <a:stretch>
          <a:fillRect/>
        </a:stretch>
      </xdr:blipFill>
      <xdr:spPr>
        <a:xfrm>
          <a:off x="2619375" y="4053713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684"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686"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68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6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77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7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8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85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4"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5"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856"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8"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859"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86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7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8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89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8"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899"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90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1"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2"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903"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4"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5"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90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907"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908"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909"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1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2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3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4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95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95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95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958"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95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960"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961"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962"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963"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964"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965"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96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967"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968"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96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97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1"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972"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3"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974"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6"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977"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7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98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8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99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twoCellAnchor editAs="oneCell">
    <xdr:from>
      <xdr:col>5</xdr:col>
      <xdr:colOff>133350</xdr:colOff>
      <xdr:row>191</xdr:row>
      <xdr:rowOff>114300</xdr:rowOff>
    </xdr:from>
    <xdr:to>
      <xdr:col>5</xdr:col>
      <xdr:colOff>1786898</xdr:colOff>
      <xdr:row>199</xdr:row>
      <xdr:rowOff>124330</xdr:rowOff>
    </xdr:to>
    <xdr:pic>
      <xdr:nvPicPr>
        <xdr:cNvPr id="992" name="Picture 1"/>
        <xdr:cNvPicPr>
          <a:picLocks noChangeAspect="1" noChangeArrowheads="1"/>
        </xdr:cNvPicPr>
      </xdr:nvPicPr>
      <xdr:blipFill>
        <a:blip r:embed="rId26"/>
        <a:srcRect/>
        <a:stretch>
          <a:fillRect/>
        </a:stretch>
      </xdr:blipFill>
      <xdr:spPr>
        <a:xfrm>
          <a:off x="6657975" y="35746055"/>
          <a:ext cx="1653540" cy="1152525"/>
        </a:xfrm>
        <a:prstGeom prst="rect">
          <a:avLst/>
        </a:prstGeom>
        <a:noFill/>
      </xdr:spPr>
    </xdr:pic>
    <xdr:clientData/>
  </xdr:twoCellAnchor>
  <xdr:twoCellAnchor editAs="oneCell">
    <xdr:from>
      <xdr:col>5</xdr:col>
      <xdr:colOff>123825</xdr:colOff>
      <xdr:row>193</xdr:row>
      <xdr:rowOff>228600</xdr:rowOff>
    </xdr:from>
    <xdr:to>
      <xdr:col>5</xdr:col>
      <xdr:colOff>1746324</xdr:colOff>
      <xdr:row>202</xdr:row>
      <xdr:rowOff>42819</xdr:rowOff>
    </xdr:to>
    <xdr:pic>
      <xdr:nvPicPr>
        <xdr:cNvPr id="993" name="Picture 1" descr="Image result for sporlan filter drier"/>
        <xdr:cNvPicPr>
          <a:picLocks noChangeAspect="1" noChangeArrowheads="1"/>
        </xdr:cNvPicPr>
      </xdr:nvPicPr>
      <xdr:blipFill>
        <a:blip r:embed="rId27"/>
        <a:srcRect/>
        <a:stretch>
          <a:fillRect/>
        </a:stretch>
      </xdr:blipFill>
      <xdr:spPr>
        <a:xfrm>
          <a:off x="6648450" y="36060380"/>
          <a:ext cx="1622425" cy="1185545"/>
        </a:xfrm>
        <a:prstGeom prst="rect">
          <a:avLst/>
        </a:prstGeom>
        <a:noFill/>
      </xdr:spPr>
    </xdr:pic>
    <xdr:clientData/>
  </xdr:twoCellAnchor>
  <xdr:oneCellAnchor>
    <xdr:from>
      <xdr:col>1</xdr:col>
      <xdr:colOff>1933575</xdr:colOff>
      <xdr:row>9</xdr:row>
      <xdr:rowOff>9525</xdr:rowOff>
    </xdr:from>
    <xdr:ext cx="0" cy="295275"/>
    <xdr:pic>
      <xdr:nvPicPr>
        <xdr:cNvPr id="1155" name="ctl00_logoimage" descr="Danfoss Logo"/>
        <xdr:cNvPicPr>
          <a:picLocks noChangeAspect="1" noChangeArrowheads="1"/>
        </xdr:cNvPicPr>
      </xdr:nvPicPr>
      <xdr:blipFill>
        <a:blip r:embed="rId1"/>
        <a:srcRect/>
        <a:stretch>
          <a:fillRect/>
        </a:stretch>
      </xdr:blipFill>
      <xdr:spPr>
        <a:xfrm>
          <a:off x="2619375" y="895350"/>
          <a:ext cx="0" cy="295275"/>
        </a:xfrm>
        <a:prstGeom prst="rect">
          <a:avLst/>
        </a:prstGeom>
        <a:noFill/>
        <a:ln w="9525">
          <a:noFill/>
          <a:miter lim="800000"/>
          <a:headEnd/>
          <a:tailEnd/>
        </a:ln>
      </xdr:spPr>
    </xdr:pic>
    <xdr:clientData/>
  </xdr:oneCellAnchor>
  <xdr:oneCellAnchor>
    <xdr:from>
      <xdr:col>1</xdr:col>
      <xdr:colOff>1933575</xdr:colOff>
      <xdr:row>10</xdr:row>
      <xdr:rowOff>9525</xdr:rowOff>
    </xdr:from>
    <xdr:ext cx="0" cy="295275"/>
    <xdr:pic>
      <xdr:nvPicPr>
        <xdr:cNvPr id="1271" name="ctl00_logoimage" descr="Danfoss Logo"/>
        <xdr:cNvPicPr>
          <a:picLocks noChangeAspect="1" noChangeArrowheads="1"/>
        </xdr:cNvPicPr>
      </xdr:nvPicPr>
      <xdr:blipFill>
        <a:blip r:embed="rId1"/>
        <a:srcRect/>
        <a:stretch>
          <a:fillRect/>
        </a:stretch>
      </xdr:blipFill>
      <xdr:spPr>
        <a:xfrm>
          <a:off x="2619375" y="1038225"/>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272"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13</xdr:row>
      <xdr:rowOff>9525</xdr:rowOff>
    </xdr:from>
    <xdr:ext cx="0" cy="295275"/>
    <xdr:pic>
      <xdr:nvPicPr>
        <xdr:cNvPr id="1273" name="ctl00_logoimage" descr="Danfoss Logo"/>
        <xdr:cNvPicPr>
          <a:picLocks noChangeAspect="1" noChangeArrowheads="1"/>
        </xdr:cNvPicPr>
      </xdr:nvPicPr>
      <xdr:blipFill>
        <a:blip r:embed="rId1"/>
        <a:srcRect/>
        <a:stretch>
          <a:fillRect/>
        </a:stretch>
      </xdr:blipFill>
      <xdr:spPr>
        <a:xfrm>
          <a:off x="2619375" y="1466850"/>
          <a:ext cx="0" cy="295275"/>
        </a:xfrm>
        <a:prstGeom prst="rect">
          <a:avLst/>
        </a:prstGeom>
        <a:noFill/>
        <a:ln w="9525">
          <a:noFill/>
          <a:miter lim="800000"/>
          <a:headEnd/>
          <a:tailEnd/>
        </a:ln>
      </xdr:spPr>
    </xdr:pic>
    <xdr:clientData/>
  </xdr:oneCellAnchor>
  <xdr:oneCellAnchor>
    <xdr:from>
      <xdr:col>1</xdr:col>
      <xdr:colOff>1933575</xdr:colOff>
      <xdr:row>15</xdr:row>
      <xdr:rowOff>9525</xdr:rowOff>
    </xdr:from>
    <xdr:ext cx="0" cy="295275"/>
    <xdr:pic>
      <xdr:nvPicPr>
        <xdr:cNvPr id="1274" name="ctl00_logoimage" descr="Danfoss Logo"/>
        <xdr:cNvPicPr>
          <a:picLocks noChangeAspect="1" noChangeArrowheads="1"/>
        </xdr:cNvPicPr>
      </xdr:nvPicPr>
      <xdr:blipFill>
        <a:blip r:embed="rId1"/>
        <a:srcRect/>
        <a:stretch>
          <a:fillRect/>
        </a:stretch>
      </xdr:blipFill>
      <xdr:spPr>
        <a:xfrm>
          <a:off x="2619375" y="1752600"/>
          <a:ext cx="0" cy="295275"/>
        </a:xfrm>
        <a:prstGeom prst="rect">
          <a:avLst/>
        </a:prstGeom>
        <a:noFill/>
        <a:ln w="9525">
          <a:noFill/>
          <a:miter lim="800000"/>
          <a:headEnd/>
          <a:tailEnd/>
        </a:ln>
      </xdr:spPr>
    </xdr:pic>
    <xdr:clientData/>
  </xdr:oneCellAnchor>
  <xdr:oneCellAnchor>
    <xdr:from>
      <xdr:col>1</xdr:col>
      <xdr:colOff>1933575</xdr:colOff>
      <xdr:row>16</xdr:row>
      <xdr:rowOff>9525</xdr:rowOff>
    </xdr:from>
    <xdr:ext cx="0" cy="295275"/>
    <xdr:pic>
      <xdr:nvPicPr>
        <xdr:cNvPr id="1275" name="ctl00_logoimage" descr="Danfoss Logo"/>
        <xdr:cNvPicPr>
          <a:picLocks noChangeAspect="1" noChangeArrowheads="1"/>
        </xdr:cNvPicPr>
      </xdr:nvPicPr>
      <xdr:blipFill>
        <a:blip r:embed="rId1"/>
        <a:srcRect/>
        <a:stretch>
          <a:fillRect/>
        </a:stretch>
      </xdr:blipFill>
      <xdr:spPr>
        <a:xfrm>
          <a:off x="2619375" y="1895475"/>
          <a:ext cx="0" cy="295275"/>
        </a:xfrm>
        <a:prstGeom prst="rect">
          <a:avLst/>
        </a:prstGeom>
        <a:noFill/>
        <a:ln w="9525">
          <a:noFill/>
          <a:miter lim="800000"/>
          <a:headEnd/>
          <a:tailEnd/>
        </a:ln>
      </xdr:spPr>
    </xdr:pic>
    <xdr:clientData/>
  </xdr:oneCellAnchor>
  <xdr:oneCellAnchor>
    <xdr:from>
      <xdr:col>1</xdr:col>
      <xdr:colOff>1933575</xdr:colOff>
      <xdr:row>17</xdr:row>
      <xdr:rowOff>9525</xdr:rowOff>
    </xdr:from>
    <xdr:ext cx="0" cy="295275"/>
    <xdr:pic>
      <xdr:nvPicPr>
        <xdr:cNvPr id="1276" name="ctl00_logoimage" descr="Danfoss Logo"/>
        <xdr:cNvPicPr>
          <a:picLocks noChangeAspect="1" noChangeArrowheads="1"/>
        </xdr:cNvPicPr>
      </xdr:nvPicPr>
      <xdr:blipFill>
        <a:blip r:embed="rId1"/>
        <a:srcRect/>
        <a:stretch>
          <a:fillRect/>
        </a:stretch>
      </xdr:blipFill>
      <xdr:spPr>
        <a:xfrm>
          <a:off x="2619375" y="2038350"/>
          <a:ext cx="0" cy="295275"/>
        </a:xfrm>
        <a:prstGeom prst="rect">
          <a:avLst/>
        </a:prstGeom>
        <a:noFill/>
        <a:ln w="9525">
          <a:noFill/>
          <a:miter lim="800000"/>
          <a:headEnd/>
          <a:tailEnd/>
        </a:ln>
      </xdr:spPr>
    </xdr:pic>
    <xdr:clientData/>
  </xdr:oneCellAnchor>
  <xdr:oneCellAnchor>
    <xdr:from>
      <xdr:col>1</xdr:col>
      <xdr:colOff>1933575</xdr:colOff>
      <xdr:row>18</xdr:row>
      <xdr:rowOff>9525</xdr:rowOff>
    </xdr:from>
    <xdr:ext cx="0" cy="295275"/>
    <xdr:pic>
      <xdr:nvPicPr>
        <xdr:cNvPr id="1277" name="ctl00_logoimage" descr="Danfoss Logo"/>
        <xdr:cNvPicPr>
          <a:picLocks noChangeAspect="1" noChangeArrowheads="1"/>
        </xdr:cNvPicPr>
      </xdr:nvPicPr>
      <xdr:blipFill>
        <a:blip r:embed="rId1"/>
        <a:srcRect/>
        <a:stretch>
          <a:fillRect/>
        </a:stretch>
      </xdr:blipFill>
      <xdr:spPr>
        <a:xfrm>
          <a:off x="2619375" y="2181225"/>
          <a:ext cx="0" cy="295275"/>
        </a:xfrm>
        <a:prstGeom prst="rect">
          <a:avLst/>
        </a:prstGeom>
        <a:noFill/>
        <a:ln w="9525">
          <a:noFill/>
          <a:miter lim="800000"/>
          <a:headEnd/>
          <a:tailEnd/>
        </a:ln>
      </xdr:spPr>
    </xdr:pic>
    <xdr:clientData/>
  </xdr:oneCellAnchor>
  <xdr:oneCellAnchor>
    <xdr:from>
      <xdr:col>1</xdr:col>
      <xdr:colOff>1933575</xdr:colOff>
      <xdr:row>19</xdr:row>
      <xdr:rowOff>9525</xdr:rowOff>
    </xdr:from>
    <xdr:ext cx="0" cy="295275"/>
    <xdr:pic>
      <xdr:nvPicPr>
        <xdr:cNvPr id="1278" name="ctl00_logoimage" descr="Danfoss Logo"/>
        <xdr:cNvPicPr>
          <a:picLocks noChangeAspect="1" noChangeArrowheads="1"/>
        </xdr:cNvPicPr>
      </xdr:nvPicPr>
      <xdr:blipFill>
        <a:blip r:embed="rId1"/>
        <a:srcRect/>
        <a:stretch>
          <a:fillRect/>
        </a:stretch>
      </xdr:blipFill>
      <xdr:spPr>
        <a:xfrm>
          <a:off x="2619375" y="2324100"/>
          <a:ext cx="0" cy="295275"/>
        </a:xfrm>
        <a:prstGeom prst="rect">
          <a:avLst/>
        </a:prstGeom>
        <a:noFill/>
        <a:ln w="9525">
          <a:noFill/>
          <a:miter lim="800000"/>
          <a:headEnd/>
          <a:tailEnd/>
        </a:ln>
      </xdr:spPr>
    </xdr:pic>
    <xdr:clientData/>
  </xdr:oneCellAnchor>
  <xdr:oneCellAnchor>
    <xdr:from>
      <xdr:col>1</xdr:col>
      <xdr:colOff>1933575</xdr:colOff>
      <xdr:row>20</xdr:row>
      <xdr:rowOff>9525</xdr:rowOff>
    </xdr:from>
    <xdr:ext cx="0" cy="295275"/>
    <xdr:pic>
      <xdr:nvPicPr>
        <xdr:cNvPr id="1279" name="ctl00_logoimage" descr="Danfoss Logo"/>
        <xdr:cNvPicPr>
          <a:picLocks noChangeAspect="1" noChangeArrowheads="1"/>
        </xdr:cNvPicPr>
      </xdr:nvPicPr>
      <xdr:blipFill>
        <a:blip r:embed="rId1"/>
        <a:srcRect/>
        <a:stretch>
          <a:fillRect/>
        </a:stretch>
      </xdr:blipFill>
      <xdr:spPr>
        <a:xfrm>
          <a:off x="2619375" y="2466975"/>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28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281"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28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28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28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285"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286"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287"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288"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289"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290"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291"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292"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29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294"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44</xdr:row>
      <xdr:rowOff>9525</xdr:rowOff>
    </xdr:from>
    <xdr:ext cx="0" cy="295275"/>
    <xdr:pic>
      <xdr:nvPicPr>
        <xdr:cNvPr id="1295" name="ctl00_logoimage" descr="Danfoss Logo"/>
        <xdr:cNvPicPr>
          <a:picLocks noChangeAspect="1" noChangeArrowheads="1"/>
        </xdr:cNvPicPr>
      </xdr:nvPicPr>
      <xdr:blipFill>
        <a:blip r:embed="rId1"/>
        <a:srcRect/>
        <a:stretch>
          <a:fillRect/>
        </a:stretch>
      </xdr:blipFill>
      <xdr:spPr>
        <a:xfrm>
          <a:off x="2619375" y="5895975"/>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296"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297"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298"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299"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49</xdr:row>
      <xdr:rowOff>9525</xdr:rowOff>
    </xdr:from>
    <xdr:ext cx="0" cy="295275"/>
    <xdr:pic>
      <xdr:nvPicPr>
        <xdr:cNvPr id="1300" name="ctl00_logoimage" descr="Danfoss Logo"/>
        <xdr:cNvPicPr>
          <a:picLocks noChangeAspect="1" noChangeArrowheads="1"/>
        </xdr:cNvPicPr>
      </xdr:nvPicPr>
      <xdr:blipFill>
        <a:blip r:embed="rId1"/>
        <a:srcRect/>
        <a:stretch>
          <a:fillRect/>
        </a:stretch>
      </xdr:blipFill>
      <xdr:spPr>
        <a:xfrm>
          <a:off x="2619375" y="6610350"/>
          <a:ext cx="0" cy="295275"/>
        </a:xfrm>
        <a:prstGeom prst="rect">
          <a:avLst/>
        </a:prstGeom>
        <a:noFill/>
        <a:ln w="9525">
          <a:noFill/>
          <a:miter lim="800000"/>
          <a:headEnd/>
          <a:tailEnd/>
        </a:ln>
      </xdr:spPr>
    </xdr:pic>
    <xdr:clientData/>
  </xdr:oneCellAnchor>
  <xdr:oneCellAnchor>
    <xdr:from>
      <xdr:col>1</xdr:col>
      <xdr:colOff>1933575</xdr:colOff>
      <xdr:row>50</xdr:row>
      <xdr:rowOff>9525</xdr:rowOff>
    </xdr:from>
    <xdr:ext cx="0" cy="295275"/>
    <xdr:pic>
      <xdr:nvPicPr>
        <xdr:cNvPr id="1301" name="ctl00_logoimage" descr="Danfoss Logo"/>
        <xdr:cNvPicPr>
          <a:picLocks noChangeAspect="1" noChangeArrowheads="1"/>
        </xdr:cNvPicPr>
      </xdr:nvPicPr>
      <xdr:blipFill>
        <a:blip r:embed="rId1"/>
        <a:srcRect/>
        <a:stretch>
          <a:fillRect/>
        </a:stretch>
      </xdr:blipFill>
      <xdr:spPr>
        <a:xfrm>
          <a:off x="2619375" y="6753225"/>
          <a:ext cx="0" cy="295275"/>
        </a:xfrm>
        <a:prstGeom prst="rect">
          <a:avLst/>
        </a:prstGeom>
        <a:noFill/>
        <a:ln w="9525">
          <a:noFill/>
          <a:miter lim="800000"/>
          <a:headEnd/>
          <a:tailEnd/>
        </a:ln>
      </xdr:spPr>
    </xdr:pic>
    <xdr:clientData/>
  </xdr:oneCellAnchor>
  <xdr:oneCellAnchor>
    <xdr:from>
      <xdr:col>1</xdr:col>
      <xdr:colOff>1933575</xdr:colOff>
      <xdr:row>51</xdr:row>
      <xdr:rowOff>9525</xdr:rowOff>
    </xdr:from>
    <xdr:ext cx="0" cy="295275"/>
    <xdr:pic>
      <xdr:nvPicPr>
        <xdr:cNvPr id="1302" name="ctl00_logoimage" descr="Danfoss Logo"/>
        <xdr:cNvPicPr>
          <a:picLocks noChangeAspect="1" noChangeArrowheads="1"/>
        </xdr:cNvPicPr>
      </xdr:nvPicPr>
      <xdr:blipFill>
        <a:blip r:embed="rId1"/>
        <a:srcRect/>
        <a:stretch>
          <a:fillRect/>
        </a:stretch>
      </xdr:blipFill>
      <xdr:spPr>
        <a:xfrm>
          <a:off x="2619375" y="6896100"/>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1303"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54</xdr:row>
      <xdr:rowOff>0</xdr:rowOff>
    </xdr:from>
    <xdr:ext cx="0" cy="295275"/>
    <xdr:pic>
      <xdr:nvPicPr>
        <xdr:cNvPr id="1304" name="ctl00_logoimage" descr="Danfoss Logo"/>
        <xdr:cNvPicPr>
          <a:picLocks noChangeAspect="1" noChangeArrowheads="1"/>
        </xdr:cNvPicPr>
      </xdr:nvPicPr>
      <xdr:blipFill>
        <a:blip r:embed="rId1"/>
        <a:srcRect/>
        <a:stretch>
          <a:fillRect/>
        </a:stretch>
      </xdr:blipFill>
      <xdr:spPr>
        <a:xfrm>
          <a:off x="2619375" y="7315200"/>
          <a:ext cx="0" cy="295275"/>
        </a:xfrm>
        <a:prstGeom prst="rect">
          <a:avLst/>
        </a:prstGeom>
        <a:noFill/>
        <a:ln w="9525">
          <a:noFill/>
          <a:miter lim="800000"/>
          <a:headEnd/>
          <a:tailEnd/>
        </a:ln>
      </xdr:spPr>
    </xdr:pic>
    <xdr:clientData/>
  </xdr:oneCellAnchor>
  <xdr:oneCellAnchor>
    <xdr:from>
      <xdr:col>1</xdr:col>
      <xdr:colOff>1933575</xdr:colOff>
      <xdr:row>54</xdr:row>
      <xdr:rowOff>9525</xdr:rowOff>
    </xdr:from>
    <xdr:ext cx="0" cy="295275"/>
    <xdr:pic>
      <xdr:nvPicPr>
        <xdr:cNvPr id="1305" name="ctl00_logoimage" descr="Danfoss Logo"/>
        <xdr:cNvPicPr>
          <a:picLocks noChangeAspect="1" noChangeArrowheads="1"/>
        </xdr:cNvPicPr>
      </xdr:nvPicPr>
      <xdr:blipFill>
        <a:blip r:embed="rId1"/>
        <a:srcRect/>
        <a:stretch>
          <a:fillRect/>
        </a:stretch>
      </xdr:blipFill>
      <xdr:spPr>
        <a:xfrm>
          <a:off x="2619375" y="7324725"/>
          <a:ext cx="0" cy="295275"/>
        </a:xfrm>
        <a:prstGeom prst="rect">
          <a:avLst/>
        </a:prstGeom>
        <a:noFill/>
        <a:ln w="9525">
          <a:noFill/>
          <a:miter lim="800000"/>
          <a:headEnd/>
          <a:tailEnd/>
        </a:ln>
      </xdr:spPr>
    </xdr:pic>
    <xdr:clientData/>
  </xdr:oneCellAnchor>
  <xdr:oneCellAnchor>
    <xdr:from>
      <xdr:col>1</xdr:col>
      <xdr:colOff>1933575</xdr:colOff>
      <xdr:row>55</xdr:row>
      <xdr:rowOff>9525</xdr:rowOff>
    </xdr:from>
    <xdr:ext cx="0" cy="295275"/>
    <xdr:pic>
      <xdr:nvPicPr>
        <xdr:cNvPr id="1306" name="ctl00_logoimage" descr="Danfoss Logo"/>
        <xdr:cNvPicPr>
          <a:picLocks noChangeAspect="1" noChangeArrowheads="1"/>
        </xdr:cNvPicPr>
      </xdr:nvPicPr>
      <xdr:blipFill>
        <a:blip r:embed="rId1"/>
        <a:srcRect/>
        <a:stretch>
          <a:fillRect/>
        </a:stretch>
      </xdr:blipFill>
      <xdr:spPr>
        <a:xfrm>
          <a:off x="2619375" y="7467600"/>
          <a:ext cx="0" cy="295275"/>
        </a:xfrm>
        <a:prstGeom prst="rect">
          <a:avLst/>
        </a:prstGeom>
        <a:noFill/>
        <a:ln w="9525">
          <a:noFill/>
          <a:miter lim="800000"/>
          <a:headEnd/>
          <a:tailEnd/>
        </a:ln>
      </xdr:spPr>
    </xdr:pic>
    <xdr:clientData/>
  </xdr:oneCellAnchor>
  <xdr:oneCellAnchor>
    <xdr:from>
      <xdr:col>1</xdr:col>
      <xdr:colOff>1933575</xdr:colOff>
      <xdr:row>56</xdr:row>
      <xdr:rowOff>9525</xdr:rowOff>
    </xdr:from>
    <xdr:ext cx="0" cy="295275"/>
    <xdr:pic>
      <xdr:nvPicPr>
        <xdr:cNvPr id="1307" name="ctl00_logoimage" descr="Danfoss Logo"/>
        <xdr:cNvPicPr>
          <a:picLocks noChangeAspect="1" noChangeArrowheads="1"/>
        </xdr:cNvPicPr>
      </xdr:nvPicPr>
      <xdr:blipFill>
        <a:blip r:embed="rId1"/>
        <a:srcRect/>
        <a:stretch>
          <a:fillRect/>
        </a:stretch>
      </xdr:blipFill>
      <xdr:spPr>
        <a:xfrm>
          <a:off x="2619375" y="7610475"/>
          <a:ext cx="0" cy="295275"/>
        </a:xfrm>
        <a:prstGeom prst="rect">
          <a:avLst/>
        </a:prstGeom>
        <a:noFill/>
        <a:ln w="9525">
          <a:noFill/>
          <a:miter lim="800000"/>
          <a:headEnd/>
          <a:tailEnd/>
        </a:ln>
      </xdr:spPr>
    </xdr:pic>
    <xdr:clientData/>
  </xdr:oneCellAnchor>
  <xdr:oneCellAnchor>
    <xdr:from>
      <xdr:col>1</xdr:col>
      <xdr:colOff>1933575</xdr:colOff>
      <xdr:row>57</xdr:row>
      <xdr:rowOff>9525</xdr:rowOff>
    </xdr:from>
    <xdr:ext cx="0" cy="295275"/>
    <xdr:pic>
      <xdr:nvPicPr>
        <xdr:cNvPr id="1308" name="ctl00_logoimage" descr="Danfoss Logo"/>
        <xdr:cNvPicPr>
          <a:picLocks noChangeAspect="1" noChangeArrowheads="1"/>
        </xdr:cNvPicPr>
      </xdr:nvPicPr>
      <xdr:blipFill>
        <a:blip r:embed="rId1"/>
        <a:srcRect/>
        <a:stretch>
          <a:fillRect/>
        </a:stretch>
      </xdr:blipFill>
      <xdr:spPr>
        <a:xfrm>
          <a:off x="2619375" y="775335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3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3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311"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3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31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314"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5"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6"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7"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8"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19"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0</xdr:rowOff>
    </xdr:from>
    <xdr:ext cx="0" cy="295275"/>
    <xdr:pic>
      <xdr:nvPicPr>
        <xdr:cNvPr id="1320" name="ctl00_logoimage" descr="Danfoss Logo"/>
        <xdr:cNvPicPr>
          <a:picLocks noChangeAspect="1" noChangeArrowheads="1"/>
        </xdr:cNvPicPr>
      </xdr:nvPicPr>
      <xdr:blipFill>
        <a:blip r:embed="rId1"/>
        <a:srcRect/>
        <a:stretch>
          <a:fillRect/>
        </a:stretch>
      </xdr:blipFill>
      <xdr:spPr>
        <a:xfrm>
          <a:off x="2619375" y="1031557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1321"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1322"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4"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5"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1326"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132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132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1329"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1330"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133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1332"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1333"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4"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0</xdr:rowOff>
    </xdr:from>
    <xdr:ext cx="0" cy="295275"/>
    <xdr:pic>
      <xdr:nvPicPr>
        <xdr:cNvPr id="1335" name="ctl00_logoimage" descr="Danfoss Logo"/>
        <xdr:cNvPicPr>
          <a:picLocks noChangeAspect="1" noChangeArrowheads="1"/>
        </xdr:cNvPicPr>
      </xdr:nvPicPr>
      <xdr:blipFill>
        <a:blip r:embed="rId1"/>
        <a:srcRect/>
        <a:stretch>
          <a:fillRect/>
        </a:stretch>
      </xdr:blipFill>
      <xdr:spPr>
        <a:xfrm>
          <a:off x="2619375" y="12637135"/>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1336"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133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1338"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1339"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134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1341"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1342"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13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13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1345"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1346"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134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1348"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1349"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135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351"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135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1353"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354"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1355"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135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1357"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1358"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6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137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1380"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0</xdr:rowOff>
    </xdr:from>
    <xdr:ext cx="0" cy="295275"/>
    <xdr:pic>
      <xdr:nvPicPr>
        <xdr:cNvPr id="1381" name="ctl00_logoimage" descr="Danfoss Logo"/>
        <xdr:cNvPicPr>
          <a:picLocks noChangeAspect="1" noChangeArrowheads="1"/>
        </xdr:cNvPicPr>
      </xdr:nvPicPr>
      <xdr:blipFill>
        <a:blip r:embed="rId1"/>
        <a:srcRect/>
        <a:stretch>
          <a:fillRect/>
        </a:stretch>
      </xdr:blipFill>
      <xdr:spPr>
        <a:xfrm>
          <a:off x="2619375" y="19416395"/>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1382"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0</xdr:rowOff>
    </xdr:from>
    <xdr:ext cx="0" cy="295275"/>
    <xdr:pic>
      <xdr:nvPicPr>
        <xdr:cNvPr id="1383" name="ctl00_logoimage" descr="Danfoss Logo"/>
        <xdr:cNvPicPr>
          <a:picLocks noChangeAspect="1" noChangeArrowheads="1"/>
        </xdr:cNvPicPr>
      </xdr:nvPicPr>
      <xdr:blipFill>
        <a:blip r:embed="rId1"/>
        <a:srcRect/>
        <a:stretch>
          <a:fillRect/>
        </a:stretch>
      </xdr:blipFill>
      <xdr:spPr>
        <a:xfrm>
          <a:off x="2619375" y="198450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138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0</xdr:rowOff>
    </xdr:from>
    <xdr:ext cx="0" cy="295275"/>
    <xdr:pic>
      <xdr:nvPicPr>
        <xdr:cNvPr id="1385" name="ctl00_logoimage" descr="Danfoss Logo"/>
        <xdr:cNvPicPr>
          <a:picLocks noChangeAspect="1" noChangeArrowheads="1"/>
        </xdr:cNvPicPr>
      </xdr:nvPicPr>
      <xdr:blipFill>
        <a:blip r:embed="rId1"/>
        <a:srcRect/>
        <a:stretch>
          <a:fillRect/>
        </a:stretch>
      </xdr:blipFill>
      <xdr:spPr>
        <a:xfrm>
          <a:off x="2619375" y="199878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38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13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13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139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1395"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1396"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139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140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1"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140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140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1406"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140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1408"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1409"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141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1411"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1412"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141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141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1416"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141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1418"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1419"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142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1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1425"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142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7"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0</xdr:rowOff>
    </xdr:from>
    <xdr:ext cx="0" cy="295275"/>
    <xdr:pic>
      <xdr:nvPicPr>
        <xdr:cNvPr id="1428" name="ctl00_logoimage" descr="Danfoss Logo"/>
        <xdr:cNvPicPr>
          <a:picLocks noChangeAspect="1" noChangeArrowheads="1"/>
        </xdr:cNvPicPr>
      </xdr:nvPicPr>
      <xdr:blipFill>
        <a:blip r:embed="rId1"/>
        <a:srcRect/>
        <a:stretch>
          <a:fillRect/>
        </a:stretch>
      </xdr:blipFill>
      <xdr:spPr>
        <a:xfrm>
          <a:off x="2619375" y="27091005"/>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142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1430"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1431"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143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1433"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1434"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143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143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1437"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1438"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143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4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44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4"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0</xdr:rowOff>
    </xdr:from>
    <xdr:ext cx="0" cy="295275"/>
    <xdr:pic>
      <xdr:nvPicPr>
        <xdr:cNvPr id="1445" name="ctl00_logoimage" descr="Danfoss Logo"/>
        <xdr:cNvPicPr>
          <a:picLocks noChangeAspect="1" noChangeArrowheads="1"/>
        </xdr:cNvPicPr>
      </xdr:nvPicPr>
      <xdr:blipFill>
        <a:blip r:embed="rId1"/>
        <a:srcRect/>
        <a:stretch>
          <a:fillRect/>
        </a:stretch>
      </xdr:blipFill>
      <xdr:spPr>
        <a:xfrm>
          <a:off x="2619375" y="2880550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144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4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4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145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1456"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1457"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145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1459"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1460"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146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146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1463"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14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147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1473"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1474"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147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6"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7"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8"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0</xdr:rowOff>
    </xdr:from>
    <xdr:ext cx="0" cy="295275"/>
    <xdr:pic>
      <xdr:nvPicPr>
        <xdr:cNvPr id="1479" name="ctl00_logoimage" descr="Danfoss Logo"/>
        <xdr:cNvPicPr>
          <a:picLocks noChangeAspect="1" noChangeArrowheads="1"/>
        </xdr:cNvPicPr>
      </xdr:nvPicPr>
      <xdr:blipFill>
        <a:blip r:embed="rId1"/>
        <a:srcRect/>
        <a:stretch>
          <a:fillRect/>
        </a:stretch>
      </xdr:blipFill>
      <xdr:spPr>
        <a:xfrm>
          <a:off x="2619375" y="32980630"/>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148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1"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0</xdr:rowOff>
    </xdr:from>
    <xdr:ext cx="0" cy="295275"/>
    <xdr:pic>
      <xdr:nvPicPr>
        <xdr:cNvPr id="1482" name="ctl00_logoimage" descr="Danfoss Logo"/>
        <xdr:cNvPicPr>
          <a:picLocks noChangeAspect="1" noChangeArrowheads="1"/>
        </xdr:cNvPicPr>
      </xdr:nvPicPr>
      <xdr:blipFill>
        <a:blip r:embed="rId1"/>
        <a:srcRect/>
        <a:stretch>
          <a:fillRect/>
        </a:stretch>
      </xdr:blipFill>
      <xdr:spPr>
        <a:xfrm>
          <a:off x="2619375" y="33450530"/>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148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1484"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5"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6"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7"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8"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89"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0"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1"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2"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3"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0</xdr:rowOff>
    </xdr:from>
    <xdr:ext cx="0" cy="295275"/>
    <xdr:pic>
      <xdr:nvPicPr>
        <xdr:cNvPr id="1494" name="ctl00_logoimage" descr="Danfoss Logo"/>
        <xdr:cNvPicPr>
          <a:picLocks noChangeAspect="1" noChangeArrowheads="1"/>
        </xdr:cNvPicPr>
      </xdr:nvPicPr>
      <xdr:blipFill>
        <a:blip r:embed="rId1"/>
        <a:srcRect/>
        <a:stretch>
          <a:fillRect/>
        </a:stretch>
      </xdr:blipFill>
      <xdr:spPr>
        <a:xfrm>
          <a:off x="2619375" y="34012505"/>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1495"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149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1497"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1498"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499"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0"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0</xdr:rowOff>
    </xdr:from>
    <xdr:ext cx="0" cy="295275"/>
    <xdr:pic>
      <xdr:nvPicPr>
        <xdr:cNvPr id="1501" name="ctl00_logoimage" descr="Danfoss Logo"/>
        <xdr:cNvPicPr>
          <a:picLocks noChangeAspect="1" noChangeArrowheads="1"/>
        </xdr:cNvPicPr>
      </xdr:nvPicPr>
      <xdr:blipFill>
        <a:blip r:embed="rId1"/>
        <a:srcRect/>
        <a:stretch>
          <a:fillRect/>
        </a:stretch>
      </xdr:blipFill>
      <xdr:spPr>
        <a:xfrm>
          <a:off x="2619375" y="3458400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1502"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150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50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150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1507"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0</xdr:rowOff>
    </xdr:from>
    <xdr:ext cx="0" cy="295275"/>
    <xdr:pic>
      <xdr:nvPicPr>
        <xdr:cNvPr id="1508" name="ctl00_logoimage" descr="Danfoss Logo"/>
        <xdr:cNvPicPr>
          <a:picLocks noChangeAspect="1" noChangeArrowheads="1"/>
        </xdr:cNvPicPr>
      </xdr:nvPicPr>
      <xdr:blipFill>
        <a:blip r:embed="rId1"/>
        <a:srcRect/>
        <a:stretch>
          <a:fillRect/>
        </a:stretch>
      </xdr:blipFill>
      <xdr:spPr>
        <a:xfrm>
          <a:off x="2619375" y="3563175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0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151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2"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1513"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1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152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152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0</xdr:rowOff>
    </xdr:from>
    <xdr:ext cx="0" cy="295275"/>
    <xdr:pic>
      <xdr:nvPicPr>
        <xdr:cNvPr id="1526" name="ctl00_logoimage" descr="Danfoss Logo"/>
        <xdr:cNvPicPr>
          <a:picLocks noChangeAspect="1" noChangeArrowheads="1"/>
        </xdr:cNvPicPr>
      </xdr:nvPicPr>
      <xdr:blipFill>
        <a:blip r:embed="rId1"/>
        <a:srcRect/>
        <a:stretch>
          <a:fillRect/>
        </a:stretch>
      </xdr:blipFill>
      <xdr:spPr>
        <a:xfrm>
          <a:off x="2619375" y="3606038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1527"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0</xdr:rowOff>
    </xdr:from>
    <xdr:ext cx="0" cy="295275"/>
    <xdr:pic>
      <xdr:nvPicPr>
        <xdr:cNvPr id="1528" name="ctl00_logoimage" descr="Danfoss Logo"/>
        <xdr:cNvPicPr>
          <a:picLocks noChangeAspect="1" noChangeArrowheads="1"/>
        </xdr:cNvPicPr>
      </xdr:nvPicPr>
      <xdr:blipFill>
        <a:blip r:embed="rId1"/>
        <a:srcRect/>
        <a:stretch>
          <a:fillRect/>
        </a:stretch>
      </xdr:blipFill>
      <xdr:spPr>
        <a:xfrm>
          <a:off x="2619375" y="3620325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1529"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0</xdr:rowOff>
    </xdr:from>
    <xdr:ext cx="0" cy="295275"/>
    <xdr:pic>
      <xdr:nvPicPr>
        <xdr:cNvPr id="1530" name="ctl00_logoimage" descr="Danfoss Logo"/>
        <xdr:cNvPicPr>
          <a:picLocks noChangeAspect="1" noChangeArrowheads="1"/>
        </xdr:cNvPicPr>
      </xdr:nvPicPr>
      <xdr:blipFill>
        <a:blip r:embed="rId1"/>
        <a:srcRect/>
        <a:stretch>
          <a:fillRect/>
        </a:stretch>
      </xdr:blipFill>
      <xdr:spPr>
        <a:xfrm>
          <a:off x="2619375" y="3634613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1531"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0</xdr:rowOff>
    </xdr:from>
    <xdr:ext cx="0" cy="295275"/>
    <xdr:pic>
      <xdr:nvPicPr>
        <xdr:cNvPr id="1532" name="ctl00_logoimage" descr="Danfoss Logo"/>
        <xdr:cNvPicPr>
          <a:picLocks noChangeAspect="1" noChangeArrowheads="1"/>
        </xdr:cNvPicPr>
      </xdr:nvPicPr>
      <xdr:blipFill>
        <a:blip r:embed="rId1"/>
        <a:srcRect/>
        <a:stretch>
          <a:fillRect/>
        </a:stretch>
      </xdr:blipFill>
      <xdr:spPr>
        <a:xfrm>
          <a:off x="2619375" y="3648900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153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153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1535"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1536"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15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1538"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1539"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154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1541"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4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4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4"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1555"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155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155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1560"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156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1563"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4"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0</xdr:rowOff>
    </xdr:from>
    <xdr:ext cx="0" cy="295275"/>
    <xdr:pic>
      <xdr:nvPicPr>
        <xdr:cNvPr id="1565" name="ctl00_logoimage" descr="Danfoss Logo"/>
        <xdr:cNvPicPr>
          <a:picLocks noChangeAspect="1" noChangeArrowheads="1"/>
        </xdr:cNvPicPr>
      </xdr:nvPicPr>
      <xdr:blipFill>
        <a:blip r:embed="rId1"/>
        <a:srcRect/>
        <a:stretch>
          <a:fillRect/>
        </a:stretch>
      </xdr:blipFill>
      <xdr:spPr>
        <a:xfrm>
          <a:off x="2619375" y="38679755"/>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1566"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156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156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1569"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1570"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157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1572"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1573"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4"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5"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0</xdr:rowOff>
    </xdr:from>
    <xdr:ext cx="0" cy="295275"/>
    <xdr:pic>
      <xdr:nvPicPr>
        <xdr:cNvPr id="1576" name="ctl00_logoimage" descr="Danfoss Logo"/>
        <xdr:cNvPicPr>
          <a:picLocks noChangeAspect="1" noChangeArrowheads="1"/>
        </xdr:cNvPicPr>
      </xdr:nvPicPr>
      <xdr:blipFill>
        <a:blip r:embed="rId1"/>
        <a:srcRect/>
        <a:stretch>
          <a:fillRect/>
        </a:stretch>
      </xdr:blipFill>
      <xdr:spPr>
        <a:xfrm>
          <a:off x="2619375" y="3982275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1577"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157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79"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0</xdr:rowOff>
    </xdr:from>
    <xdr:ext cx="0" cy="295275"/>
    <xdr:pic>
      <xdr:nvPicPr>
        <xdr:cNvPr id="1580" name="ctl00_logoimage" descr="Danfoss Logo"/>
        <xdr:cNvPicPr>
          <a:picLocks noChangeAspect="1" noChangeArrowheads="1"/>
        </xdr:cNvPicPr>
      </xdr:nvPicPr>
      <xdr:blipFill>
        <a:blip r:embed="rId1"/>
        <a:srcRect/>
        <a:stretch>
          <a:fillRect/>
        </a:stretch>
      </xdr:blipFill>
      <xdr:spPr>
        <a:xfrm>
          <a:off x="2619375" y="4010850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158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1582"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1583"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158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58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5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5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16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64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165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1651"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1652"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165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0</xdr:rowOff>
    </xdr:from>
    <xdr:ext cx="0" cy="295275"/>
    <xdr:pic>
      <xdr:nvPicPr>
        <xdr:cNvPr id="1654" name="ctl00_logoimage" descr="Danfoss Logo"/>
        <xdr:cNvPicPr>
          <a:picLocks noChangeAspect="1" noChangeArrowheads="1"/>
        </xdr:cNvPicPr>
      </xdr:nvPicPr>
      <xdr:blipFill>
        <a:blip r:embed="rId1"/>
        <a:srcRect/>
        <a:stretch>
          <a:fillRect/>
        </a:stretch>
      </xdr:blipFill>
      <xdr:spPr>
        <a:xfrm>
          <a:off x="2619375" y="4552823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1655"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5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4"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5"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6"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7"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8"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69"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0"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1"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2"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0</xdr:rowOff>
    </xdr:from>
    <xdr:ext cx="0" cy="295275"/>
    <xdr:pic>
      <xdr:nvPicPr>
        <xdr:cNvPr id="1673" name="ctl00_logoimage" descr="Danfoss Logo"/>
        <xdr:cNvPicPr>
          <a:picLocks noChangeAspect="1" noChangeArrowheads="1"/>
        </xdr:cNvPicPr>
      </xdr:nvPicPr>
      <xdr:blipFill>
        <a:blip r:embed="rId1"/>
        <a:srcRect/>
        <a:stretch>
          <a:fillRect/>
        </a:stretch>
      </xdr:blipFill>
      <xdr:spPr>
        <a:xfrm>
          <a:off x="2619375" y="4567110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1674"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167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1676"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1677"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7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8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4"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5"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6"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7"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8"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699"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0"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1"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2"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269</xdr:row>
      <xdr:rowOff>0</xdr:rowOff>
    </xdr:from>
    <xdr:ext cx="0" cy="295275"/>
    <xdr:pic>
      <xdr:nvPicPr>
        <xdr:cNvPr id="1703" name="ctl00_logoimage" descr="Danfoss Logo"/>
        <xdr:cNvPicPr>
          <a:picLocks noChangeAspect="1" noChangeArrowheads="1"/>
        </xdr:cNvPicPr>
      </xdr:nvPicPr>
      <xdr:blipFill>
        <a:blip r:embed="rId1"/>
        <a:srcRect/>
        <a:stretch>
          <a:fillRect/>
        </a:stretch>
      </xdr:blipFill>
      <xdr:spPr>
        <a:xfrm>
          <a:off x="2619375" y="4792535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705"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70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8"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70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0"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1711"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2"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1713"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15"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1717"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171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0"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1721"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2"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1723"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4"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1725"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2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182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2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3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4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5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6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7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3"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4"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5"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6"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7"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8"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89"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0"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1"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163</xdr:row>
      <xdr:rowOff>0</xdr:rowOff>
    </xdr:from>
    <xdr:ext cx="0" cy="295275"/>
    <xdr:pic>
      <xdr:nvPicPr>
        <xdr:cNvPr id="1892" name="ctl00_logoimage" descr="Danfoss Logo"/>
        <xdr:cNvPicPr>
          <a:picLocks noChangeAspect="1" noChangeArrowheads="1"/>
        </xdr:cNvPicPr>
      </xdr:nvPicPr>
      <xdr:blipFill>
        <a:blip r:embed="rId1"/>
        <a:srcRect/>
        <a:stretch>
          <a:fillRect/>
        </a:stretch>
      </xdr:blipFill>
      <xdr:spPr>
        <a:xfrm>
          <a:off x="2619375" y="2866263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28"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2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0"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1"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17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173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173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twoCellAnchor editAs="oneCell">
    <xdr:from>
      <xdr:col>5</xdr:col>
      <xdr:colOff>143510</xdr:colOff>
      <xdr:row>85</xdr:row>
      <xdr:rowOff>5080</xdr:rowOff>
    </xdr:from>
    <xdr:to>
      <xdr:col>5</xdr:col>
      <xdr:colOff>1838345</xdr:colOff>
      <xdr:row>90</xdr:row>
      <xdr:rowOff>43625</xdr:rowOff>
    </xdr:to>
    <xdr:pic>
      <xdr:nvPicPr>
        <xdr:cNvPr id="3" name="Picture 2"/>
        <xdr:cNvPicPr>
          <a:picLocks noChangeAspect="1"/>
        </xdr:cNvPicPr>
      </xdr:nvPicPr>
      <xdr:blipFill>
        <a:blip r:embed="rId28"/>
        <a:stretch>
          <a:fillRect/>
        </a:stretch>
      </xdr:blipFill>
      <xdr:spPr>
        <a:xfrm>
          <a:off x="6668135" y="12785090"/>
          <a:ext cx="1694815" cy="752475"/>
        </a:xfrm>
        <a:prstGeom prst="rect">
          <a:avLst/>
        </a:prstGeom>
      </xdr:spPr>
    </xdr:pic>
    <xdr:clientData/>
  </xdr:twoCellAnchor>
  <xdr:twoCellAnchor editAs="oneCell">
    <xdr:from>
      <xdr:col>5</xdr:col>
      <xdr:colOff>182216</xdr:colOff>
      <xdr:row>114</xdr:row>
      <xdr:rowOff>115128</xdr:rowOff>
    </xdr:from>
    <xdr:to>
      <xdr:col>5</xdr:col>
      <xdr:colOff>1598593</xdr:colOff>
      <xdr:row>117</xdr:row>
      <xdr:rowOff>91109</xdr:rowOff>
    </xdr:to>
    <xdr:pic>
      <xdr:nvPicPr>
        <xdr:cNvPr id="16" name="Picture 15"/>
        <xdr:cNvPicPr>
          <a:picLocks noChangeAspect="1"/>
        </xdr:cNvPicPr>
      </xdr:nvPicPr>
      <xdr:blipFill>
        <a:blip r:embed="rId29"/>
        <a:stretch>
          <a:fillRect/>
        </a:stretch>
      </xdr:blipFill>
      <xdr:spPr>
        <a:xfrm>
          <a:off x="6706235" y="18531205"/>
          <a:ext cx="1416685" cy="404495"/>
        </a:xfrm>
        <a:prstGeom prst="rect">
          <a:avLst/>
        </a:prstGeom>
      </xdr:spPr>
    </xdr:pic>
    <xdr:clientData/>
  </xdr:twoCellAnchor>
  <xdr:twoCellAnchor editAs="oneCell">
    <xdr:from>
      <xdr:col>5</xdr:col>
      <xdr:colOff>332740</xdr:colOff>
      <xdr:row>121</xdr:row>
      <xdr:rowOff>85090</xdr:rowOff>
    </xdr:from>
    <xdr:to>
      <xdr:col>5</xdr:col>
      <xdr:colOff>1503045</xdr:colOff>
      <xdr:row>125</xdr:row>
      <xdr:rowOff>127000</xdr:rowOff>
    </xdr:to>
    <xdr:pic>
      <xdr:nvPicPr>
        <xdr:cNvPr id="20" name="Picture 19"/>
        <xdr:cNvPicPr>
          <a:picLocks noChangeAspect="1"/>
        </xdr:cNvPicPr>
      </xdr:nvPicPr>
      <xdr:blipFill>
        <a:blip r:embed="rId30"/>
        <a:stretch>
          <a:fillRect/>
        </a:stretch>
      </xdr:blipFill>
      <xdr:spPr>
        <a:xfrm>
          <a:off x="6857365" y="19930110"/>
          <a:ext cx="1170305" cy="613410"/>
        </a:xfrm>
        <a:prstGeom prst="rect">
          <a:avLst/>
        </a:prstGeom>
      </xdr:spPr>
    </xdr:pic>
    <xdr:clientData/>
  </xdr:twoCellAnchor>
  <xdr:oneCellAnchor>
    <xdr:from>
      <xdr:col>1</xdr:col>
      <xdr:colOff>1933575</xdr:colOff>
      <xdr:row>122</xdr:row>
      <xdr:rowOff>9525</xdr:rowOff>
    </xdr:from>
    <xdr:ext cx="0" cy="295275"/>
    <xdr:pic>
      <xdr:nvPicPr>
        <xdr:cNvPr id="1740"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1"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2"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3"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4"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45"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6"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7"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48"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174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0</xdr:rowOff>
    </xdr:from>
    <xdr:ext cx="0" cy="295275"/>
    <xdr:pic>
      <xdr:nvPicPr>
        <xdr:cNvPr id="1750" name="ctl00_logoimage" descr="Danfoss Logo"/>
        <xdr:cNvPicPr>
          <a:picLocks noChangeAspect="1" noChangeArrowheads="1"/>
        </xdr:cNvPicPr>
      </xdr:nvPicPr>
      <xdr:blipFill>
        <a:blip r:embed="rId1"/>
        <a:srcRect/>
        <a:stretch>
          <a:fillRect/>
        </a:stretch>
      </xdr:blipFill>
      <xdr:spPr>
        <a:xfrm>
          <a:off x="2619375" y="2013077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175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2"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3"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7"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75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59"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0"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1"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3"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4"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5"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1766"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6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0"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1771"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79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180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4"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5"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180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07"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0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181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181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1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8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0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191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2"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3"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4"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1779"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1"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1782"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5"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1786"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78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twoCellAnchor editAs="oneCell">
    <xdr:from>
      <xdr:col>5</xdr:col>
      <xdr:colOff>281609</xdr:colOff>
      <xdr:row>107</xdr:row>
      <xdr:rowOff>33130</xdr:rowOff>
    </xdr:from>
    <xdr:to>
      <xdr:col>5</xdr:col>
      <xdr:colOff>1459840</xdr:colOff>
      <xdr:row>110</xdr:row>
      <xdr:rowOff>134969</xdr:rowOff>
    </xdr:to>
    <xdr:pic>
      <xdr:nvPicPr>
        <xdr:cNvPr id="1790" name="Picture 1789" descr="Image result for mw pressure control"/>
        <xdr:cNvPicPr>
          <a:picLocks noChangeAspect="1" noChangeArrowheads="1"/>
        </xdr:cNvPicPr>
      </xdr:nvPicPr>
      <xdr:blipFill>
        <a:blip r:embed="rId31">
          <a:extLst>
            <a:ext uri="{28A0092B-C50C-407E-A947-70E740481C1C}">
              <a14:useLocalDpi xmlns:a14="http://schemas.microsoft.com/office/drawing/2010/main" val="0"/>
            </a:ext>
          </a:extLst>
        </a:blip>
        <a:srcRect t="10310" b="9278"/>
        <a:stretch>
          <a:fillRect/>
        </a:stretch>
      </xdr:blipFill>
      <xdr:spPr>
        <a:xfrm>
          <a:off x="6805930" y="17449165"/>
          <a:ext cx="1177925" cy="530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1933575</xdr:colOff>
      <xdr:row>189</xdr:row>
      <xdr:rowOff>0</xdr:rowOff>
    </xdr:from>
    <xdr:ext cx="0" cy="295275"/>
    <xdr:pic>
      <xdr:nvPicPr>
        <xdr:cNvPr id="1791"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2"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3"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4"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5"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797"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189</xdr:row>
      <xdr:rowOff>0</xdr:rowOff>
    </xdr:from>
    <xdr:ext cx="0" cy="295275"/>
    <xdr:pic>
      <xdr:nvPicPr>
        <xdr:cNvPr id="1816" name="ctl00_logoimage" descr="Danfoss Logo"/>
        <xdr:cNvPicPr>
          <a:picLocks noChangeAspect="1" noChangeArrowheads="1"/>
        </xdr:cNvPicPr>
      </xdr:nvPicPr>
      <xdr:blipFill>
        <a:blip r:embed="rId1"/>
        <a:srcRect/>
        <a:stretch>
          <a:fillRect/>
        </a:stretch>
      </xdr:blipFill>
      <xdr:spPr>
        <a:xfrm>
          <a:off x="2619375" y="35346005"/>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1914"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1915"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1916"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1917"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1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192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89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2"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192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1924"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1928"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29"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21</xdr:row>
      <xdr:rowOff>9525</xdr:rowOff>
    </xdr:from>
    <xdr:ext cx="0" cy="295275"/>
    <xdr:pic>
      <xdr:nvPicPr>
        <xdr:cNvPr id="1930" name="ctl00_logoimage" descr="Danfoss Logo"/>
        <xdr:cNvPicPr>
          <a:picLocks noChangeAspect="1" noChangeArrowheads="1"/>
        </xdr:cNvPicPr>
      </xdr:nvPicPr>
      <xdr:blipFill>
        <a:blip r:embed="rId1"/>
        <a:srcRect/>
        <a:stretch>
          <a:fillRect/>
        </a:stretch>
      </xdr:blipFill>
      <xdr:spPr>
        <a:xfrm>
          <a:off x="2619375" y="260985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3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3"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24</xdr:row>
      <xdr:rowOff>9525</xdr:rowOff>
    </xdr:from>
    <xdr:ext cx="0" cy="295275"/>
    <xdr:pic>
      <xdr:nvPicPr>
        <xdr:cNvPr id="1934" name="ctl00_logoimage" descr="Danfoss Logo"/>
        <xdr:cNvPicPr>
          <a:picLocks noChangeAspect="1" noChangeArrowheads="1"/>
        </xdr:cNvPicPr>
      </xdr:nvPicPr>
      <xdr:blipFill>
        <a:blip r:embed="rId1"/>
        <a:srcRect/>
        <a:stretch>
          <a:fillRect/>
        </a:stretch>
      </xdr:blipFill>
      <xdr:spPr>
        <a:xfrm>
          <a:off x="2619375" y="3038475"/>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5"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25</xdr:row>
      <xdr:rowOff>9525</xdr:rowOff>
    </xdr:from>
    <xdr:ext cx="0" cy="295275"/>
    <xdr:pic>
      <xdr:nvPicPr>
        <xdr:cNvPr id="1936" name="ctl00_logoimage" descr="Danfoss Logo"/>
        <xdr:cNvPicPr>
          <a:picLocks noChangeAspect="1" noChangeArrowheads="1"/>
        </xdr:cNvPicPr>
      </xdr:nvPicPr>
      <xdr:blipFill>
        <a:blip r:embed="rId1"/>
        <a:srcRect/>
        <a:stretch>
          <a:fillRect/>
        </a:stretch>
      </xdr:blipFill>
      <xdr:spPr>
        <a:xfrm>
          <a:off x="2619375" y="3181350"/>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7"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26</xdr:row>
      <xdr:rowOff>9525</xdr:rowOff>
    </xdr:from>
    <xdr:ext cx="0" cy="295275"/>
    <xdr:pic>
      <xdr:nvPicPr>
        <xdr:cNvPr id="1938" name="ctl00_logoimage" descr="Danfoss Logo"/>
        <xdr:cNvPicPr>
          <a:picLocks noChangeAspect="1" noChangeArrowheads="1"/>
        </xdr:cNvPicPr>
      </xdr:nvPicPr>
      <xdr:blipFill>
        <a:blip r:embed="rId1"/>
        <a:srcRect/>
        <a:stretch>
          <a:fillRect/>
        </a:stretch>
      </xdr:blipFill>
      <xdr:spPr>
        <a:xfrm>
          <a:off x="2619375" y="3324225"/>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39"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27</xdr:row>
      <xdr:rowOff>9525</xdr:rowOff>
    </xdr:from>
    <xdr:ext cx="0" cy="295275"/>
    <xdr:pic>
      <xdr:nvPicPr>
        <xdr:cNvPr id="1940" name="ctl00_logoimage" descr="Danfoss Logo"/>
        <xdr:cNvPicPr>
          <a:picLocks noChangeAspect="1" noChangeArrowheads="1"/>
        </xdr:cNvPicPr>
      </xdr:nvPicPr>
      <xdr:blipFill>
        <a:blip r:embed="rId1"/>
        <a:srcRect/>
        <a:stretch>
          <a:fillRect/>
        </a:stretch>
      </xdr:blipFill>
      <xdr:spPr>
        <a:xfrm>
          <a:off x="2619375" y="3467100"/>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1"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2"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3"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oneCellAnchor>
    <xdr:from>
      <xdr:col>1</xdr:col>
      <xdr:colOff>1933575</xdr:colOff>
      <xdr:row>22</xdr:row>
      <xdr:rowOff>9525</xdr:rowOff>
    </xdr:from>
    <xdr:ext cx="0" cy="295275"/>
    <xdr:pic>
      <xdr:nvPicPr>
        <xdr:cNvPr id="1944" name="ctl00_logoimage" descr="Danfoss Logo"/>
        <xdr:cNvPicPr>
          <a:picLocks noChangeAspect="1" noChangeArrowheads="1"/>
        </xdr:cNvPicPr>
      </xdr:nvPicPr>
      <xdr:blipFill>
        <a:blip r:embed="rId1"/>
        <a:srcRect/>
        <a:stretch>
          <a:fillRect/>
        </a:stretch>
      </xdr:blipFill>
      <xdr:spPr>
        <a:xfrm>
          <a:off x="2619375" y="2752725"/>
          <a:ext cx="0" cy="295275"/>
        </a:xfrm>
        <a:prstGeom prst="rect">
          <a:avLst/>
        </a:prstGeom>
        <a:noFill/>
        <a:ln w="9525">
          <a:noFill/>
          <a:miter lim="800000"/>
          <a:headEnd/>
          <a:tailEnd/>
        </a:ln>
      </xdr:spPr>
    </xdr:pic>
    <xdr:clientData/>
  </xdr:oneCellAnchor>
  <xdr:twoCellAnchor editAs="oneCell">
    <xdr:from>
      <xdr:col>5</xdr:col>
      <xdr:colOff>372718</xdr:colOff>
      <xdr:row>22</xdr:row>
      <xdr:rowOff>43069</xdr:rowOff>
    </xdr:from>
    <xdr:to>
      <xdr:col>5</xdr:col>
      <xdr:colOff>1275522</xdr:colOff>
      <xdr:row>28</xdr:row>
      <xdr:rowOff>101047</xdr:rowOff>
    </xdr:to>
    <xdr:pic>
      <xdr:nvPicPr>
        <xdr:cNvPr id="1945" name="Picture 1944"/>
        <xdr:cNvPicPr>
          <a:picLocks noChangeAspect="1"/>
        </xdr:cNvPicPr>
      </xdr:nvPicPr>
      <xdr:blipFill>
        <a:blip r:embed="rId32"/>
        <a:stretch>
          <a:fillRect/>
        </a:stretch>
      </xdr:blipFill>
      <xdr:spPr>
        <a:xfrm>
          <a:off x="6896735" y="2785745"/>
          <a:ext cx="902970" cy="915670"/>
        </a:xfrm>
        <a:prstGeom prst="rect">
          <a:avLst/>
        </a:prstGeom>
      </xdr:spPr>
    </xdr:pic>
    <xdr:clientData/>
  </xdr:twoCellAnchor>
  <xdr:oneCellAnchor>
    <xdr:from>
      <xdr:col>1</xdr:col>
      <xdr:colOff>1933575</xdr:colOff>
      <xdr:row>11</xdr:row>
      <xdr:rowOff>9525</xdr:rowOff>
    </xdr:from>
    <xdr:ext cx="0" cy="295275"/>
    <xdr:pic>
      <xdr:nvPicPr>
        <xdr:cNvPr id="1946"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11</xdr:row>
      <xdr:rowOff>9525</xdr:rowOff>
    </xdr:from>
    <xdr:ext cx="0" cy="295275"/>
    <xdr:pic>
      <xdr:nvPicPr>
        <xdr:cNvPr id="1947" name="ctl00_logoimage" descr="Danfoss Logo"/>
        <xdr:cNvPicPr>
          <a:picLocks noChangeAspect="1" noChangeArrowheads="1"/>
        </xdr:cNvPicPr>
      </xdr:nvPicPr>
      <xdr:blipFill>
        <a:blip r:embed="rId1"/>
        <a:srcRect/>
        <a:stretch>
          <a:fillRect/>
        </a:stretch>
      </xdr:blipFill>
      <xdr:spPr>
        <a:xfrm>
          <a:off x="2619375" y="1181100"/>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8"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12</xdr:row>
      <xdr:rowOff>9525</xdr:rowOff>
    </xdr:from>
    <xdr:ext cx="0" cy="295275"/>
    <xdr:pic>
      <xdr:nvPicPr>
        <xdr:cNvPr id="1949" name="ctl00_logoimage" descr="Danfoss Logo"/>
        <xdr:cNvPicPr>
          <a:picLocks noChangeAspect="1" noChangeArrowheads="1"/>
        </xdr:cNvPicPr>
      </xdr:nvPicPr>
      <xdr:blipFill>
        <a:blip r:embed="rId1"/>
        <a:srcRect/>
        <a:stretch>
          <a:fillRect/>
        </a:stretch>
      </xdr:blipFill>
      <xdr:spPr>
        <a:xfrm>
          <a:off x="2619375" y="1323975"/>
          <a:ext cx="0" cy="295275"/>
        </a:xfrm>
        <a:prstGeom prst="rect">
          <a:avLst/>
        </a:prstGeom>
        <a:noFill/>
        <a:ln w="9525">
          <a:noFill/>
          <a:miter lim="800000"/>
          <a:headEnd/>
          <a:tailEnd/>
        </a:ln>
      </xdr:spPr>
    </xdr:pic>
    <xdr:clientData/>
  </xdr:oneCellAnchor>
  <xdr:oneCellAnchor>
    <xdr:from>
      <xdr:col>1</xdr:col>
      <xdr:colOff>1933575</xdr:colOff>
      <xdr:row>29</xdr:row>
      <xdr:rowOff>9525</xdr:rowOff>
    </xdr:from>
    <xdr:ext cx="0" cy="295275"/>
    <xdr:pic>
      <xdr:nvPicPr>
        <xdr:cNvPr id="1950" name="ctl00_logoimage" descr="Danfoss Logo"/>
        <xdr:cNvPicPr>
          <a:picLocks noChangeAspect="1" noChangeArrowheads="1"/>
        </xdr:cNvPicPr>
      </xdr:nvPicPr>
      <xdr:blipFill>
        <a:blip r:embed="rId1"/>
        <a:srcRect/>
        <a:stretch>
          <a:fillRect/>
        </a:stretch>
      </xdr:blipFill>
      <xdr:spPr>
        <a:xfrm>
          <a:off x="2619375" y="3752850"/>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51"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52"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53"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54"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55"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56"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57"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58"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59"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60"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61"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31</xdr:row>
      <xdr:rowOff>9525</xdr:rowOff>
    </xdr:from>
    <xdr:ext cx="0" cy="295275"/>
    <xdr:pic>
      <xdr:nvPicPr>
        <xdr:cNvPr id="1962" name="ctl00_logoimage" descr="Danfoss Logo"/>
        <xdr:cNvPicPr>
          <a:picLocks noChangeAspect="1" noChangeArrowheads="1"/>
        </xdr:cNvPicPr>
      </xdr:nvPicPr>
      <xdr:blipFill>
        <a:blip r:embed="rId1"/>
        <a:srcRect/>
        <a:stretch>
          <a:fillRect/>
        </a:stretch>
      </xdr:blipFill>
      <xdr:spPr>
        <a:xfrm>
          <a:off x="2619375" y="4038600"/>
          <a:ext cx="0" cy="295275"/>
        </a:xfrm>
        <a:prstGeom prst="rect">
          <a:avLst/>
        </a:prstGeom>
        <a:noFill/>
        <a:ln w="9525">
          <a:noFill/>
          <a:miter lim="800000"/>
          <a:headEnd/>
          <a:tailEnd/>
        </a:ln>
      </xdr:spPr>
    </xdr:pic>
    <xdr:clientData/>
  </xdr:oneCellAnchor>
  <xdr:oneCellAnchor>
    <xdr:from>
      <xdr:col>1</xdr:col>
      <xdr:colOff>1933575</xdr:colOff>
      <xdr:row>32</xdr:row>
      <xdr:rowOff>9525</xdr:rowOff>
    </xdr:from>
    <xdr:ext cx="0" cy="295275"/>
    <xdr:pic>
      <xdr:nvPicPr>
        <xdr:cNvPr id="1963" name="ctl00_logoimage" descr="Danfoss Logo"/>
        <xdr:cNvPicPr>
          <a:picLocks noChangeAspect="1" noChangeArrowheads="1"/>
        </xdr:cNvPicPr>
      </xdr:nvPicPr>
      <xdr:blipFill>
        <a:blip r:embed="rId1"/>
        <a:srcRect/>
        <a:stretch>
          <a:fillRect/>
        </a:stretch>
      </xdr:blipFill>
      <xdr:spPr>
        <a:xfrm>
          <a:off x="2619375" y="4181475"/>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64"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35</xdr:row>
      <xdr:rowOff>9525</xdr:rowOff>
    </xdr:from>
    <xdr:ext cx="0" cy="295275"/>
    <xdr:pic>
      <xdr:nvPicPr>
        <xdr:cNvPr id="1965" name="ctl00_logoimage" descr="Danfoss Logo"/>
        <xdr:cNvPicPr>
          <a:picLocks noChangeAspect="1" noChangeArrowheads="1"/>
        </xdr:cNvPicPr>
      </xdr:nvPicPr>
      <xdr:blipFill>
        <a:blip r:embed="rId1"/>
        <a:srcRect/>
        <a:stretch>
          <a:fillRect/>
        </a:stretch>
      </xdr:blipFill>
      <xdr:spPr>
        <a:xfrm>
          <a:off x="2619375" y="4610100"/>
          <a:ext cx="0" cy="295275"/>
        </a:xfrm>
        <a:prstGeom prst="rect">
          <a:avLst/>
        </a:prstGeom>
        <a:noFill/>
        <a:ln w="9525">
          <a:noFill/>
          <a:miter lim="800000"/>
          <a:headEnd/>
          <a:tailEnd/>
        </a:ln>
      </xdr:spPr>
    </xdr:pic>
    <xdr:clientData/>
  </xdr:oneCellAnchor>
  <xdr:oneCellAnchor>
    <xdr:from>
      <xdr:col>1</xdr:col>
      <xdr:colOff>1933575</xdr:colOff>
      <xdr:row>36</xdr:row>
      <xdr:rowOff>9525</xdr:rowOff>
    </xdr:from>
    <xdr:ext cx="0" cy="295275"/>
    <xdr:pic>
      <xdr:nvPicPr>
        <xdr:cNvPr id="1966" name="ctl00_logoimage" descr="Danfoss Logo"/>
        <xdr:cNvPicPr>
          <a:picLocks noChangeAspect="1" noChangeArrowheads="1"/>
        </xdr:cNvPicPr>
      </xdr:nvPicPr>
      <xdr:blipFill>
        <a:blip r:embed="rId1"/>
        <a:srcRect/>
        <a:stretch>
          <a:fillRect/>
        </a:stretch>
      </xdr:blipFill>
      <xdr:spPr>
        <a:xfrm>
          <a:off x="2619375" y="4752975"/>
          <a:ext cx="0" cy="295275"/>
        </a:xfrm>
        <a:prstGeom prst="rect">
          <a:avLst/>
        </a:prstGeom>
        <a:noFill/>
        <a:ln w="9525">
          <a:noFill/>
          <a:miter lim="800000"/>
          <a:headEnd/>
          <a:tailEnd/>
        </a:ln>
      </xdr:spPr>
    </xdr:pic>
    <xdr:clientData/>
  </xdr:oneCellAnchor>
  <xdr:oneCellAnchor>
    <xdr:from>
      <xdr:col>1</xdr:col>
      <xdr:colOff>1933575</xdr:colOff>
      <xdr:row>37</xdr:row>
      <xdr:rowOff>9525</xdr:rowOff>
    </xdr:from>
    <xdr:ext cx="0" cy="295275"/>
    <xdr:pic>
      <xdr:nvPicPr>
        <xdr:cNvPr id="1967" name="ctl00_logoimage" descr="Danfoss Logo"/>
        <xdr:cNvPicPr>
          <a:picLocks noChangeAspect="1" noChangeArrowheads="1"/>
        </xdr:cNvPicPr>
      </xdr:nvPicPr>
      <xdr:blipFill>
        <a:blip r:embed="rId1"/>
        <a:srcRect/>
        <a:stretch>
          <a:fillRect/>
        </a:stretch>
      </xdr:blipFill>
      <xdr:spPr>
        <a:xfrm>
          <a:off x="2619375" y="4895850"/>
          <a:ext cx="0" cy="295275"/>
        </a:xfrm>
        <a:prstGeom prst="rect">
          <a:avLst/>
        </a:prstGeom>
        <a:noFill/>
        <a:ln w="9525">
          <a:noFill/>
          <a:miter lim="800000"/>
          <a:headEnd/>
          <a:tailEnd/>
        </a:ln>
      </xdr:spPr>
    </xdr:pic>
    <xdr:clientData/>
  </xdr:oneCellAnchor>
  <xdr:oneCellAnchor>
    <xdr:from>
      <xdr:col>1</xdr:col>
      <xdr:colOff>1933575</xdr:colOff>
      <xdr:row>38</xdr:row>
      <xdr:rowOff>9525</xdr:rowOff>
    </xdr:from>
    <xdr:ext cx="0" cy="295275"/>
    <xdr:pic>
      <xdr:nvPicPr>
        <xdr:cNvPr id="1968" name="ctl00_logoimage" descr="Danfoss Logo"/>
        <xdr:cNvPicPr>
          <a:picLocks noChangeAspect="1" noChangeArrowheads="1"/>
        </xdr:cNvPicPr>
      </xdr:nvPicPr>
      <xdr:blipFill>
        <a:blip r:embed="rId1"/>
        <a:srcRect/>
        <a:stretch>
          <a:fillRect/>
        </a:stretch>
      </xdr:blipFill>
      <xdr:spPr>
        <a:xfrm>
          <a:off x="2619375" y="5038725"/>
          <a:ext cx="0" cy="295275"/>
        </a:xfrm>
        <a:prstGeom prst="rect">
          <a:avLst/>
        </a:prstGeom>
        <a:noFill/>
        <a:ln w="9525">
          <a:noFill/>
          <a:miter lim="800000"/>
          <a:headEnd/>
          <a:tailEnd/>
        </a:ln>
      </xdr:spPr>
    </xdr:pic>
    <xdr:clientData/>
  </xdr:oneCellAnchor>
  <xdr:oneCellAnchor>
    <xdr:from>
      <xdr:col>1</xdr:col>
      <xdr:colOff>1933575</xdr:colOff>
      <xdr:row>39</xdr:row>
      <xdr:rowOff>9525</xdr:rowOff>
    </xdr:from>
    <xdr:ext cx="0" cy="295275"/>
    <xdr:pic>
      <xdr:nvPicPr>
        <xdr:cNvPr id="1969" name="ctl00_logoimage" descr="Danfoss Logo"/>
        <xdr:cNvPicPr>
          <a:picLocks noChangeAspect="1" noChangeArrowheads="1"/>
        </xdr:cNvPicPr>
      </xdr:nvPicPr>
      <xdr:blipFill>
        <a:blip r:embed="rId1"/>
        <a:srcRect/>
        <a:stretch>
          <a:fillRect/>
        </a:stretch>
      </xdr:blipFill>
      <xdr:spPr>
        <a:xfrm>
          <a:off x="2619375" y="5181600"/>
          <a:ext cx="0" cy="295275"/>
        </a:xfrm>
        <a:prstGeom prst="rect">
          <a:avLst/>
        </a:prstGeom>
        <a:noFill/>
        <a:ln w="9525">
          <a:noFill/>
          <a:miter lim="800000"/>
          <a:headEnd/>
          <a:tailEnd/>
        </a:ln>
      </xdr:spPr>
    </xdr:pic>
    <xdr:clientData/>
  </xdr:oneCellAnchor>
  <xdr:oneCellAnchor>
    <xdr:from>
      <xdr:col>1</xdr:col>
      <xdr:colOff>1933575</xdr:colOff>
      <xdr:row>40</xdr:row>
      <xdr:rowOff>9525</xdr:rowOff>
    </xdr:from>
    <xdr:ext cx="0" cy="295275"/>
    <xdr:pic>
      <xdr:nvPicPr>
        <xdr:cNvPr id="1970" name="ctl00_logoimage" descr="Danfoss Logo"/>
        <xdr:cNvPicPr>
          <a:picLocks noChangeAspect="1" noChangeArrowheads="1"/>
        </xdr:cNvPicPr>
      </xdr:nvPicPr>
      <xdr:blipFill>
        <a:blip r:embed="rId1"/>
        <a:srcRect/>
        <a:stretch>
          <a:fillRect/>
        </a:stretch>
      </xdr:blipFill>
      <xdr:spPr>
        <a:xfrm>
          <a:off x="2619375" y="5324475"/>
          <a:ext cx="0" cy="295275"/>
        </a:xfrm>
        <a:prstGeom prst="rect">
          <a:avLst/>
        </a:prstGeom>
        <a:noFill/>
        <a:ln w="9525">
          <a:noFill/>
          <a:miter lim="800000"/>
          <a:headEnd/>
          <a:tailEnd/>
        </a:ln>
      </xdr:spPr>
    </xdr:pic>
    <xdr:clientData/>
  </xdr:oneCellAnchor>
  <xdr:oneCellAnchor>
    <xdr:from>
      <xdr:col>1</xdr:col>
      <xdr:colOff>1933575</xdr:colOff>
      <xdr:row>41</xdr:row>
      <xdr:rowOff>9525</xdr:rowOff>
    </xdr:from>
    <xdr:ext cx="0" cy="295275"/>
    <xdr:pic>
      <xdr:nvPicPr>
        <xdr:cNvPr id="1971" name="ctl00_logoimage" descr="Danfoss Logo"/>
        <xdr:cNvPicPr>
          <a:picLocks noChangeAspect="1" noChangeArrowheads="1"/>
        </xdr:cNvPicPr>
      </xdr:nvPicPr>
      <xdr:blipFill>
        <a:blip r:embed="rId1"/>
        <a:srcRect/>
        <a:stretch>
          <a:fillRect/>
        </a:stretch>
      </xdr:blipFill>
      <xdr:spPr>
        <a:xfrm>
          <a:off x="2619375" y="5467350"/>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2"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3"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42</xdr:row>
      <xdr:rowOff>9525</xdr:rowOff>
    </xdr:from>
    <xdr:ext cx="0" cy="295275"/>
    <xdr:pic>
      <xdr:nvPicPr>
        <xdr:cNvPr id="1974" name="ctl00_logoimage" descr="Danfoss Logo"/>
        <xdr:cNvPicPr>
          <a:picLocks noChangeAspect="1" noChangeArrowheads="1"/>
        </xdr:cNvPicPr>
      </xdr:nvPicPr>
      <xdr:blipFill>
        <a:blip r:embed="rId1"/>
        <a:srcRect/>
        <a:stretch>
          <a:fillRect/>
        </a:stretch>
      </xdr:blipFill>
      <xdr:spPr>
        <a:xfrm>
          <a:off x="2619375" y="561022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7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7"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45</xdr:row>
      <xdr:rowOff>9525</xdr:rowOff>
    </xdr:from>
    <xdr:ext cx="0" cy="295275"/>
    <xdr:pic>
      <xdr:nvPicPr>
        <xdr:cNvPr id="1978" name="ctl00_logoimage" descr="Danfoss Logo"/>
        <xdr:cNvPicPr>
          <a:picLocks noChangeAspect="1" noChangeArrowheads="1"/>
        </xdr:cNvPicPr>
      </xdr:nvPicPr>
      <xdr:blipFill>
        <a:blip r:embed="rId1"/>
        <a:srcRect/>
        <a:stretch>
          <a:fillRect/>
        </a:stretch>
      </xdr:blipFill>
      <xdr:spPr>
        <a:xfrm>
          <a:off x="2619375" y="6038850"/>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79"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46</xdr:row>
      <xdr:rowOff>9525</xdr:rowOff>
    </xdr:from>
    <xdr:ext cx="0" cy="295275"/>
    <xdr:pic>
      <xdr:nvPicPr>
        <xdr:cNvPr id="1980" name="ctl00_logoimage" descr="Danfoss Logo"/>
        <xdr:cNvPicPr>
          <a:picLocks noChangeAspect="1" noChangeArrowheads="1"/>
        </xdr:cNvPicPr>
      </xdr:nvPicPr>
      <xdr:blipFill>
        <a:blip r:embed="rId1"/>
        <a:srcRect/>
        <a:stretch>
          <a:fillRect/>
        </a:stretch>
      </xdr:blipFill>
      <xdr:spPr>
        <a:xfrm>
          <a:off x="2619375" y="6181725"/>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1"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47</xdr:row>
      <xdr:rowOff>9525</xdr:rowOff>
    </xdr:from>
    <xdr:ext cx="0" cy="295275"/>
    <xdr:pic>
      <xdr:nvPicPr>
        <xdr:cNvPr id="1982" name="ctl00_logoimage" descr="Danfoss Logo"/>
        <xdr:cNvPicPr>
          <a:picLocks noChangeAspect="1" noChangeArrowheads="1"/>
        </xdr:cNvPicPr>
      </xdr:nvPicPr>
      <xdr:blipFill>
        <a:blip r:embed="rId1"/>
        <a:srcRect/>
        <a:stretch>
          <a:fillRect/>
        </a:stretch>
      </xdr:blipFill>
      <xdr:spPr>
        <a:xfrm>
          <a:off x="2619375" y="6324600"/>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3"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48</xdr:row>
      <xdr:rowOff>9525</xdr:rowOff>
    </xdr:from>
    <xdr:ext cx="0" cy="295275"/>
    <xdr:pic>
      <xdr:nvPicPr>
        <xdr:cNvPr id="1984" name="ctl00_logoimage" descr="Danfoss Logo"/>
        <xdr:cNvPicPr>
          <a:picLocks noChangeAspect="1" noChangeArrowheads="1"/>
        </xdr:cNvPicPr>
      </xdr:nvPicPr>
      <xdr:blipFill>
        <a:blip r:embed="rId1"/>
        <a:srcRect/>
        <a:stretch>
          <a:fillRect/>
        </a:stretch>
      </xdr:blipFill>
      <xdr:spPr>
        <a:xfrm>
          <a:off x="2619375" y="6467475"/>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5"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6"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7"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43</xdr:row>
      <xdr:rowOff>9525</xdr:rowOff>
    </xdr:from>
    <xdr:ext cx="0" cy="295275"/>
    <xdr:pic>
      <xdr:nvPicPr>
        <xdr:cNvPr id="1988" name="ctl00_logoimage" descr="Danfoss Logo"/>
        <xdr:cNvPicPr>
          <a:picLocks noChangeAspect="1" noChangeArrowheads="1"/>
        </xdr:cNvPicPr>
      </xdr:nvPicPr>
      <xdr:blipFill>
        <a:blip r:embed="rId1"/>
        <a:srcRect/>
        <a:stretch>
          <a:fillRect/>
        </a:stretch>
      </xdr:blipFill>
      <xdr:spPr>
        <a:xfrm>
          <a:off x="2619375" y="575310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89"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33</xdr:row>
      <xdr:rowOff>9525</xdr:rowOff>
    </xdr:from>
    <xdr:ext cx="0" cy="295275"/>
    <xdr:pic>
      <xdr:nvPicPr>
        <xdr:cNvPr id="1990" name="ctl00_logoimage" descr="Danfoss Logo"/>
        <xdr:cNvPicPr>
          <a:picLocks noChangeAspect="1" noChangeArrowheads="1"/>
        </xdr:cNvPicPr>
      </xdr:nvPicPr>
      <xdr:blipFill>
        <a:blip r:embed="rId1"/>
        <a:srcRect/>
        <a:stretch>
          <a:fillRect/>
        </a:stretch>
      </xdr:blipFill>
      <xdr:spPr>
        <a:xfrm>
          <a:off x="2619375" y="4324350"/>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1"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34</xdr:row>
      <xdr:rowOff>9525</xdr:rowOff>
    </xdr:from>
    <xdr:ext cx="0" cy="295275"/>
    <xdr:pic>
      <xdr:nvPicPr>
        <xdr:cNvPr id="1992" name="ctl00_logoimage" descr="Danfoss Logo"/>
        <xdr:cNvPicPr>
          <a:picLocks noChangeAspect="1" noChangeArrowheads="1"/>
        </xdr:cNvPicPr>
      </xdr:nvPicPr>
      <xdr:blipFill>
        <a:blip r:embed="rId1"/>
        <a:srcRect/>
        <a:stretch>
          <a:fillRect/>
        </a:stretch>
      </xdr:blipFill>
      <xdr:spPr>
        <a:xfrm>
          <a:off x="2619375" y="4467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3"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58</xdr:row>
      <xdr:rowOff>9525</xdr:rowOff>
    </xdr:from>
    <xdr:ext cx="0" cy="295275"/>
    <xdr:pic>
      <xdr:nvPicPr>
        <xdr:cNvPr id="1994" name="ctl00_logoimage" descr="Danfoss Logo"/>
        <xdr:cNvPicPr>
          <a:picLocks noChangeAspect="1" noChangeArrowheads="1"/>
        </xdr:cNvPicPr>
      </xdr:nvPicPr>
      <xdr:blipFill>
        <a:blip r:embed="rId1"/>
        <a:srcRect/>
        <a:stretch>
          <a:fillRect/>
        </a:stretch>
      </xdr:blipFill>
      <xdr:spPr>
        <a:xfrm>
          <a:off x="2619375" y="7896225"/>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199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199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0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0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0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1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1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5"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6"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7"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2018"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19"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0"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1"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62</xdr:row>
      <xdr:rowOff>9525</xdr:rowOff>
    </xdr:from>
    <xdr:ext cx="0" cy="295275"/>
    <xdr:pic>
      <xdr:nvPicPr>
        <xdr:cNvPr id="2022" name="ctl00_logoimage" descr="Danfoss Logo"/>
        <xdr:cNvPicPr>
          <a:picLocks noChangeAspect="1" noChangeArrowheads="1"/>
        </xdr:cNvPicPr>
      </xdr:nvPicPr>
      <xdr:blipFill>
        <a:blip r:embed="rId1"/>
        <a:srcRect/>
        <a:stretch>
          <a:fillRect/>
        </a:stretch>
      </xdr:blipFill>
      <xdr:spPr>
        <a:xfrm>
          <a:off x="2619375" y="8467725"/>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3"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4"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5"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63</xdr:row>
      <xdr:rowOff>9525</xdr:rowOff>
    </xdr:from>
    <xdr:ext cx="0" cy="295275"/>
    <xdr:pic>
      <xdr:nvPicPr>
        <xdr:cNvPr id="2026" name="ctl00_logoimage" descr="Danfoss Logo"/>
        <xdr:cNvPicPr>
          <a:picLocks noChangeAspect="1" noChangeArrowheads="1"/>
        </xdr:cNvPicPr>
      </xdr:nvPicPr>
      <xdr:blipFill>
        <a:blip r:embed="rId1"/>
        <a:srcRect/>
        <a:stretch>
          <a:fillRect/>
        </a:stretch>
      </xdr:blipFill>
      <xdr:spPr>
        <a:xfrm>
          <a:off x="2619375" y="8610600"/>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7"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8"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29"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64</xdr:row>
      <xdr:rowOff>9525</xdr:rowOff>
    </xdr:from>
    <xdr:ext cx="0" cy="295275"/>
    <xdr:pic>
      <xdr:nvPicPr>
        <xdr:cNvPr id="2030" name="ctl00_logoimage" descr="Danfoss Logo"/>
        <xdr:cNvPicPr>
          <a:picLocks noChangeAspect="1" noChangeArrowheads="1"/>
        </xdr:cNvPicPr>
      </xdr:nvPicPr>
      <xdr:blipFill>
        <a:blip r:embed="rId1"/>
        <a:srcRect/>
        <a:stretch>
          <a:fillRect/>
        </a:stretch>
      </xdr:blipFill>
      <xdr:spPr>
        <a:xfrm>
          <a:off x="2619375" y="8753475"/>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1"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2"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3"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65</xdr:row>
      <xdr:rowOff>9525</xdr:rowOff>
    </xdr:from>
    <xdr:ext cx="0" cy="295275"/>
    <xdr:pic>
      <xdr:nvPicPr>
        <xdr:cNvPr id="2034" name="ctl00_logoimage" descr="Danfoss Logo"/>
        <xdr:cNvPicPr>
          <a:picLocks noChangeAspect="1" noChangeArrowheads="1"/>
        </xdr:cNvPicPr>
      </xdr:nvPicPr>
      <xdr:blipFill>
        <a:blip r:embed="rId1"/>
        <a:srcRect/>
        <a:stretch>
          <a:fillRect/>
        </a:stretch>
      </xdr:blipFill>
      <xdr:spPr>
        <a:xfrm>
          <a:off x="2619375" y="8896350"/>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5"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6"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7"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66</xdr:row>
      <xdr:rowOff>9525</xdr:rowOff>
    </xdr:from>
    <xdr:ext cx="0" cy="295275"/>
    <xdr:pic>
      <xdr:nvPicPr>
        <xdr:cNvPr id="2038" name="ctl00_logoimage" descr="Danfoss Logo"/>
        <xdr:cNvPicPr>
          <a:picLocks noChangeAspect="1" noChangeArrowheads="1"/>
        </xdr:cNvPicPr>
      </xdr:nvPicPr>
      <xdr:blipFill>
        <a:blip r:embed="rId1"/>
        <a:srcRect/>
        <a:stretch>
          <a:fillRect/>
        </a:stretch>
      </xdr:blipFill>
      <xdr:spPr>
        <a:xfrm>
          <a:off x="2619375" y="9039225"/>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39"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0"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1"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67</xdr:row>
      <xdr:rowOff>9525</xdr:rowOff>
    </xdr:from>
    <xdr:ext cx="0" cy="295275"/>
    <xdr:pic>
      <xdr:nvPicPr>
        <xdr:cNvPr id="2042" name="ctl00_logoimage" descr="Danfoss Logo"/>
        <xdr:cNvPicPr>
          <a:picLocks noChangeAspect="1" noChangeArrowheads="1"/>
        </xdr:cNvPicPr>
      </xdr:nvPicPr>
      <xdr:blipFill>
        <a:blip r:embed="rId1"/>
        <a:srcRect/>
        <a:stretch>
          <a:fillRect/>
        </a:stretch>
      </xdr:blipFill>
      <xdr:spPr>
        <a:xfrm>
          <a:off x="2619375" y="9182100"/>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3"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4"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5"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68</xdr:row>
      <xdr:rowOff>9525</xdr:rowOff>
    </xdr:from>
    <xdr:ext cx="0" cy="295275"/>
    <xdr:pic>
      <xdr:nvPicPr>
        <xdr:cNvPr id="2046" name="ctl00_logoimage" descr="Danfoss Logo"/>
        <xdr:cNvPicPr>
          <a:picLocks noChangeAspect="1" noChangeArrowheads="1"/>
        </xdr:cNvPicPr>
      </xdr:nvPicPr>
      <xdr:blipFill>
        <a:blip r:embed="rId1"/>
        <a:srcRect/>
        <a:stretch>
          <a:fillRect/>
        </a:stretch>
      </xdr:blipFill>
      <xdr:spPr>
        <a:xfrm>
          <a:off x="2619375" y="9324975"/>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7"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8"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49"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69</xdr:row>
      <xdr:rowOff>9525</xdr:rowOff>
    </xdr:from>
    <xdr:ext cx="0" cy="295275"/>
    <xdr:pic>
      <xdr:nvPicPr>
        <xdr:cNvPr id="2051" name="ctl00_logoimage" descr="Danfoss Logo"/>
        <xdr:cNvPicPr>
          <a:picLocks noChangeAspect="1" noChangeArrowheads="1"/>
        </xdr:cNvPicPr>
      </xdr:nvPicPr>
      <xdr:blipFill>
        <a:blip r:embed="rId1"/>
        <a:srcRect/>
        <a:stretch>
          <a:fillRect/>
        </a:stretch>
      </xdr:blipFill>
      <xdr:spPr>
        <a:xfrm>
          <a:off x="2619375" y="9467850"/>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2"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3"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4"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70</xdr:row>
      <xdr:rowOff>9525</xdr:rowOff>
    </xdr:from>
    <xdr:ext cx="0" cy="295275"/>
    <xdr:pic>
      <xdr:nvPicPr>
        <xdr:cNvPr id="2055" name="ctl00_logoimage" descr="Danfoss Logo"/>
        <xdr:cNvPicPr>
          <a:picLocks noChangeAspect="1" noChangeArrowheads="1"/>
        </xdr:cNvPicPr>
      </xdr:nvPicPr>
      <xdr:blipFill>
        <a:blip r:embed="rId1"/>
        <a:srcRect/>
        <a:stretch>
          <a:fillRect/>
        </a:stretch>
      </xdr:blipFill>
      <xdr:spPr>
        <a:xfrm>
          <a:off x="2619375" y="9610725"/>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6"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7"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8"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71</xdr:row>
      <xdr:rowOff>9525</xdr:rowOff>
    </xdr:from>
    <xdr:ext cx="0" cy="295275"/>
    <xdr:pic>
      <xdr:nvPicPr>
        <xdr:cNvPr id="2059" name="ctl00_logoimage" descr="Danfoss Logo"/>
        <xdr:cNvPicPr>
          <a:picLocks noChangeAspect="1" noChangeArrowheads="1"/>
        </xdr:cNvPicPr>
      </xdr:nvPicPr>
      <xdr:blipFill>
        <a:blip r:embed="rId1"/>
        <a:srcRect/>
        <a:stretch>
          <a:fillRect/>
        </a:stretch>
      </xdr:blipFill>
      <xdr:spPr>
        <a:xfrm>
          <a:off x="2619375" y="9753600"/>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0"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1"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2"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72</xdr:row>
      <xdr:rowOff>9525</xdr:rowOff>
    </xdr:from>
    <xdr:ext cx="0" cy="295275"/>
    <xdr:pic>
      <xdr:nvPicPr>
        <xdr:cNvPr id="2063" name="ctl00_logoimage" descr="Danfoss Logo"/>
        <xdr:cNvPicPr>
          <a:picLocks noChangeAspect="1" noChangeArrowheads="1"/>
        </xdr:cNvPicPr>
      </xdr:nvPicPr>
      <xdr:blipFill>
        <a:blip r:embed="rId1"/>
        <a:srcRect/>
        <a:stretch>
          <a:fillRect/>
        </a:stretch>
      </xdr:blipFill>
      <xdr:spPr>
        <a:xfrm>
          <a:off x="2619375" y="9896475"/>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4"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5"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6"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73</xdr:row>
      <xdr:rowOff>9525</xdr:rowOff>
    </xdr:from>
    <xdr:ext cx="0" cy="295275"/>
    <xdr:pic>
      <xdr:nvPicPr>
        <xdr:cNvPr id="2067" name="ctl00_logoimage" descr="Danfoss Logo"/>
        <xdr:cNvPicPr>
          <a:picLocks noChangeAspect="1" noChangeArrowheads="1"/>
        </xdr:cNvPicPr>
      </xdr:nvPicPr>
      <xdr:blipFill>
        <a:blip r:embed="rId1"/>
        <a:srcRect/>
        <a:stretch>
          <a:fillRect/>
        </a:stretch>
      </xdr:blipFill>
      <xdr:spPr>
        <a:xfrm>
          <a:off x="2619375" y="10039350"/>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8"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69"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0"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74</xdr:row>
      <xdr:rowOff>9525</xdr:rowOff>
    </xdr:from>
    <xdr:ext cx="0" cy="295275"/>
    <xdr:pic>
      <xdr:nvPicPr>
        <xdr:cNvPr id="2071" name="ctl00_logoimage" descr="Danfoss Logo"/>
        <xdr:cNvPicPr>
          <a:picLocks noChangeAspect="1" noChangeArrowheads="1"/>
        </xdr:cNvPicPr>
      </xdr:nvPicPr>
      <xdr:blipFill>
        <a:blip r:embed="rId1"/>
        <a:srcRect/>
        <a:stretch>
          <a:fillRect/>
        </a:stretch>
      </xdr:blipFill>
      <xdr:spPr>
        <a:xfrm>
          <a:off x="2619375" y="10182225"/>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2"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3"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4"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75</xdr:row>
      <xdr:rowOff>9525</xdr:rowOff>
    </xdr:from>
    <xdr:ext cx="0" cy="295275"/>
    <xdr:pic>
      <xdr:nvPicPr>
        <xdr:cNvPr id="2075" name="ctl00_logoimage" descr="Danfoss Logo"/>
        <xdr:cNvPicPr>
          <a:picLocks noChangeAspect="1" noChangeArrowheads="1"/>
        </xdr:cNvPicPr>
      </xdr:nvPicPr>
      <xdr:blipFill>
        <a:blip r:embed="rId1"/>
        <a:srcRect/>
        <a:stretch>
          <a:fillRect/>
        </a:stretch>
      </xdr:blipFill>
      <xdr:spPr>
        <a:xfrm>
          <a:off x="2619375" y="10325100"/>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6"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7"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8"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76</xdr:row>
      <xdr:rowOff>9525</xdr:rowOff>
    </xdr:from>
    <xdr:ext cx="0" cy="295275"/>
    <xdr:pic>
      <xdr:nvPicPr>
        <xdr:cNvPr id="2079" name="ctl00_logoimage" descr="Danfoss Logo"/>
        <xdr:cNvPicPr>
          <a:picLocks noChangeAspect="1" noChangeArrowheads="1"/>
        </xdr:cNvPicPr>
      </xdr:nvPicPr>
      <xdr:blipFill>
        <a:blip r:embed="rId1"/>
        <a:srcRect/>
        <a:stretch>
          <a:fillRect/>
        </a:stretch>
      </xdr:blipFill>
      <xdr:spPr>
        <a:xfrm>
          <a:off x="2619375" y="1046797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0"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1"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2"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0</xdr:rowOff>
    </xdr:from>
    <xdr:ext cx="0" cy="295275"/>
    <xdr:pic>
      <xdr:nvPicPr>
        <xdr:cNvPr id="2083" name="ctl00_logoimage" descr="Danfoss Logo"/>
        <xdr:cNvPicPr>
          <a:picLocks noChangeAspect="1" noChangeArrowheads="1"/>
        </xdr:cNvPicPr>
      </xdr:nvPicPr>
      <xdr:blipFill>
        <a:blip r:embed="rId1"/>
        <a:srcRect/>
        <a:stretch>
          <a:fillRect/>
        </a:stretch>
      </xdr:blipFill>
      <xdr:spPr>
        <a:xfrm>
          <a:off x="2619375" y="10601325"/>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4"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5"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6"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77</xdr:row>
      <xdr:rowOff>9525</xdr:rowOff>
    </xdr:from>
    <xdr:ext cx="0" cy="295275"/>
    <xdr:pic>
      <xdr:nvPicPr>
        <xdr:cNvPr id="2087" name="ctl00_logoimage" descr="Danfoss Logo"/>
        <xdr:cNvPicPr>
          <a:picLocks noChangeAspect="1" noChangeArrowheads="1"/>
        </xdr:cNvPicPr>
      </xdr:nvPicPr>
      <xdr:blipFill>
        <a:blip r:embed="rId1"/>
        <a:srcRect/>
        <a:stretch>
          <a:fillRect/>
        </a:stretch>
      </xdr:blipFill>
      <xdr:spPr>
        <a:xfrm>
          <a:off x="2619375" y="1061085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8"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89"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0"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78</xdr:row>
      <xdr:rowOff>9525</xdr:rowOff>
    </xdr:from>
    <xdr:ext cx="0" cy="295275"/>
    <xdr:pic>
      <xdr:nvPicPr>
        <xdr:cNvPr id="2091" name="ctl00_logoimage" descr="Danfoss Logo"/>
        <xdr:cNvPicPr>
          <a:picLocks noChangeAspect="1" noChangeArrowheads="1"/>
        </xdr:cNvPicPr>
      </xdr:nvPicPr>
      <xdr:blipFill>
        <a:blip r:embed="rId1"/>
        <a:srcRect/>
        <a:stretch>
          <a:fillRect/>
        </a:stretch>
      </xdr:blipFill>
      <xdr:spPr>
        <a:xfrm>
          <a:off x="2619375" y="1090168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2"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3"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4"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79</xdr:row>
      <xdr:rowOff>9525</xdr:rowOff>
    </xdr:from>
    <xdr:ext cx="0" cy="295275"/>
    <xdr:pic>
      <xdr:nvPicPr>
        <xdr:cNvPr id="2095" name="ctl00_logoimage" descr="Danfoss Logo"/>
        <xdr:cNvPicPr>
          <a:picLocks noChangeAspect="1" noChangeArrowheads="1"/>
        </xdr:cNvPicPr>
      </xdr:nvPicPr>
      <xdr:blipFill>
        <a:blip r:embed="rId1"/>
        <a:srcRect/>
        <a:stretch>
          <a:fillRect/>
        </a:stretch>
      </xdr:blipFill>
      <xdr:spPr>
        <a:xfrm>
          <a:off x="2619375" y="1119251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6"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7"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8"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80</xdr:row>
      <xdr:rowOff>9525</xdr:rowOff>
    </xdr:from>
    <xdr:ext cx="0" cy="295275"/>
    <xdr:pic>
      <xdr:nvPicPr>
        <xdr:cNvPr id="2099" name="ctl00_logoimage" descr="Danfoss Logo"/>
        <xdr:cNvPicPr>
          <a:picLocks noChangeAspect="1" noChangeArrowheads="1"/>
        </xdr:cNvPicPr>
      </xdr:nvPicPr>
      <xdr:blipFill>
        <a:blip r:embed="rId1"/>
        <a:srcRect/>
        <a:stretch>
          <a:fillRect/>
        </a:stretch>
      </xdr:blipFill>
      <xdr:spPr>
        <a:xfrm>
          <a:off x="2619375" y="1148334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0"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1"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2"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81</xdr:row>
      <xdr:rowOff>9525</xdr:rowOff>
    </xdr:from>
    <xdr:ext cx="0" cy="295275"/>
    <xdr:pic>
      <xdr:nvPicPr>
        <xdr:cNvPr id="2103" name="ctl00_logoimage" descr="Danfoss Logo"/>
        <xdr:cNvPicPr>
          <a:picLocks noChangeAspect="1" noChangeArrowheads="1"/>
        </xdr:cNvPicPr>
      </xdr:nvPicPr>
      <xdr:blipFill>
        <a:blip r:embed="rId1"/>
        <a:srcRect/>
        <a:stretch>
          <a:fillRect/>
        </a:stretch>
      </xdr:blipFill>
      <xdr:spPr>
        <a:xfrm>
          <a:off x="2619375" y="1177417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4"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5"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6"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82</xdr:row>
      <xdr:rowOff>9525</xdr:rowOff>
    </xdr:from>
    <xdr:ext cx="0" cy="295275"/>
    <xdr:pic>
      <xdr:nvPicPr>
        <xdr:cNvPr id="2107" name="ctl00_logoimage" descr="Danfoss Logo"/>
        <xdr:cNvPicPr>
          <a:picLocks noChangeAspect="1" noChangeArrowheads="1"/>
        </xdr:cNvPicPr>
      </xdr:nvPicPr>
      <xdr:blipFill>
        <a:blip r:embed="rId1"/>
        <a:srcRect/>
        <a:stretch>
          <a:fillRect/>
        </a:stretch>
      </xdr:blipFill>
      <xdr:spPr>
        <a:xfrm>
          <a:off x="2619375" y="1206500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8"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09"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0"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83</xdr:row>
      <xdr:rowOff>9525</xdr:rowOff>
    </xdr:from>
    <xdr:ext cx="0" cy="295275"/>
    <xdr:pic>
      <xdr:nvPicPr>
        <xdr:cNvPr id="2111" name="ctl00_logoimage" descr="Danfoss Logo"/>
        <xdr:cNvPicPr>
          <a:picLocks noChangeAspect="1" noChangeArrowheads="1"/>
        </xdr:cNvPicPr>
      </xdr:nvPicPr>
      <xdr:blipFill>
        <a:blip r:embed="rId1"/>
        <a:srcRect/>
        <a:stretch>
          <a:fillRect/>
        </a:stretch>
      </xdr:blipFill>
      <xdr:spPr>
        <a:xfrm>
          <a:off x="2619375" y="1235583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2"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3"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4"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84</xdr:row>
      <xdr:rowOff>9525</xdr:rowOff>
    </xdr:from>
    <xdr:ext cx="0" cy="295275"/>
    <xdr:pic>
      <xdr:nvPicPr>
        <xdr:cNvPr id="2115" name="ctl00_logoimage" descr="Danfoss Logo"/>
        <xdr:cNvPicPr>
          <a:picLocks noChangeAspect="1" noChangeArrowheads="1"/>
        </xdr:cNvPicPr>
      </xdr:nvPicPr>
      <xdr:blipFill>
        <a:blip r:embed="rId1"/>
        <a:srcRect/>
        <a:stretch>
          <a:fillRect/>
        </a:stretch>
      </xdr:blipFill>
      <xdr:spPr>
        <a:xfrm>
          <a:off x="2619375" y="12646660"/>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6"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7"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8"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85</xdr:row>
      <xdr:rowOff>9525</xdr:rowOff>
    </xdr:from>
    <xdr:ext cx="0" cy="295275"/>
    <xdr:pic>
      <xdr:nvPicPr>
        <xdr:cNvPr id="2119" name="ctl00_logoimage" descr="Danfoss Logo"/>
        <xdr:cNvPicPr>
          <a:picLocks noChangeAspect="1" noChangeArrowheads="1"/>
        </xdr:cNvPicPr>
      </xdr:nvPicPr>
      <xdr:blipFill>
        <a:blip r:embed="rId1"/>
        <a:srcRect/>
        <a:stretch>
          <a:fillRect/>
        </a:stretch>
      </xdr:blipFill>
      <xdr:spPr>
        <a:xfrm>
          <a:off x="2619375" y="12789535"/>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0"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1"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2"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86</xdr:row>
      <xdr:rowOff>9525</xdr:rowOff>
    </xdr:from>
    <xdr:ext cx="0" cy="295275"/>
    <xdr:pic>
      <xdr:nvPicPr>
        <xdr:cNvPr id="2123" name="ctl00_logoimage" descr="Danfoss Logo"/>
        <xdr:cNvPicPr>
          <a:picLocks noChangeAspect="1" noChangeArrowheads="1"/>
        </xdr:cNvPicPr>
      </xdr:nvPicPr>
      <xdr:blipFill>
        <a:blip r:embed="rId1"/>
        <a:srcRect/>
        <a:stretch>
          <a:fillRect/>
        </a:stretch>
      </xdr:blipFill>
      <xdr:spPr>
        <a:xfrm>
          <a:off x="2619375" y="12932410"/>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4"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5"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6"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87</xdr:row>
      <xdr:rowOff>9525</xdr:rowOff>
    </xdr:from>
    <xdr:ext cx="0" cy="295275"/>
    <xdr:pic>
      <xdr:nvPicPr>
        <xdr:cNvPr id="2127" name="ctl00_logoimage" descr="Danfoss Logo"/>
        <xdr:cNvPicPr>
          <a:picLocks noChangeAspect="1" noChangeArrowheads="1"/>
        </xdr:cNvPicPr>
      </xdr:nvPicPr>
      <xdr:blipFill>
        <a:blip r:embed="rId1"/>
        <a:srcRect/>
        <a:stretch>
          <a:fillRect/>
        </a:stretch>
      </xdr:blipFill>
      <xdr:spPr>
        <a:xfrm>
          <a:off x="2619375" y="13075285"/>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8"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29"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0"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88</xdr:row>
      <xdr:rowOff>9525</xdr:rowOff>
    </xdr:from>
    <xdr:ext cx="0" cy="295275"/>
    <xdr:pic>
      <xdr:nvPicPr>
        <xdr:cNvPr id="2131" name="ctl00_logoimage" descr="Danfoss Logo"/>
        <xdr:cNvPicPr>
          <a:picLocks noChangeAspect="1" noChangeArrowheads="1"/>
        </xdr:cNvPicPr>
      </xdr:nvPicPr>
      <xdr:blipFill>
        <a:blip r:embed="rId1"/>
        <a:srcRect/>
        <a:stretch>
          <a:fillRect/>
        </a:stretch>
      </xdr:blipFill>
      <xdr:spPr>
        <a:xfrm>
          <a:off x="2619375" y="13218160"/>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2"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3"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4"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89</xdr:row>
      <xdr:rowOff>9525</xdr:rowOff>
    </xdr:from>
    <xdr:ext cx="0" cy="295275"/>
    <xdr:pic>
      <xdr:nvPicPr>
        <xdr:cNvPr id="2135" name="ctl00_logoimage" descr="Danfoss Logo"/>
        <xdr:cNvPicPr>
          <a:picLocks noChangeAspect="1" noChangeArrowheads="1"/>
        </xdr:cNvPicPr>
      </xdr:nvPicPr>
      <xdr:blipFill>
        <a:blip r:embed="rId1"/>
        <a:srcRect/>
        <a:stretch>
          <a:fillRect/>
        </a:stretch>
      </xdr:blipFill>
      <xdr:spPr>
        <a:xfrm>
          <a:off x="2619375" y="13361035"/>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6"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7"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8"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90</xdr:row>
      <xdr:rowOff>9525</xdr:rowOff>
    </xdr:from>
    <xdr:ext cx="0" cy="295275"/>
    <xdr:pic>
      <xdr:nvPicPr>
        <xdr:cNvPr id="2139" name="ctl00_logoimage" descr="Danfoss Logo"/>
        <xdr:cNvPicPr>
          <a:picLocks noChangeAspect="1" noChangeArrowheads="1"/>
        </xdr:cNvPicPr>
      </xdr:nvPicPr>
      <xdr:blipFill>
        <a:blip r:embed="rId1"/>
        <a:srcRect/>
        <a:stretch>
          <a:fillRect/>
        </a:stretch>
      </xdr:blipFill>
      <xdr:spPr>
        <a:xfrm>
          <a:off x="2619375" y="13503910"/>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0"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1"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2"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91</xdr:row>
      <xdr:rowOff>9525</xdr:rowOff>
    </xdr:from>
    <xdr:ext cx="0" cy="295275"/>
    <xdr:pic>
      <xdr:nvPicPr>
        <xdr:cNvPr id="2143" name="ctl00_logoimage" descr="Danfoss Logo"/>
        <xdr:cNvPicPr>
          <a:picLocks noChangeAspect="1" noChangeArrowheads="1"/>
        </xdr:cNvPicPr>
      </xdr:nvPicPr>
      <xdr:blipFill>
        <a:blip r:embed="rId1"/>
        <a:srcRect/>
        <a:stretch>
          <a:fillRect/>
        </a:stretch>
      </xdr:blipFill>
      <xdr:spPr>
        <a:xfrm>
          <a:off x="2619375" y="136467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4"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5"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6"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95</xdr:row>
      <xdr:rowOff>9525</xdr:rowOff>
    </xdr:from>
    <xdr:ext cx="0" cy="295275"/>
    <xdr:pic>
      <xdr:nvPicPr>
        <xdr:cNvPr id="2147" name="ctl00_logoimage" descr="Danfoss Logo"/>
        <xdr:cNvPicPr>
          <a:picLocks noChangeAspect="1" noChangeArrowheads="1"/>
        </xdr:cNvPicPr>
      </xdr:nvPicPr>
      <xdr:blipFill>
        <a:blip r:embed="rId1"/>
        <a:srcRect/>
        <a:stretch>
          <a:fillRect/>
        </a:stretch>
      </xdr:blipFill>
      <xdr:spPr>
        <a:xfrm>
          <a:off x="2619375" y="14218285"/>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8"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49"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0"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96</xdr:row>
      <xdr:rowOff>9525</xdr:rowOff>
    </xdr:from>
    <xdr:ext cx="0" cy="295275"/>
    <xdr:pic>
      <xdr:nvPicPr>
        <xdr:cNvPr id="2151" name="ctl00_logoimage" descr="Danfoss Logo"/>
        <xdr:cNvPicPr>
          <a:picLocks noChangeAspect="1" noChangeArrowheads="1"/>
        </xdr:cNvPicPr>
      </xdr:nvPicPr>
      <xdr:blipFill>
        <a:blip r:embed="rId1"/>
        <a:srcRect/>
        <a:stretch>
          <a:fillRect/>
        </a:stretch>
      </xdr:blipFill>
      <xdr:spPr>
        <a:xfrm>
          <a:off x="2619375" y="14361160"/>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2"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3"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4"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97</xdr:row>
      <xdr:rowOff>9525</xdr:rowOff>
    </xdr:from>
    <xdr:ext cx="0" cy="295275"/>
    <xdr:pic>
      <xdr:nvPicPr>
        <xdr:cNvPr id="2155" name="ctl00_logoimage" descr="Danfoss Logo"/>
        <xdr:cNvPicPr>
          <a:picLocks noChangeAspect="1" noChangeArrowheads="1"/>
        </xdr:cNvPicPr>
      </xdr:nvPicPr>
      <xdr:blipFill>
        <a:blip r:embed="rId1"/>
        <a:srcRect/>
        <a:stretch>
          <a:fillRect/>
        </a:stretch>
      </xdr:blipFill>
      <xdr:spPr>
        <a:xfrm>
          <a:off x="2619375" y="14504035"/>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6"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7"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8"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98</xdr:row>
      <xdr:rowOff>9525</xdr:rowOff>
    </xdr:from>
    <xdr:ext cx="0" cy="295275"/>
    <xdr:pic>
      <xdr:nvPicPr>
        <xdr:cNvPr id="2159" name="ctl00_logoimage" descr="Danfoss Logo"/>
        <xdr:cNvPicPr>
          <a:picLocks noChangeAspect="1" noChangeArrowheads="1"/>
        </xdr:cNvPicPr>
      </xdr:nvPicPr>
      <xdr:blipFill>
        <a:blip r:embed="rId1"/>
        <a:srcRect/>
        <a:stretch>
          <a:fillRect/>
        </a:stretch>
      </xdr:blipFill>
      <xdr:spPr>
        <a:xfrm>
          <a:off x="2619375" y="14646910"/>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0"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1"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2"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99</xdr:row>
      <xdr:rowOff>9525</xdr:rowOff>
    </xdr:from>
    <xdr:ext cx="0" cy="295275"/>
    <xdr:pic>
      <xdr:nvPicPr>
        <xdr:cNvPr id="2163" name="ctl00_logoimage" descr="Danfoss Logo"/>
        <xdr:cNvPicPr>
          <a:picLocks noChangeAspect="1" noChangeArrowheads="1"/>
        </xdr:cNvPicPr>
      </xdr:nvPicPr>
      <xdr:blipFill>
        <a:blip r:embed="rId1"/>
        <a:srcRect/>
        <a:stretch>
          <a:fillRect/>
        </a:stretch>
      </xdr:blipFill>
      <xdr:spPr>
        <a:xfrm>
          <a:off x="2619375" y="14789785"/>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4"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5"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6"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100</xdr:row>
      <xdr:rowOff>9525</xdr:rowOff>
    </xdr:from>
    <xdr:ext cx="0" cy="295275"/>
    <xdr:pic>
      <xdr:nvPicPr>
        <xdr:cNvPr id="2167" name="ctl00_logoimage" descr="Danfoss Logo"/>
        <xdr:cNvPicPr>
          <a:picLocks noChangeAspect="1" noChangeArrowheads="1"/>
        </xdr:cNvPicPr>
      </xdr:nvPicPr>
      <xdr:blipFill>
        <a:blip r:embed="rId1"/>
        <a:srcRect/>
        <a:stretch>
          <a:fillRect/>
        </a:stretch>
      </xdr:blipFill>
      <xdr:spPr>
        <a:xfrm>
          <a:off x="2619375" y="1538986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8"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69"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0"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101</xdr:row>
      <xdr:rowOff>9525</xdr:rowOff>
    </xdr:from>
    <xdr:ext cx="0" cy="295275"/>
    <xdr:pic>
      <xdr:nvPicPr>
        <xdr:cNvPr id="2171" name="ctl00_logoimage" descr="Danfoss Logo"/>
        <xdr:cNvPicPr>
          <a:picLocks noChangeAspect="1" noChangeArrowheads="1"/>
        </xdr:cNvPicPr>
      </xdr:nvPicPr>
      <xdr:blipFill>
        <a:blip r:embed="rId1"/>
        <a:srcRect/>
        <a:stretch>
          <a:fillRect/>
        </a:stretch>
      </xdr:blipFill>
      <xdr:spPr>
        <a:xfrm>
          <a:off x="2619375" y="1568069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2"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3"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4"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102</xdr:row>
      <xdr:rowOff>9525</xdr:rowOff>
    </xdr:from>
    <xdr:ext cx="0" cy="295275"/>
    <xdr:pic>
      <xdr:nvPicPr>
        <xdr:cNvPr id="2175" name="ctl00_logoimage" descr="Danfoss Logo"/>
        <xdr:cNvPicPr>
          <a:picLocks noChangeAspect="1" noChangeArrowheads="1"/>
        </xdr:cNvPicPr>
      </xdr:nvPicPr>
      <xdr:blipFill>
        <a:blip r:embed="rId1"/>
        <a:srcRect/>
        <a:stretch>
          <a:fillRect/>
        </a:stretch>
      </xdr:blipFill>
      <xdr:spPr>
        <a:xfrm>
          <a:off x="2619375" y="1597152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6"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7"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8"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103</xdr:row>
      <xdr:rowOff>9525</xdr:rowOff>
    </xdr:from>
    <xdr:ext cx="0" cy="295275"/>
    <xdr:pic>
      <xdr:nvPicPr>
        <xdr:cNvPr id="2179" name="ctl00_logoimage" descr="Danfoss Logo"/>
        <xdr:cNvPicPr>
          <a:picLocks noChangeAspect="1" noChangeArrowheads="1"/>
        </xdr:cNvPicPr>
      </xdr:nvPicPr>
      <xdr:blipFill>
        <a:blip r:embed="rId1"/>
        <a:srcRect/>
        <a:stretch>
          <a:fillRect/>
        </a:stretch>
      </xdr:blipFill>
      <xdr:spPr>
        <a:xfrm>
          <a:off x="2619375" y="1626235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0"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1"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2"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104</xdr:row>
      <xdr:rowOff>9525</xdr:rowOff>
    </xdr:from>
    <xdr:ext cx="0" cy="295275"/>
    <xdr:pic>
      <xdr:nvPicPr>
        <xdr:cNvPr id="2183" name="ctl00_logoimage" descr="Danfoss Logo"/>
        <xdr:cNvPicPr>
          <a:picLocks noChangeAspect="1" noChangeArrowheads="1"/>
        </xdr:cNvPicPr>
      </xdr:nvPicPr>
      <xdr:blipFill>
        <a:blip r:embed="rId1"/>
        <a:srcRect/>
        <a:stretch>
          <a:fillRect/>
        </a:stretch>
      </xdr:blipFill>
      <xdr:spPr>
        <a:xfrm>
          <a:off x="2619375" y="1655318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4"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5"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6"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105</xdr:row>
      <xdr:rowOff>9525</xdr:rowOff>
    </xdr:from>
    <xdr:ext cx="0" cy="295275"/>
    <xdr:pic>
      <xdr:nvPicPr>
        <xdr:cNvPr id="2187" name="ctl00_logoimage" descr="Danfoss Logo"/>
        <xdr:cNvPicPr>
          <a:picLocks noChangeAspect="1" noChangeArrowheads="1"/>
        </xdr:cNvPicPr>
      </xdr:nvPicPr>
      <xdr:blipFill>
        <a:blip r:embed="rId1"/>
        <a:srcRect/>
        <a:stretch>
          <a:fillRect/>
        </a:stretch>
      </xdr:blipFill>
      <xdr:spPr>
        <a:xfrm>
          <a:off x="2619375" y="1684401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8"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89"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0"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106</xdr:row>
      <xdr:rowOff>9525</xdr:rowOff>
    </xdr:from>
    <xdr:ext cx="0" cy="295275"/>
    <xdr:pic>
      <xdr:nvPicPr>
        <xdr:cNvPr id="2191" name="ctl00_logoimage" descr="Danfoss Logo"/>
        <xdr:cNvPicPr>
          <a:picLocks noChangeAspect="1" noChangeArrowheads="1"/>
        </xdr:cNvPicPr>
      </xdr:nvPicPr>
      <xdr:blipFill>
        <a:blip r:embed="rId1"/>
        <a:srcRect/>
        <a:stretch>
          <a:fillRect/>
        </a:stretch>
      </xdr:blipFill>
      <xdr:spPr>
        <a:xfrm>
          <a:off x="2619375" y="1713484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2"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3"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4"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107</xdr:row>
      <xdr:rowOff>9525</xdr:rowOff>
    </xdr:from>
    <xdr:ext cx="0" cy="295275"/>
    <xdr:pic>
      <xdr:nvPicPr>
        <xdr:cNvPr id="2195" name="ctl00_logoimage" descr="Danfoss Logo"/>
        <xdr:cNvPicPr>
          <a:picLocks noChangeAspect="1" noChangeArrowheads="1"/>
        </xdr:cNvPicPr>
      </xdr:nvPicPr>
      <xdr:blipFill>
        <a:blip r:embed="rId1"/>
        <a:srcRect/>
        <a:stretch>
          <a:fillRect/>
        </a:stretch>
      </xdr:blipFill>
      <xdr:spPr>
        <a:xfrm>
          <a:off x="2619375" y="1742567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7"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19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0"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1"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2"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114</xdr:row>
      <xdr:rowOff>9525</xdr:rowOff>
    </xdr:from>
    <xdr:ext cx="0" cy="295275"/>
    <xdr:pic>
      <xdr:nvPicPr>
        <xdr:cNvPr id="2203" name="ctl00_logoimage" descr="Danfoss Logo"/>
        <xdr:cNvPicPr>
          <a:picLocks noChangeAspect="1" noChangeArrowheads="1"/>
        </xdr:cNvPicPr>
      </xdr:nvPicPr>
      <xdr:blipFill>
        <a:blip r:embed="rId1"/>
        <a:srcRect/>
        <a:stretch>
          <a:fillRect/>
        </a:stretch>
      </xdr:blipFill>
      <xdr:spPr>
        <a:xfrm>
          <a:off x="2619375" y="1842579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220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8"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09"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0"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117</xdr:row>
      <xdr:rowOff>9525</xdr:rowOff>
    </xdr:from>
    <xdr:ext cx="0" cy="295275"/>
    <xdr:pic>
      <xdr:nvPicPr>
        <xdr:cNvPr id="2211" name="ctl00_logoimage" descr="Danfoss Logo"/>
        <xdr:cNvPicPr>
          <a:picLocks noChangeAspect="1" noChangeArrowheads="1"/>
        </xdr:cNvPicPr>
      </xdr:nvPicPr>
      <xdr:blipFill>
        <a:blip r:embed="rId1"/>
        <a:srcRect/>
        <a:stretch>
          <a:fillRect/>
        </a:stretch>
      </xdr:blipFill>
      <xdr:spPr>
        <a:xfrm>
          <a:off x="2619375" y="18854420"/>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2"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3"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4"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118</xdr:row>
      <xdr:rowOff>9525</xdr:rowOff>
    </xdr:from>
    <xdr:ext cx="0" cy="295275"/>
    <xdr:pic>
      <xdr:nvPicPr>
        <xdr:cNvPr id="2215" name="ctl00_logoimage" descr="Danfoss Logo"/>
        <xdr:cNvPicPr>
          <a:picLocks noChangeAspect="1" noChangeArrowheads="1"/>
        </xdr:cNvPicPr>
      </xdr:nvPicPr>
      <xdr:blipFill>
        <a:blip r:embed="rId1"/>
        <a:srcRect/>
        <a:stretch>
          <a:fillRect/>
        </a:stretch>
      </xdr:blipFill>
      <xdr:spPr>
        <a:xfrm>
          <a:off x="2619375" y="1899729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1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2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3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4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4"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5"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6"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7"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8"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59"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0"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1"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2"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0</xdr:rowOff>
    </xdr:from>
    <xdr:ext cx="0" cy="295275"/>
    <xdr:pic>
      <xdr:nvPicPr>
        <xdr:cNvPr id="2263" name="ctl00_logoimage" descr="Danfoss Logo"/>
        <xdr:cNvPicPr>
          <a:picLocks noChangeAspect="1" noChangeArrowheads="1"/>
        </xdr:cNvPicPr>
      </xdr:nvPicPr>
      <xdr:blipFill>
        <a:blip r:embed="rId1"/>
        <a:srcRect/>
        <a:stretch>
          <a:fillRect/>
        </a:stretch>
      </xdr:blipFill>
      <xdr:spPr>
        <a:xfrm>
          <a:off x="2619375" y="19130645"/>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4"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5"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6"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119</xdr:row>
      <xdr:rowOff>9525</xdr:rowOff>
    </xdr:from>
    <xdr:ext cx="0" cy="295275"/>
    <xdr:pic>
      <xdr:nvPicPr>
        <xdr:cNvPr id="2267" name="ctl00_logoimage" descr="Danfoss Logo"/>
        <xdr:cNvPicPr>
          <a:picLocks noChangeAspect="1" noChangeArrowheads="1"/>
        </xdr:cNvPicPr>
      </xdr:nvPicPr>
      <xdr:blipFill>
        <a:blip r:embed="rId1"/>
        <a:srcRect/>
        <a:stretch>
          <a:fillRect/>
        </a:stretch>
      </xdr:blipFill>
      <xdr:spPr>
        <a:xfrm>
          <a:off x="2619375" y="1914017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8"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69"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0"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120</xdr:row>
      <xdr:rowOff>9525</xdr:rowOff>
    </xdr:from>
    <xdr:ext cx="0" cy="295275"/>
    <xdr:pic>
      <xdr:nvPicPr>
        <xdr:cNvPr id="2271" name="ctl00_logoimage" descr="Danfoss Logo"/>
        <xdr:cNvPicPr>
          <a:picLocks noChangeAspect="1" noChangeArrowheads="1"/>
        </xdr:cNvPicPr>
      </xdr:nvPicPr>
      <xdr:blipFill>
        <a:blip r:embed="rId1"/>
        <a:srcRect/>
        <a:stretch>
          <a:fillRect/>
        </a:stretch>
      </xdr:blipFill>
      <xdr:spPr>
        <a:xfrm>
          <a:off x="2619375" y="19425920"/>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2"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3"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4"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121</xdr:row>
      <xdr:rowOff>9525</xdr:rowOff>
    </xdr:from>
    <xdr:ext cx="0" cy="295275"/>
    <xdr:pic>
      <xdr:nvPicPr>
        <xdr:cNvPr id="2275" name="ctl00_logoimage" descr="Danfoss Logo"/>
        <xdr:cNvPicPr>
          <a:picLocks noChangeAspect="1" noChangeArrowheads="1"/>
        </xdr:cNvPicPr>
      </xdr:nvPicPr>
      <xdr:blipFill>
        <a:blip r:embed="rId1"/>
        <a:srcRect/>
        <a:stretch>
          <a:fillRect/>
        </a:stretch>
      </xdr:blipFill>
      <xdr:spPr>
        <a:xfrm>
          <a:off x="2619375" y="19854545"/>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6"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7"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8"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122</xdr:row>
      <xdr:rowOff>9525</xdr:rowOff>
    </xdr:from>
    <xdr:ext cx="0" cy="295275"/>
    <xdr:pic>
      <xdr:nvPicPr>
        <xdr:cNvPr id="2279" name="ctl00_logoimage" descr="Danfoss Logo"/>
        <xdr:cNvPicPr>
          <a:picLocks noChangeAspect="1" noChangeArrowheads="1"/>
        </xdr:cNvPicPr>
      </xdr:nvPicPr>
      <xdr:blipFill>
        <a:blip r:embed="rId1"/>
        <a:srcRect/>
        <a:stretch>
          <a:fillRect/>
        </a:stretch>
      </xdr:blipFill>
      <xdr:spPr>
        <a:xfrm>
          <a:off x="2619375" y="19997420"/>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0"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1"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2"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123</xdr:row>
      <xdr:rowOff>9525</xdr:rowOff>
    </xdr:from>
    <xdr:ext cx="0" cy="295275"/>
    <xdr:pic>
      <xdr:nvPicPr>
        <xdr:cNvPr id="2283" name="ctl00_logoimage" descr="Danfoss Logo"/>
        <xdr:cNvPicPr>
          <a:picLocks noChangeAspect="1" noChangeArrowheads="1"/>
        </xdr:cNvPicPr>
      </xdr:nvPicPr>
      <xdr:blipFill>
        <a:blip r:embed="rId1"/>
        <a:srcRect/>
        <a:stretch>
          <a:fillRect/>
        </a:stretch>
      </xdr:blipFill>
      <xdr:spPr>
        <a:xfrm>
          <a:off x="2619375" y="20140295"/>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4"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5"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6"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124</xdr:row>
      <xdr:rowOff>9525</xdr:rowOff>
    </xdr:from>
    <xdr:ext cx="0" cy="295275"/>
    <xdr:pic>
      <xdr:nvPicPr>
        <xdr:cNvPr id="2287" name="ctl00_logoimage" descr="Danfoss Logo"/>
        <xdr:cNvPicPr>
          <a:picLocks noChangeAspect="1" noChangeArrowheads="1"/>
        </xdr:cNvPicPr>
      </xdr:nvPicPr>
      <xdr:blipFill>
        <a:blip r:embed="rId1"/>
        <a:srcRect/>
        <a:stretch>
          <a:fillRect/>
        </a:stretch>
      </xdr:blipFill>
      <xdr:spPr>
        <a:xfrm>
          <a:off x="2619375" y="2028317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8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4"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5"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6"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7"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8"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299"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0"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1"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2"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0</xdr:rowOff>
    </xdr:from>
    <xdr:ext cx="0" cy="295275"/>
    <xdr:pic>
      <xdr:nvPicPr>
        <xdr:cNvPr id="2303" name="ctl00_logoimage" descr="Danfoss Logo"/>
        <xdr:cNvPicPr>
          <a:picLocks noChangeAspect="1" noChangeArrowheads="1"/>
        </xdr:cNvPicPr>
      </xdr:nvPicPr>
      <xdr:blipFill>
        <a:blip r:embed="rId1"/>
        <a:srcRect/>
        <a:stretch>
          <a:fillRect/>
        </a:stretch>
      </xdr:blipFill>
      <xdr:spPr>
        <a:xfrm>
          <a:off x="2619375" y="20416520"/>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4"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5"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6"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125</xdr:row>
      <xdr:rowOff>9525</xdr:rowOff>
    </xdr:from>
    <xdr:ext cx="0" cy="295275"/>
    <xdr:pic>
      <xdr:nvPicPr>
        <xdr:cNvPr id="2307" name="ctl00_logoimage" descr="Danfoss Logo"/>
        <xdr:cNvPicPr>
          <a:picLocks noChangeAspect="1" noChangeArrowheads="1"/>
        </xdr:cNvPicPr>
      </xdr:nvPicPr>
      <xdr:blipFill>
        <a:blip r:embed="rId1"/>
        <a:srcRect/>
        <a:stretch>
          <a:fillRect/>
        </a:stretch>
      </xdr:blipFill>
      <xdr:spPr>
        <a:xfrm>
          <a:off x="2619375" y="204260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8"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09"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0"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126</xdr:row>
      <xdr:rowOff>9525</xdr:rowOff>
    </xdr:from>
    <xdr:ext cx="0" cy="295275"/>
    <xdr:pic>
      <xdr:nvPicPr>
        <xdr:cNvPr id="2311" name="ctl00_logoimage" descr="Danfoss Logo"/>
        <xdr:cNvPicPr>
          <a:picLocks noChangeAspect="1" noChangeArrowheads="1"/>
        </xdr:cNvPicPr>
      </xdr:nvPicPr>
      <xdr:blipFill>
        <a:blip r:embed="rId1"/>
        <a:srcRect/>
        <a:stretch>
          <a:fillRect/>
        </a:stretch>
      </xdr:blipFill>
      <xdr:spPr>
        <a:xfrm>
          <a:off x="2619375" y="2137854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2"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3"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4"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0</xdr:rowOff>
    </xdr:from>
    <xdr:ext cx="0" cy="295275"/>
    <xdr:pic>
      <xdr:nvPicPr>
        <xdr:cNvPr id="2315" name="ctl00_logoimage" descr="Danfoss Logo"/>
        <xdr:cNvPicPr>
          <a:picLocks noChangeAspect="1" noChangeArrowheads="1"/>
        </xdr:cNvPicPr>
      </xdr:nvPicPr>
      <xdr:blipFill>
        <a:blip r:embed="rId1"/>
        <a:srcRect/>
        <a:stretch>
          <a:fillRect/>
        </a:stretch>
      </xdr:blipFill>
      <xdr:spPr>
        <a:xfrm>
          <a:off x="2619375" y="21511895"/>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8"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19"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0"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1"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2"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3"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4"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5"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6"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127</xdr:row>
      <xdr:rowOff>9525</xdr:rowOff>
    </xdr:from>
    <xdr:ext cx="0" cy="295275"/>
    <xdr:pic>
      <xdr:nvPicPr>
        <xdr:cNvPr id="2327" name="ctl00_logoimage" descr="Danfoss Logo"/>
        <xdr:cNvPicPr>
          <a:picLocks noChangeAspect="1" noChangeArrowheads="1"/>
        </xdr:cNvPicPr>
      </xdr:nvPicPr>
      <xdr:blipFill>
        <a:blip r:embed="rId1"/>
        <a:srcRect/>
        <a:stretch>
          <a:fillRect/>
        </a:stretch>
      </xdr:blipFill>
      <xdr:spPr>
        <a:xfrm>
          <a:off x="2619375" y="21521420"/>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8"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29"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0"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128</xdr:row>
      <xdr:rowOff>9525</xdr:rowOff>
    </xdr:from>
    <xdr:ext cx="0" cy="295275"/>
    <xdr:pic>
      <xdr:nvPicPr>
        <xdr:cNvPr id="2331" name="ctl00_logoimage" descr="Danfoss Logo"/>
        <xdr:cNvPicPr>
          <a:picLocks noChangeAspect="1" noChangeArrowheads="1"/>
        </xdr:cNvPicPr>
      </xdr:nvPicPr>
      <xdr:blipFill>
        <a:blip r:embed="rId1"/>
        <a:srcRect/>
        <a:stretch>
          <a:fillRect/>
        </a:stretch>
      </xdr:blipFill>
      <xdr:spPr>
        <a:xfrm>
          <a:off x="2619375" y="2166429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2"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3"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4"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5"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6"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7"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8"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129</xdr:row>
      <xdr:rowOff>9525</xdr:rowOff>
    </xdr:from>
    <xdr:ext cx="0" cy="295275"/>
    <xdr:pic>
      <xdr:nvPicPr>
        <xdr:cNvPr id="2339" name="ctl00_logoimage" descr="Danfoss Logo"/>
        <xdr:cNvPicPr>
          <a:picLocks noChangeAspect="1" noChangeArrowheads="1"/>
        </xdr:cNvPicPr>
      </xdr:nvPicPr>
      <xdr:blipFill>
        <a:blip r:embed="rId1"/>
        <a:srcRect/>
        <a:stretch>
          <a:fillRect/>
        </a:stretch>
      </xdr:blipFill>
      <xdr:spPr>
        <a:xfrm>
          <a:off x="2619375" y="22521545"/>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2"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3"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4"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5"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6"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7"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8"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49"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0"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130</xdr:row>
      <xdr:rowOff>9525</xdr:rowOff>
    </xdr:from>
    <xdr:ext cx="0" cy="295275"/>
    <xdr:pic>
      <xdr:nvPicPr>
        <xdr:cNvPr id="2351" name="ctl00_logoimage" descr="Danfoss Logo"/>
        <xdr:cNvPicPr>
          <a:picLocks noChangeAspect="1" noChangeArrowheads="1"/>
        </xdr:cNvPicPr>
      </xdr:nvPicPr>
      <xdr:blipFill>
        <a:blip r:embed="rId1"/>
        <a:srcRect/>
        <a:stretch>
          <a:fillRect/>
        </a:stretch>
      </xdr:blipFill>
      <xdr:spPr>
        <a:xfrm>
          <a:off x="2619375" y="22664420"/>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2"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3"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4"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131</xdr:row>
      <xdr:rowOff>9525</xdr:rowOff>
    </xdr:from>
    <xdr:ext cx="0" cy="295275"/>
    <xdr:pic>
      <xdr:nvPicPr>
        <xdr:cNvPr id="2355" name="ctl00_logoimage" descr="Danfoss Logo"/>
        <xdr:cNvPicPr>
          <a:picLocks noChangeAspect="1" noChangeArrowheads="1"/>
        </xdr:cNvPicPr>
      </xdr:nvPicPr>
      <xdr:blipFill>
        <a:blip r:embed="rId1"/>
        <a:srcRect/>
        <a:stretch>
          <a:fillRect/>
        </a:stretch>
      </xdr:blipFill>
      <xdr:spPr>
        <a:xfrm>
          <a:off x="2619375" y="22807295"/>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6"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7"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8"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132</xdr:row>
      <xdr:rowOff>9525</xdr:rowOff>
    </xdr:from>
    <xdr:ext cx="0" cy="295275"/>
    <xdr:pic>
      <xdr:nvPicPr>
        <xdr:cNvPr id="2359" name="ctl00_logoimage" descr="Danfoss Logo"/>
        <xdr:cNvPicPr>
          <a:picLocks noChangeAspect="1" noChangeArrowheads="1"/>
        </xdr:cNvPicPr>
      </xdr:nvPicPr>
      <xdr:blipFill>
        <a:blip r:embed="rId1"/>
        <a:srcRect/>
        <a:stretch>
          <a:fillRect/>
        </a:stretch>
      </xdr:blipFill>
      <xdr:spPr>
        <a:xfrm>
          <a:off x="2619375" y="22950170"/>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0"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1"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2"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133</xdr:row>
      <xdr:rowOff>9525</xdr:rowOff>
    </xdr:from>
    <xdr:ext cx="0" cy="295275"/>
    <xdr:pic>
      <xdr:nvPicPr>
        <xdr:cNvPr id="2363" name="ctl00_logoimage" descr="Danfoss Logo"/>
        <xdr:cNvPicPr>
          <a:picLocks noChangeAspect="1" noChangeArrowheads="1"/>
        </xdr:cNvPicPr>
      </xdr:nvPicPr>
      <xdr:blipFill>
        <a:blip r:embed="rId1"/>
        <a:srcRect/>
        <a:stretch>
          <a:fillRect/>
        </a:stretch>
      </xdr:blipFill>
      <xdr:spPr>
        <a:xfrm>
          <a:off x="2619375" y="23093045"/>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4"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5"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6"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134</xdr:row>
      <xdr:rowOff>9525</xdr:rowOff>
    </xdr:from>
    <xdr:ext cx="0" cy="295275"/>
    <xdr:pic>
      <xdr:nvPicPr>
        <xdr:cNvPr id="2367" name="ctl00_logoimage" descr="Danfoss Logo"/>
        <xdr:cNvPicPr>
          <a:picLocks noChangeAspect="1" noChangeArrowheads="1"/>
        </xdr:cNvPicPr>
      </xdr:nvPicPr>
      <xdr:blipFill>
        <a:blip r:embed="rId1"/>
        <a:srcRect/>
        <a:stretch>
          <a:fillRect/>
        </a:stretch>
      </xdr:blipFill>
      <xdr:spPr>
        <a:xfrm>
          <a:off x="2619375" y="23235920"/>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8"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69"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0"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135</xdr:row>
      <xdr:rowOff>9525</xdr:rowOff>
    </xdr:from>
    <xdr:ext cx="0" cy="295275"/>
    <xdr:pic>
      <xdr:nvPicPr>
        <xdr:cNvPr id="2371" name="ctl00_logoimage" descr="Danfoss Logo"/>
        <xdr:cNvPicPr>
          <a:picLocks noChangeAspect="1" noChangeArrowheads="1"/>
        </xdr:cNvPicPr>
      </xdr:nvPicPr>
      <xdr:blipFill>
        <a:blip r:embed="rId1"/>
        <a:srcRect/>
        <a:stretch>
          <a:fillRect/>
        </a:stretch>
      </xdr:blipFill>
      <xdr:spPr>
        <a:xfrm>
          <a:off x="2619375" y="23378795"/>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2"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3"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4"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136</xdr:row>
      <xdr:rowOff>9525</xdr:rowOff>
    </xdr:from>
    <xdr:ext cx="0" cy="295275"/>
    <xdr:pic>
      <xdr:nvPicPr>
        <xdr:cNvPr id="2375" name="ctl00_logoimage" descr="Danfoss Logo"/>
        <xdr:cNvPicPr>
          <a:picLocks noChangeAspect="1" noChangeArrowheads="1"/>
        </xdr:cNvPicPr>
      </xdr:nvPicPr>
      <xdr:blipFill>
        <a:blip r:embed="rId1"/>
        <a:srcRect/>
        <a:stretch>
          <a:fillRect/>
        </a:stretch>
      </xdr:blipFill>
      <xdr:spPr>
        <a:xfrm>
          <a:off x="2619375" y="23521670"/>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6"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7"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8"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137</xdr:row>
      <xdr:rowOff>9525</xdr:rowOff>
    </xdr:from>
    <xdr:ext cx="0" cy="295275"/>
    <xdr:pic>
      <xdr:nvPicPr>
        <xdr:cNvPr id="2379" name="ctl00_logoimage" descr="Danfoss Logo"/>
        <xdr:cNvPicPr>
          <a:picLocks noChangeAspect="1" noChangeArrowheads="1"/>
        </xdr:cNvPicPr>
      </xdr:nvPicPr>
      <xdr:blipFill>
        <a:blip r:embed="rId1"/>
        <a:srcRect/>
        <a:stretch>
          <a:fillRect/>
        </a:stretch>
      </xdr:blipFill>
      <xdr:spPr>
        <a:xfrm>
          <a:off x="2619375" y="23664545"/>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0"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1"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2"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138</xdr:row>
      <xdr:rowOff>9525</xdr:rowOff>
    </xdr:from>
    <xdr:ext cx="0" cy="295275"/>
    <xdr:pic>
      <xdr:nvPicPr>
        <xdr:cNvPr id="2383" name="ctl00_logoimage" descr="Danfoss Logo"/>
        <xdr:cNvPicPr>
          <a:picLocks noChangeAspect="1" noChangeArrowheads="1"/>
        </xdr:cNvPicPr>
      </xdr:nvPicPr>
      <xdr:blipFill>
        <a:blip r:embed="rId1"/>
        <a:srcRect/>
        <a:stretch>
          <a:fillRect/>
        </a:stretch>
      </xdr:blipFill>
      <xdr:spPr>
        <a:xfrm>
          <a:off x="2619375" y="23807420"/>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4"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5"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6"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7"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8"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89"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0"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139</xdr:row>
      <xdr:rowOff>9525</xdr:rowOff>
    </xdr:from>
    <xdr:ext cx="0" cy="295275"/>
    <xdr:pic>
      <xdr:nvPicPr>
        <xdr:cNvPr id="2391" name="ctl00_logoimage" descr="Danfoss Logo"/>
        <xdr:cNvPicPr>
          <a:picLocks noChangeAspect="1" noChangeArrowheads="1"/>
        </xdr:cNvPicPr>
      </xdr:nvPicPr>
      <xdr:blipFill>
        <a:blip r:embed="rId1"/>
        <a:srcRect/>
        <a:stretch>
          <a:fillRect/>
        </a:stretch>
      </xdr:blipFill>
      <xdr:spPr>
        <a:xfrm>
          <a:off x="2619375" y="23950295"/>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2"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3"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4"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140</xdr:row>
      <xdr:rowOff>9525</xdr:rowOff>
    </xdr:from>
    <xdr:ext cx="0" cy="295275"/>
    <xdr:pic>
      <xdr:nvPicPr>
        <xdr:cNvPr id="2395" name="ctl00_logoimage" descr="Danfoss Logo"/>
        <xdr:cNvPicPr>
          <a:picLocks noChangeAspect="1" noChangeArrowheads="1"/>
        </xdr:cNvPicPr>
      </xdr:nvPicPr>
      <xdr:blipFill>
        <a:blip r:embed="rId1"/>
        <a:srcRect/>
        <a:stretch>
          <a:fillRect/>
        </a:stretch>
      </xdr:blipFill>
      <xdr:spPr>
        <a:xfrm>
          <a:off x="2619375" y="24093170"/>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6"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7"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8"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141</xdr:row>
      <xdr:rowOff>9525</xdr:rowOff>
    </xdr:from>
    <xdr:ext cx="0" cy="295275"/>
    <xdr:pic>
      <xdr:nvPicPr>
        <xdr:cNvPr id="2399" name="ctl00_logoimage" descr="Danfoss Logo"/>
        <xdr:cNvPicPr>
          <a:picLocks noChangeAspect="1" noChangeArrowheads="1"/>
        </xdr:cNvPicPr>
      </xdr:nvPicPr>
      <xdr:blipFill>
        <a:blip r:embed="rId1"/>
        <a:srcRect/>
        <a:stretch>
          <a:fillRect/>
        </a:stretch>
      </xdr:blipFill>
      <xdr:spPr>
        <a:xfrm>
          <a:off x="2619375" y="24236045"/>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0"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1"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2"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142</xdr:row>
      <xdr:rowOff>9525</xdr:rowOff>
    </xdr:from>
    <xdr:ext cx="0" cy="295275"/>
    <xdr:pic>
      <xdr:nvPicPr>
        <xdr:cNvPr id="2403" name="ctl00_logoimage" descr="Danfoss Logo"/>
        <xdr:cNvPicPr>
          <a:picLocks noChangeAspect="1" noChangeArrowheads="1"/>
        </xdr:cNvPicPr>
      </xdr:nvPicPr>
      <xdr:blipFill>
        <a:blip r:embed="rId1"/>
        <a:srcRect/>
        <a:stretch>
          <a:fillRect/>
        </a:stretch>
      </xdr:blipFill>
      <xdr:spPr>
        <a:xfrm>
          <a:off x="2619375" y="24378920"/>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4"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5"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6"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143</xdr:row>
      <xdr:rowOff>9525</xdr:rowOff>
    </xdr:from>
    <xdr:ext cx="0" cy="295275"/>
    <xdr:pic>
      <xdr:nvPicPr>
        <xdr:cNvPr id="2407" name="ctl00_logoimage" descr="Danfoss Logo"/>
        <xdr:cNvPicPr>
          <a:picLocks noChangeAspect="1" noChangeArrowheads="1"/>
        </xdr:cNvPicPr>
      </xdr:nvPicPr>
      <xdr:blipFill>
        <a:blip r:embed="rId1"/>
        <a:srcRect/>
        <a:stretch>
          <a:fillRect/>
        </a:stretch>
      </xdr:blipFill>
      <xdr:spPr>
        <a:xfrm>
          <a:off x="2619375" y="24521795"/>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8"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09"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0"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1"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2"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3"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4"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144</xdr:row>
      <xdr:rowOff>9525</xdr:rowOff>
    </xdr:from>
    <xdr:ext cx="0" cy="295275"/>
    <xdr:pic>
      <xdr:nvPicPr>
        <xdr:cNvPr id="2415" name="ctl00_logoimage" descr="Danfoss Logo"/>
        <xdr:cNvPicPr>
          <a:picLocks noChangeAspect="1" noChangeArrowheads="1"/>
        </xdr:cNvPicPr>
      </xdr:nvPicPr>
      <xdr:blipFill>
        <a:blip r:embed="rId1"/>
        <a:srcRect/>
        <a:stretch>
          <a:fillRect/>
        </a:stretch>
      </xdr:blipFill>
      <xdr:spPr>
        <a:xfrm>
          <a:off x="2619375" y="24664670"/>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6"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7"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8"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19"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0"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1"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2"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145</xdr:row>
      <xdr:rowOff>9525</xdr:rowOff>
    </xdr:from>
    <xdr:ext cx="0" cy="295275"/>
    <xdr:pic>
      <xdr:nvPicPr>
        <xdr:cNvPr id="2423" name="ctl00_logoimage" descr="Danfoss Logo"/>
        <xdr:cNvPicPr>
          <a:picLocks noChangeAspect="1" noChangeArrowheads="1"/>
        </xdr:cNvPicPr>
      </xdr:nvPicPr>
      <xdr:blipFill>
        <a:blip r:embed="rId1"/>
        <a:srcRect/>
        <a:stretch>
          <a:fillRect/>
        </a:stretch>
      </xdr:blipFill>
      <xdr:spPr>
        <a:xfrm>
          <a:off x="2619375" y="24807545"/>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4"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5"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6"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146</xdr:row>
      <xdr:rowOff>9525</xdr:rowOff>
    </xdr:from>
    <xdr:ext cx="0" cy="295275"/>
    <xdr:pic>
      <xdr:nvPicPr>
        <xdr:cNvPr id="2427" name="ctl00_logoimage" descr="Danfoss Logo"/>
        <xdr:cNvPicPr>
          <a:picLocks noChangeAspect="1" noChangeArrowheads="1"/>
        </xdr:cNvPicPr>
      </xdr:nvPicPr>
      <xdr:blipFill>
        <a:blip r:embed="rId1"/>
        <a:srcRect/>
        <a:stretch>
          <a:fillRect/>
        </a:stretch>
      </xdr:blipFill>
      <xdr:spPr>
        <a:xfrm>
          <a:off x="2619375" y="24950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8"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29"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0"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147</xdr:row>
      <xdr:rowOff>9525</xdr:rowOff>
    </xdr:from>
    <xdr:ext cx="0" cy="295275"/>
    <xdr:pic>
      <xdr:nvPicPr>
        <xdr:cNvPr id="2431" name="ctl00_logoimage" descr="Danfoss Logo"/>
        <xdr:cNvPicPr>
          <a:picLocks noChangeAspect="1" noChangeArrowheads="1"/>
        </xdr:cNvPicPr>
      </xdr:nvPicPr>
      <xdr:blipFill>
        <a:blip r:embed="rId1"/>
        <a:srcRect/>
        <a:stretch>
          <a:fillRect/>
        </a:stretch>
      </xdr:blipFill>
      <xdr:spPr>
        <a:xfrm>
          <a:off x="2619375" y="2520442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2"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3"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4"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148</xdr:row>
      <xdr:rowOff>9525</xdr:rowOff>
    </xdr:from>
    <xdr:ext cx="0" cy="295275"/>
    <xdr:pic>
      <xdr:nvPicPr>
        <xdr:cNvPr id="2435" name="ctl00_logoimage" descr="Danfoss Logo"/>
        <xdr:cNvPicPr>
          <a:picLocks noChangeAspect="1" noChangeArrowheads="1"/>
        </xdr:cNvPicPr>
      </xdr:nvPicPr>
      <xdr:blipFill>
        <a:blip r:embed="rId1"/>
        <a:srcRect/>
        <a:stretch>
          <a:fillRect/>
        </a:stretch>
      </xdr:blipFill>
      <xdr:spPr>
        <a:xfrm>
          <a:off x="2619375" y="2549017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6"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7"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8"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149</xdr:row>
      <xdr:rowOff>9525</xdr:rowOff>
    </xdr:from>
    <xdr:ext cx="0" cy="295275"/>
    <xdr:pic>
      <xdr:nvPicPr>
        <xdr:cNvPr id="2439" name="ctl00_logoimage" descr="Danfoss Logo"/>
        <xdr:cNvPicPr>
          <a:picLocks noChangeAspect="1" noChangeArrowheads="1"/>
        </xdr:cNvPicPr>
      </xdr:nvPicPr>
      <xdr:blipFill>
        <a:blip r:embed="rId1"/>
        <a:srcRect/>
        <a:stretch>
          <a:fillRect/>
        </a:stretch>
      </xdr:blipFill>
      <xdr:spPr>
        <a:xfrm>
          <a:off x="2619375" y="2578100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0"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1"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2"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150</xdr:row>
      <xdr:rowOff>9525</xdr:rowOff>
    </xdr:from>
    <xdr:ext cx="0" cy="295275"/>
    <xdr:pic>
      <xdr:nvPicPr>
        <xdr:cNvPr id="2443" name="ctl00_logoimage" descr="Danfoss Logo"/>
        <xdr:cNvPicPr>
          <a:picLocks noChangeAspect="1" noChangeArrowheads="1"/>
        </xdr:cNvPicPr>
      </xdr:nvPicPr>
      <xdr:blipFill>
        <a:blip r:embed="rId1"/>
        <a:srcRect/>
        <a:stretch>
          <a:fillRect/>
        </a:stretch>
      </xdr:blipFill>
      <xdr:spPr>
        <a:xfrm>
          <a:off x="2619375" y="260718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4"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5"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6"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151</xdr:row>
      <xdr:rowOff>9525</xdr:rowOff>
    </xdr:from>
    <xdr:ext cx="0" cy="295275"/>
    <xdr:pic>
      <xdr:nvPicPr>
        <xdr:cNvPr id="2447" name="ctl00_logoimage" descr="Danfoss Logo"/>
        <xdr:cNvPicPr>
          <a:picLocks noChangeAspect="1" noChangeArrowheads="1"/>
        </xdr:cNvPicPr>
      </xdr:nvPicPr>
      <xdr:blipFill>
        <a:blip r:embed="rId1"/>
        <a:srcRect/>
        <a:stretch>
          <a:fillRect/>
        </a:stretch>
      </xdr:blipFill>
      <xdr:spPr>
        <a:xfrm>
          <a:off x="2619375" y="266052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8"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49"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0"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152</xdr:row>
      <xdr:rowOff>9525</xdr:rowOff>
    </xdr:from>
    <xdr:ext cx="0" cy="295275"/>
    <xdr:pic>
      <xdr:nvPicPr>
        <xdr:cNvPr id="2451" name="ctl00_logoimage" descr="Danfoss Logo"/>
        <xdr:cNvPicPr>
          <a:picLocks noChangeAspect="1" noChangeArrowheads="1"/>
        </xdr:cNvPicPr>
      </xdr:nvPicPr>
      <xdr:blipFill>
        <a:blip r:embed="rId1"/>
        <a:srcRect/>
        <a:stretch>
          <a:fillRect/>
        </a:stretch>
      </xdr:blipFill>
      <xdr:spPr>
        <a:xfrm>
          <a:off x="2619375" y="27100530"/>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2"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3"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4"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153</xdr:row>
      <xdr:rowOff>9525</xdr:rowOff>
    </xdr:from>
    <xdr:ext cx="0" cy="295275"/>
    <xdr:pic>
      <xdr:nvPicPr>
        <xdr:cNvPr id="2455" name="ctl00_logoimage" descr="Danfoss Logo"/>
        <xdr:cNvPicPr>
          <a:picLocks noChangeAspect="1" noChangeArrowheads="1"/>
        </xdr:cNvPicPr>
      </xdr:nvPicPr>
      <xdr:blipFill>
        <a:blip r:embed="rId1"/>
        <a:srcRect/>
        <a:stretch>
          <a:fillRect/>
        </a:stretch>
      </xdr:blipFill>
      <xdr:spPr>
        <a:xfrm>
          <a:off x="2619375" y="27243405"/>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6"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7"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8"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154</xdr:row>
      <xdr:rowOff>9525</xdr:rowOff>
    </xdr:from>
    <xdr:ext cx="0" cy="295275"/>
    <xdr:pic>
      <xdr:nvPicPr>
        <xdr:cNvPr id="2459" name="ctl00_logoimage" descr="Danfoss Logo"/>
        <xdr:cNvPicPr>
          <a:picLocks noChangeAspect="1" noChangeArrowheads="1"/>
        </xdr:cNvPicPr>
      </xdr:nvPicPr>
      <xdr:blipFill>
        <a:blip r:embed="rId1"/>
        <a:srcRect/>
        <a:stretch>
          <a:fillRect/>
        </a:stretch>
      </xdr:blipFill>
      <xdr:spPr>
        <a:xfrm>
          <a:off x="2619375" y="27386280"/>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0"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1"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2"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155</xdr:row>
      <xdr:rowOff>9525</xdr:rowOff>
    </xdr:from>
    <xdr:ext cx="0" cy="295275"/>
    <xdr:pic>
      <xdr:nvPicPr>
        <xdr:cNvPr id="2463" name="ctl00_logoimage" descr="Danfoss Logo"/>
        <xdr:cNvPicPr>
          <a:picLocks noChangeAspect="1" noChangeArrowheads="1"/>
        </xdr:cNvPicPr>
      </xdr:nvPicPr>
      <xdr:blipFill>
        <a:blip r:embed="rId1"/>
        <a:srcRect/>
        <a:stretch>
          <a:fillRect/>
        </a:stretch>
      </xdr:blipFill>
      <xdr:spPr>
        <a:xfrm>
          <a:off x="2619375" y="27529155"/>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4"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5"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6"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156</xdr:row>
      <xdr:rowOff>9525</xdr:rowOff>
    </xdr:from>
    <xdr:ext cx="0" cy="295275"/>
    <xdr:pic>
      <xdr:nvPicPr>
        <xdr:cNvPr id="2467" name="ctl00_logoimage" descr="Danfoss Logo"/>
        <xdr:cNvPicPr>
          <a:picLocks noChangeAspect="1" noChangeArrowheads="1"/>
        </xdr:cNvPicPr>
      </xdr:nvPicPr>
      <xdr:blipFill>
        <a:blip r:embed="rId1"/>
        <a:srcRect/>
        <a:stretch>
          <a:fillRect/>
        </a:stretch>
      </xdr:blipFill>
      <xdr:spPr>
        <a:xfrm>
          <a:off x="2619375" y="27672030"/>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8"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69"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0"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157</xdr:row>
      <xdr:rowOff>9525</xdr:rowOff>
    </xdr:from>
    <xdr:ext cx="0" cy="295275"/>
    <xdr:pic>
      <xdr:nvPicPr>
        <xdr:cNvPr id="2471" name="ctl00_logoimage" descr="Danfoss Logo"/>
        <xdr:cNvPicPr>
          <a:picLocks noChangeAspect="1" noChangeArrowheads="1"/>
        </xdr:cNvPicPr>
      </xdr:nvPicPr>
      <xdr:blipFill>
        <a:blip r:embed="rId1"/>
        <a:srcRect/>
        <a:stretch>
          <a:fillRect/>
        </a:stretch>
      </xdr:blipFill>
      <xdr:spPr>
        <a:xfrm>
          <a:off x="2619375" y="27814905"/>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2"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3"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4"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158</xdr:row>
      <xdr:rowOff>9525</xdr:rowOff>
    </xdr:from>
    <xdr:ext cx="0" cy="295275"/>
    <xdr:pic>
      <xdr:nvPicPr>
        <xdr:cNvPr id="2475" name="ctl00_logoimage" descr="Danfoss Logo"/>
        <xdr:cNvPicPr>
          <a:picLocks noChangeAspect="1" noChangeArrowheads="1"/>
        </xdr:cNvPicPr>
      </xdr:nvPicPr>
      <xdr:blipFill>
        <a:blip r:embed="rId1"/>
        <a:srcRect/>
        <a:stretch>
          <a:fillRect/>
        </a:stretch>
      </xdr:blipFill>
      <xdr:spPr>
        <a:xfrm>
          <a:off x="2619375" y="27957780"/>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6"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7"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8"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159</xdr:row>
      <xdr:rowOff>9525</xdr:rowOff>
    </xdr:from>
    <xdr:ext cx="0" cy="295275"/>
    <xdr:pic>
      <xdr:nvPicPr>
        <xdr:cNvPr id="2479" name="ctl00_logoimage" descr="Danfoss Logo"/>
        <xdr:cNvPicPr>
          <a:picLocks noChangeAspect="1" noChangeArrowheads="1"/>
        </xdr:cNvPicPr>
      </xdr:nvPicPr>
      <xdr:blipFill>
        <a:blip r:embed="rId1"/>
        <a:srcRect/>
        <a:stretch>
          <a:fillRect/>
        </a:stretch>
      </xdr:blipFill>
      <xdr:spPr>
        <a:xfrm>
          <a:off x="2619375" y="28100655"/>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0"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1"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2"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160</xdr:row>
      <xdr:rowOff>9525</xdr:rowOff>
    </xdr:from>
    <xdr:ext cx="0" cy="295275"/>
    <xdr:pic>
      <xdr:nvPicPr>
        <xdr:cNvPr id="2483" name="ctl00_logoimage" descr="Danfoss Logo"/>
        <xdr:cNvPicPr>
          <a:picLocks noChangeAspect="1" noChangeArrowheads="1"/>
        </xdr:cNvPicPr>
      </xdr:nvPicPr>
      <xdr:blipFill>
        <a:blip r:embed="rId1"/>
        <a:srcRect/>
        <a:stretch>
          <a:fillRect/>
        </a:stretch>
      </xdr:blipFill>
      <xdr:spPr>
        <a:xfrm>
          <a:off x="2619375" y="28243530"/>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4"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5"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6"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161</xdr:row>
      <xdr:rowOff>9525</xdr:rowOff>
    </xdr:from>
    <xdr:ext cx="0" cy="295275"/>
    <xdr:pic>
      <xdr:nvPicPr>
        <xdr:cNvPr id="2487" name="ctl00_logoimage" descr="Danfoss Logo"/>
        <xdr:cNvPicPr>
          <a:picLocks noChangeAspect="1" noChangeArrowheads="1"/>
        </xdr:cNvPicPr>
      </xdr:nvPicPr>
      <xdr:blipFill>
        <a:blip r:embed="rId1"/>
        <a:srcRect/>
        <a:stretch>
          <a:fillRect/>
        </a:stretch>
      </xdr:blipFill>
      <xdr:spPr>
        <a:xfrm>
          <a:off x="2619375" y="28386405"/>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8"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89"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0"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162</xdr:row>
      <xdr:rowOff>9525</xdr:rowOff>
    </xdr:from>
    <xdr:ext cx="0" cy="295275"/>
    <xdr:pic>
      <xdr:nvPicPr>
        <xdr:cNvPr id="2491" name="ctl00_logoimage" descr="Danfoss Logo"/>
        <xdr:cNvPicPr>
          <a:picLocks noChangeAspect="1" noChangeArrowheads="1"/>
        </xdr:cNvPicPr>
      </xdr:nvPicPr>
      <xdr:blipFill>
        <a:blip r:embed="rId1"/>
        <a:srcRect/>
        <a:stretch>
          <a:fillRect/>
        </a:stretch>
      </xdr:blipFill>
      <xdr:spPr>
        <a:xfrm>
          <a:off x="2619375" y="28529280"/>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4"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5"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6"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7"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8"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499"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0"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1"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2"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163</xdr:row>
      <xdr:rowOff>9525</xdr:rowOff>
    </xdr:from>
    <xdr:ext cx="0" cy="295275"/>
    <xdr:pic>
      <xdr:nvPicPr>
        <xdr:cNvPr id="2503" name="ctl00_logoimage" descr="Danfoss Logo"/>
        <xdr:cNvPicPr>
          <a:picLocks noChangeAspect="1" noChangeArrowheads="1"/>
        </xdr:cNvPicPr>
      </xdr:nvPicPr>
      <xdr:blipFill>
        <a:blip r:embed="rId1"/>
        <a:srcRect/>
        <a:stretch>
          <a:fillRect/>
        </a:stretch>
      </xdr:blipFill>
      <xdr:spPr>
        <a:xfrm>
          <a:off x="2619375" y="28672155"/>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4"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5"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6"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164</xdr:row>
      <xdr:rowOff>9525</xdr:rowOff>
    </xdr:from>
    <xdr:ext cx="0" cy="295275"/>
    <xdr:pic>
      <xdr:nvPicPr>
        <xdr:cNvPr id="2507" name="ctl00_logoimage" descr="Danfoss Logo"/>
        <xdr:cNvPicPr>
          <a:picLocks noChangeAspect="1" noChangeArrowheads="1"/>
        </xdr:cNvPicPr>
      </xdr:nvPicPr>
      <xdr:blipFill>
        <a:blip r:embed="rId1"/>
        <a:srcRect/>
        <a:stretch>
          <a:fillRect/>
        </a:stretch>
      </xdr:blipFill>
      <xdr:spPr>
        <a:xfrm>
          <a:off x="2619375" y="2881503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0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2"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3"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4"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15"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8"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19"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0"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1"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2"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3"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4"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5"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6"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0</xdr:rowOff>
    </xdr:from>
    <xdr:ext cx="0" cy="295275"/>
    <xdr:pic>
      <xdr:nvPicPr>
        <xdr:cNvPr id="2527" name="ctl00_logoimage" descr="Danfoss Logo"/>
        <xdr:cNvPicPr>
          <a:picLocks noChangeAspect="1" noChangeArrowheads="1"/>
        </xdr:cNvPicPr>
      </xdr:nvPicPr>
      <xdr:blipFill>
        <a:blip r:embed="rId1"/>
        <a:srcRect/>
        <a:stretch>
          <a:fillRect/>
        </a:stretch>
      </xdr:blipFill>
      <xdr:spPr>
        <a:xfrm>
          <a:off x="2619375" y="28948380"/>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8"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29"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0"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165</xdr:row>
      <xdr:rowOff>9525</xdr:rowOff>
    </xdr:from>
    <xdr:ext cx="0" cy="295275"/>
    <xdr:pic>
      <xdr:nvPicPr>
        <xdr:cNvPr id="2531" name="ctl00_logoimage" descr="Danfoss Logo"/>
        <xdr:cNvPicPr>
          <a:picLocks noChangeAspect="1" noChangeArrowheads="1"/>
        </xdr:cNvPicPr>
      </xdr:nvPicPr>
      <xdr:blipFill>
        <a:blip r:embed="rId1"/>
        <a:srcRect/>
        <a:stretch>
          <a:fillRect/>
        </a:stretch>
      </xdr:blipFill>
      <xdr:spPr>
        <a:xfrm>
          <a:off x="2619375" y="28957905"/>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2"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3"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4"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166</xdr:row>
      <xdr:rowOff>9525</xdr:rowOff>
    </xdr:from>
    <xdr:ext cx="0" cy="295275"/>
    <xdr:pic>
      <xdr:nvPicPr>
        <xdr:cNvPr id="2535" name="ctl00_logoimage" descr="Danfoss Logo"/>
        <xdr:cNvPicPr>
          <a:picLocks noChangeAspect="1" noChangeArrowheads="1"/>
        </xdr:cNvPicPr>
      </xdr:nvPicPr>
      <xdr:blipFill>
        <a:blip r:embed="rId1"/>
        <a:srcRect/>
        <a:stretch>
          <a:fillRect/>
        </a:stretch>
      </xdr:blipFill>
      <xdr:spPr>
        <a:xfrm>
          <a:off x="2619375" y="29100780"/>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6"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7"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8"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167</xdr:row>
      <xdr:rowOff>9525</xdr:rowOff>
    </xdr:from>
    <xdr:ext cx="0" cy="295275"/>
    <xdr:pic>
      <xdr:nvPicPr>
        <xdr:cNvPr id="2539" name="ctl00_logoimage" descr="Danfoss Logo"/>
        <xdr:cNvPicPr>
          <a:picLocks noChangeAspect="1" noChangeArrowheads="1"/>
        </xdr:cNvPicPr>
      </xdr:nvPicPr>
      <xdr:blipFill>
        <a:blip r:embed="rId1"/>
        <a:srcRect/>
        <a:stretch>
          <a:fillRect/>
        </a:stretch>
      </xdr:blipFill>
      <xdr:spPr>
        <a:xfrm>
          <a:off x="2619375" y="29243655"/>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0"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1"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2"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168</xdr:row>
      <xdr:rowOff>9525</xdr:rowOff>
    </xdr:from>
    <xdr:ext cx="0" cy="295275"/>
    <xdr:pic>
      <xdr:nvPicPr>
        <xdr:cNvPr id="2543" name="ctl00_logoimage" descr="Danfoss Logo"/>
        <xdr:cNvPicPr>
          <a:picLocks noChangeAspect="1" noChangeArrowheads="1"/>
        </xdr:cNvPicPr>
      </xdr:nvPicPr>
      <xdr:blipFill>
        <a:blip r:embed="rId1"/>
        <a:srcRect/>
        <a:stretch>
          <a:fillRect/>
        </a:stretch>
      </xdr:blipFill>
      <xdr:spPr>
        <a:xfrm>
          <a:off x="2619375" y="293865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4"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5"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6"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169</xdr:row>
      <xdr:rowOff>9525</xdr:rowOff>
    </xdr:from>
    <xdr:ext cx="0" cy="295275"/>
    <xdr:pic>
      <xdr:nvPicPr>
        <xdr:cNvPr id="2547" name="ctl00_logoimage" descr="Danfoss Logo"/>
        <xdr:cNvPicPr>
          <a:picLocks noChangeAspect="1" noChangeArrowheads="1"/>
        </xdr:cNvPicPr>
      </xdr:nvPicPr>
      <xdr:blipFill>
        <a:blip r:embed="rId1"/>
        <a:srcRect/>
        <a:stretch>
          <a:fillRect/>
        </a:stretch>
      </xdr:blipFill>
      <xdr:spPr>
        <a:xfrm>
          <a:off x="2619375" y="296278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8"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49"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0"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170</xdr:row>
      <xdr:rowOff>9525</xdr:rowOff>
    </xdr:from>
    <xdr:ext cx="0" cy="295275"/>
    <xdr:pic>
      <xdr:nvPicPr>
        <xdr:cNvPr id="2551" name="ctl00_logoimage" descr="Danfoss Logo"/>
        <xdr:cNvPicPr>
          <a:picLocks noChangeAspect="1" noChangeArrowheads="1"/>
        </xdr:cNvPicPr>
      </xdr:nvPicPr>
      <xdr:blipFill>
        <a:blip r:embed="rId1"/>
        <a:srcRect/>
        <a:stretch>
          <a:fillRect/>
        </a:stretch>
      </xdr:blipFill>
      <xdr:spPr>
        <a:xfrm>
          <a:off x="2619375" y="3030093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2"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3"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4"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172</xdr:row>
      <xdr:rowOff>9525</xdr:rowOff>
    </xdr:from>
    <xdr:ext cx="0" cy="295275"/>
    <xdr:pic>
      <xdr:nvPicPr>
        <xdr:cNvPr id="2555" name="ctl00_logoimage" descr="Danfoss Logo"/>
        <xdr:cNvPicPr>
          <a:picLocks noChangeAspect="1" noChangeArrowheads="1"/>
        </xdr:cNvPicPr>
      </xdr:nvPicPr>
      <xdr:blipFill>
        <a:blip r:embed="rId1"/>
        <a:srcRect/>
        <a:stretch>
          <a:fillRect/>
        </a:stretch>
      </xdr:blipFill>
      <xdr:spPr>
        <a:xfrm>
          <a:off x="2619375" y="3058668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6"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7"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8"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174</xdr:row>
      <xdr:rowOff>9525</xdr:rowOff>
    </xdr:from>
    <xdr:ext cx="0" cy="295275"/>
    <xdr:pic>
      <xdr:nvPicPr>
        <xdr:cNvPr id="2559" name="ctl00_logoimage" descr="Danfoss Logo"/>
        <xdr:cNvPicPr>
          <a:picLocks noChangeAspect="1" noChangeArrowheads="1"/>
        </xdr:cNvPicPr>
      </xdr:nvPicPr>
      <xdr:blipFill>
        <a:blip r:embed="rId1"/>
        <a:srcRect/>
        <a:stretch>
          <a:fillRect/>
        </a:stretch>
      </xdr:blipFill>
      <xdr:spPr>
        <a:xfrm>
          <a:off x="2619375" y="30872430"/>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6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4"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5"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6"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7"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8"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79"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0"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1"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2"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0</xdr:rowOff>
    </xdr:from>
    <xdr:ext cx="0" cy="295275"/>
    <xdr:pic>
      <xdr:nvPicPr>
        <xdr:cNvPr id="2583" name="ctl00_logoimage" descr="Danfoss Logo"/>
        <xdr:cNvPicPr>
          <a:picLocks noChangeAspect="1" noChangeArrowheads="1"/>
        </xdr:cNvPicPr>
      </xdr:nvPicPr>
      <xdr:blipFill>
        <a:blip r:embed="rId1"/>
        <a:srcRect/>
        <a:stretch>
          <a:fillRect/>
        </a:stretch>
      </xdr:blipFill>
      <xdr:spPr>
        <a:xfrm>
          <a:off x="2619375" y="32132905"/>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6"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7"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8"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89"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0"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1"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2"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3"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4"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176</xdr:row>
      <xdr:rowOff>9525</xdr:rowOff>
    </xdr:from>
    <xdr:ext cx="0" cy="295275"/>
    <xdr:pic>
      <xdr:nvPicPr>
        <xdr:cNvPr id="2595" name="ctl00_logoimage" descr="Danfoss Logo"/>
        <xdr:cNvPicPr>
          <a:picLocks noChangeAspect="1" noChangeArrowheads="1"/>
        </xdr:cNvPicPr>
      </xdr:nvPicPr>
      <xdr:blipFill>
        <a:blip r:embed="rId1"/>
        <a:srcRect/>
        <a:stretch>
          <a:fillRect/>
        </a:stretch>
      </xdr:blipFill>
      <xdr:spPr>
        <a:xfrm>
          <a:off x="2619375" y="32142430"/>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6"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7"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8"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177</xdr:row>
      <xdr:rowOff>9525</xdr:rowOff>
    </xdr:from>
    <xdr:ext cx="0" cy="295275"/>
    <xdr:pic>
      <xdr:nvPicPr>
        <xdr:cNvPr id="2599" name="ctl00_logoimage" descr="Danfoss Logo"/>
        <xdr:cNvPicPr>
          <a:picLocks noChangeAspect="1" noChangeArrowheads="1"/>
        </xdr:cNvPicPr>
      </xdr:nvPicPr>
      <xdr:blipFill>
        <a:blip r:embed="rId1"/>
        <a:srcRect/>
        <a:stretch>
          <a:fillRect/>
        </a:stretch>
      </xdr:blipFill>
      <xdr:spPr>
        <a:xfrm>
          <a:off x="2619375" y="32285305"/>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0"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1"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2"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178</xdr:row>
      <xdr:rowOff>9525</xdr:rowOff>
    </xdr:from>
    <xdr:ext cx="0" cy="295275"/>
    <xdr:pic>
      <xdr:nvPicPr>
        <xdr:cNvPr id="2603" name="ctl00_logoimage" descr="Danfoss Logo"/>
        <xdr:cNvPicPr>
          <a:picLocks noChangeAspect="1" noChangeArrowheads="1"/>
        </xdr:cNvPicPr>
      </xdr:nvPicPr>
      <xdr:blipFill>
        <a:blip r:embed="rId1"/>
        <a:srcRect/>
        <a:stretch>
          <a:fillRect/>
        </a:stretch>
      </xdr:blipFill>
      <xdr:spPr>
        <a:xfrm>
          <a:off x="2619375" y="32428180"/>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4"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5"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6"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179</xdr:row>
      <xdr:rowOff>9525</xdr:rowOff>
    </xdr:from>
    <xdr:ext cx="0" cy="295275"/>
    <xdr:pic>
      <xdr:nvPicPr>
        <xdr:cNvPr id="2607" name="ctl00_logoimage" descr="Danfoss Logo"/>
        <xdr:cNvPicPr>
          <a:picLocks noChangeAspect="1" noChangeArrowheads="1"/>
        </xdr:cNvPicPr>
      </xdr:nvPicPr>
      <xdr:blipFill>
        <a:blip r:embed="rId1"/>
        <a:srcRect/>
        <a:stretch>
          <a:fillRect/>
        </a:stretch>
      </xdr:blipFill>
      <xdr:spPr>
        <a:xfrm>
          <a:off x="2619375" y="326853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8"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09"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0"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180</xdr:row>
      <xdr:rowOff>9525</xdr:rowOff>
    </xdr:from>
    <xdr:ext cx="0" cy="295275"/>
    <xdr:pic>
      <xdr:nvPicPr>
        <xdr:cNvPr id="2611" name="ctl00_logoimage" descr="Danfoss Logo"/>
        <xdr:cNvPicPr>
          <a:picLocks noChangeAspect="1" noChangeArrowheads="1"/>
        </xdr:cNvPicPr>
      </xdr:nvPicPr>
      <xdr:blipFill>
        <a:blip r:embed="rId1"/>
        <a:srcRect/>
        <a:stretch>
          <a:fillRect/>
        </a:stretch>
      </xdr:blipFill>
      <xdr:spPr>
        <a:xfrm>
          <a:off x="2619375" y="329901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2"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3"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4"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181</xdr:row>
      <xdr:rowOff>9525</xdr:rowOff>
    </xdr:from>
    <xdr:ext cx="0" cy="295275"/>
    <xdr:pic>
      <xdr:nvPicPr>
        <xdr:cNvPr id="2615" name="ctl00_logoimage" descr="Danfoss Logo"/>
        <xdr:cNvPicPr>
          <a:picLocks noChangeAspect="1" noChangeArrowheads="1"/>
        </xdr:cNvPicPr>
      </xdr:nvPicPr>
      <xdr:blipFill>
        <a:blip r:embed="rId1"/>
        <a:srcRect/>
        <a:stretch>
          <a:fillRect/>
        </a:stretch>
      </xdr:blipFill>
      <xdr:spPr>
        <a:xfrm>
          <a:off x="2619375" y="33460055"/>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6"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7"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8"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182</xdr:row>
      <xdr:rowOff>9525</xdr:rowOff>
    </xdr:from>
    <xdr:ext cx="0" cy="295275"/>
    <xdr:pic>
      <xdr:nvPicPr>
        <xdr:cNvPr id="2619" name="ctl00_logoimage" descr="Danfoss Logo"/>
        <xdr:cNvPicPr>
          <a:picLocks noChangeAspect="1" noChangeArrowheads="1"/>
        </xdr:cNvPicPr>
      </xdr:nvPicPr>
      <xdr:blipFill>
        <a:blip r:embed="rId1"/>
        <a:srcRect/>
        <a:stretch>
          <a:fillRect/>
        </a:stretch>
      </xdr:blipFill>
      <xdr:spPr>
        <a:xfrm>
          <a:off x="2619375" y="337172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0"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1"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2"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183</xdr:row>
      <xdr:rowOff>9525</xdr:rowOff>
    </xdr:from>
    <xdr:ext cx="0" cy="295275"/>
    <xdr:pic>
      <xdr:nvPicPr>
        <xdr:cNvPr id="2623" name="ctl00_logoimage" descr="Danfoss Logo"/>
        <xdr:cNvPicPr>
          <a:picLocks noChangeAspect="1" noChangeArrowheads="1"/>
        </xdr:cNvPicPr>
      </xdr:nvPicPr>
      <xdr:blipFill>
        <a:blip r:embed="rId1"/>
        <a:srcRect/>
        <a:stretch>
          <a:fillRect/>
        </a:stretch>
      </xdr:blipFill>
      <xdr:spPr>
        <a:xfrm>
          <a:off x="2619375" y="34022030"/>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4"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5"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6"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184</xdr:row>
      <xdr:rowOff>9525</xdr:rowOff>
    </xdr:from>
    <xdr:ext cx="0" cy="295275"/>
    <xdr:pic>
      <xdr:nvPicPr>
        <xdr:cNvPr id="2627" name="ctl00_logoimage" descr="Danfoss Logo"/>
        <xdr:cNvPicPr>
          <a:picLocks noChangeAspect="1" noChangeArrowheads="1"/>
        </xdr:cNvPicPr>
      </xdr:nvPicPr>
      <xdr:blipFill>
        <a:blip r:embed="rId1"/>
        <a:srcRect/>
        <a:stretch>
          <a:fillRect/>
        </a:stretch>
      </xdr:blipFill>
      <xdr:spPr>
        <a:xfrm>
          <a:off x="2619375" y="34164905"/>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8"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29"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0"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185</xdr:row>
      <xdr:rowOff>9525</xdr:rowOff>
    </xdr:from>
    <xdr:ext cx="0" cy="295275"/>
    <xdr:pic>
      <xdr:nvPicPr>
        <xdr:cNvPr id="2631" name="ctl00_logoimage" descr="Danfoss Logo"/>
        <xdr:cNvPicPr>
          <a:picLocks noChangeAspect="1" noChangeArrowheads="1"/>
        </xdr:cNvPicPr>
      </xdr:nvPicPr>
      <xdr:blipFill>
        <a:blip r:embed="rId1"/>
        <a:srcRect/>
        <a:stretch>
          <a:fillRect/>
        </a:stretch>
      </xdr:blipFill>
      <xdr:spPr>
        <a:xfrm>
          <a:off x="2619375" y="34307780"/>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2"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3"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4"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186</xdr:row>
      <xdr:rowOff>9525</xdr:rowOff>
    </xdr:from>
    <xdr:ext cx="0" cy="295275"/>
    <xdr:pic>
      <xdr:nvPicPr>
        <xdr:cNvPr id="2635" name="ctl00_logoimage" descr="Danfoss Logo"/>
        <xdr:cNvPicPr>
          <a:picLocks noChangeAspect="1" noChangeArrowheads="1"/>
        </xdr:cNvPicPr>
      </xdr:nvPicPr>
      <xdr:blipFill>
        <a:blip r:embed="rId1"/>
        <a:srcRect/>
        <a:stretch>
          <a:fillRect/>
        </a:stretch>
      </xdr:blipFill>
      <xdr:spPr>
        <a:xfrm>
          <a:off x="2619375" y="34450655"/>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6"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7"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8"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187</xdr:row>
      <xdr:rowOff>9525</xdr:rowOff>
    </xdr:from>
    <xdr:ext cx="0" cy="295275"/>
    <xdr:pic>
      <xdr:nvPicPr>
        <xdr:cNvPr id="2639" name="ctl00_logoimage" descr="Danfoss Logo"/>
        <xdr:cNvPicPr>
          <a:picLocks noChangeAspect="1" noChangeArrowheads="1"/>
        </xdr:cNvPicPr>
      </xdr:nvPicPr>
      <xdr:blipFill>
        <a:blip r:embed="rId1"/>
        <a:srcRect/>
        <a:stretch>
          <a:fillRect/>
        </a:stretch>
      </xdr:blipFill>
      <xdr:spPr>
        <a:xfrm>
          <a:off x="2619375" y="34593530"/>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0"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1"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2"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188</xdr:row>
      <xdr:rowOff>9525</xdr:rowOff>
    </xdr:from>
    <xdr:ext cx="0" cy="295275"/>
    <xdr:pic>
      <xdr:nvPicPr>
        <xdr:cNvPr id="2643" name="ctl00_logoimage" descr="Danfoss Logo"/>
        <xdr:cNvPicPr>
          <a:picLocks noChangeAspect="1" noChangeArrowheads="1"/>
        </xdr:cNvPicPr>
      </xdr:nvPicPr>
      <xdr:blipFill>
        <a:blip r:embed="rId1"/>
        <a:srcRect/>
        <a:stretch>
          <a:fillRect/>
        </a:stretch>
      </xdr:blipFill>
      <xdr:spPr>
        <a:xfrm>
          <a:off x="2619375" y="34945955"/>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4"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5"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6"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189</xdr:row>
      <xdr:rowOff>9525</xdr:rowOff>
    </xdr:from>
    <xdr:ext cx="0" cy="295275"/>
    <xdr:pic>
      <xdr:nvPicPr>
        <xdr:cNvPr id="2647" name="ctl00_logoimage" descr="Danfoss Logo"/>
        <xdr:cNvPicPr>
          <a:picLocks noChangeAspect="1" noChangeArrowheads="1"/>
        </xdr:cNvPicPr>
      </xdr:nvPicPr>
      <xdr:blipFill>
        <a:blip r:embed="rId1"/>
        <a:srcRect/>
        <a:stretch>
          <a:fillRect/>
        </a:stretch>
      </xdr:blipFill>
      <xdr:spPr>
        <a:xfrm>
          <a:off x="2619375" y="35355530"/>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8"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49"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0"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190</xdr:row>
      <xdr:rowOff>9525</xdr:rowOff>
    </xdr:from>
    <xdr:ext cx="0" cy="295275"/>
    <xdr:pic>
      <xdr:nvPicPr>
        <xdr:cNvPr id="2651" name="ctl00_logoimage" descr="Danfoss Logo"/>
        <xdr:cNvPicPr>
          <a:picLocks noChangeAspect="1" noChangeArrowheads="1"/>
        </xdr:cNvPicPr>
      </xdr:nvPicPr>
      <xdr:blipFill>
        <a:blip r:embed="rId1"/>
        <a:srcRect/>
        <a:stretch>
          <a:fillRect/>
        </a:stretch>
      </xdr:blipFill>
      <xdr:spPr>
        <a:xfrm>
          <a:off x="2619375" y="35498405"/>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4"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5"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6"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7"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8"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59"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0"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1"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2"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191</xdr:row>
      <xdr:rowOff>9525</xdr:rowOff>
    </xdr:from>
    <xdr:ext cx="0" cy="295275"/>
    <xdr:pic>
      <xdr:nvPicPr>
        <xdr:cNvPr id="2663" name="ctl00_logoimage" descr="Danfoss Logo"/>
        <xdr:cNvPicPr>
          <a:picLocks noChangeAspect="1" noChangeArrowheads="1"/>
        </xdr:cNvPicPr>
      </xdr:nvPicPr>
      <xdr:blipFill>
        <a:blip r:embed="rId1"/>
        <a:srcRect/>
        <a:stretch>
          <a:fillRect/>
        </a:stretch>
      </xdr:blipFill>
      <xdr:spPr>
        <a:xfrm>
          <a:off x="2619375" y="35641280"/>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4"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5"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6"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7"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8"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69"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0"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192</xdr:row>
      <xdr:rowOff>9525</xdr:rowOff>
    </xdr:from>
    <xdr:ext cx="0" cy="295275"/>
    <xdr:pic>
      <xdr:nvPicPr>
        <xdr:cNvPr id="2671" name="ctl00_logoimage" descr="Danfoss Logo"/>
        <xdr:cNvPicPr>
          <a:picLocks noChangeAspect="1" noChangeArrowheads="1"/>
        </xdr:cNvPicPr>
      </xdr:nvPicPr>
      <xdr:blipFill>
        <a:blip r:embed="rId1"/>
        <a:srcRect/>
        <a:stretch>
          <a:fillRect/>
        </a:stretch>
      </xdr:blipFill>
      <xdr:spPr>
        <a:xfrm>
          <a:off x="2619375" y="3578415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7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6"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7"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8"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89"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0"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1"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2"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3"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4"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0</xdr:rowOff>
    </xdr:from>
    <xdr:ext cx="0" cy="295275"/>
    <xdr:pic>
      <xdr:nvPicPr>
        <xdr:cNvPr id="2695" name="ctl00_logoimage" descr="Danfoss Logo"/>
        <xdr:cNvPicPr>
          <a:picLocks noChangeAspect="1" noChangeArrowheads="1"/>
        </xdr:cNvPicPr>
      </xdr:nvPicPr>
      <xdr:blipFill>
        <a:blip r:embed="rId1"/>
        <a:srcRect/>
        <a:stretch>
          <a:fillRect/>
        </a:stretch>
      </xdr:blipFill>
      <xdr:spPr>
        <a:xfrm>
          <a:off x="2619375" y="35917505"/>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8"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699"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0"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1"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2"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3"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4"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5"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6"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193</xdr:row>
      <xdr:rowOff>9525</xdr:rowOff>
    </xdr:from>
    <xdr:ext cx="0" cy="295275"/>
    <xdr:pic>
      <xdr:nvPicPr>
        <xdr:cNvPr id="2707" name="ctl00_logoimage" descr="Danfoss Logo"/>
        <xdr:cNvPicPr>
          <a:picLocks noChangeAspect="1" noChangeArrowheads="1"/>
        </xdr:cNvPicPr>
      </xdr:nvPicPr>
      <xdr:blipFill>
        <a:blip r:embed="rId1"/>
        <a:srcRect/>
        <a:stretch>
          <a:fillRect/>
        </a:stretch>
      </xdr:blipFill>
      <xdr:spPr>
        <a:xfrm>
          <a:off x="2619375" y="35927030"/>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8"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09"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0"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194</xdr:row>
      <xdr:rowOff>9525</xdr:rowOff>
    </xdr:from>
    <xdr:ext cx="0" cy="295275"/>
    <xdr:pic>
      <xdr:nvPicPr>
        <xdr:cNvPr id="2711" name="ctl00_logoimage" descr="Danfoss Logo"/>
        <xdr:cNvPicPr>
          <a:picLocks noChangeAspect="1" noChangeArrowheads="1"/>
        </xdr:cNvPicPr>
      </xdr:nvPicPr>
      <xdr:blipFill>
        <a:blip r:embed="rId1"/>
        <a:srcRect/>
        <a:stretch>
          <a:fillRect/>
        </a:stretch>
      </xdr:blipFill>
      <xdr:spPr>
        <a:xfrm>
          <a:off x="2619375" y="36069905"/>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2"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3"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4"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195</xdr:row>
      <xdr:rowOff>9525</xdr:rowOff>
    </xdr:from>
    <xdr:ext cx="0" cy="295275"/>
    <xdr:pic>
      <xdr:nvPicPr>
        <xdr:cNvPr id="2715" name="ctl00_logoimage" descr="Danfoss Logo"/>
        <xdr:cNvPicPr>
          <a:picLocks noChangeAspect="1" noChangeArrowheads="1"/>
        </xdr:cNvPicPr>
      </xdr:nvPicPr>
      <xdr:blipFill>
        <a:blip r:embed="rId1"/>
        <a:srcRect/>
        <a:stretch>
          <a:fillRect/>
        </a:stretch>
      </xdr:blipFill>
      <xdr:spPr>
        <a:xfrm>
          <a:off x="2619375" y="36212780"/>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6"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7"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8"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196</xdr:row>
      <xdr:rowOff>9525</xdr:rowOff>
    </xdr:from>
    <xdr:ext cx="0" cy="295275"/>
    <xdr:pic>
      <xdr:nvPicPr>
        <xdr:cNvPr id="2719" name="ctl00_logoimage" descr="Danfoss Logo"/>
        <xdr:cNvPicPr>
          <a:picLocks noChangeAspect="1" noChangeArrowheads="1"/>
        </xdr:cNvPicPr>
      </xdr:nvPicPr>
      <xdr:blipFill>
        <a:blip r:embed="rId1"/>
        <a:srcRect/>
        <a:stretch>
          <a:fillRect/>
        </a:stretch>
      </xdr:blipFill>
      <xdr:spPr>
        <a:xfrm>
          <a:off x="2619375" y="36355655"/>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0"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1"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2"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197</xdr:row>
      <xdr:rowOff>9525</xdr:rowOff>
    </xdr:from>
    <xdr:ext cx="0" cy="295275"/>
    <xdr:pic>
      <xdr:nvPicPr>
        <xdr:cNvPr id="2723" name="ctl00_logoimage" descr="Danfoss Logo"/>
        <xdr:cNvPicPr>
          <a:picLocks noChangeAspect="1" noChangeArrowheads="1"/>
        </xdr:cNvPicPr>
      </xdr:nvPicPr>
      <xdr:blipFill>
        <a:blip r:embed="rId1"/>
        <a:srcRect/>
        <a:stretch>
          <a:fillRect/>
        </a:stretch>
      </xdr:blipFill>
      <xdr:spPr>
        <a:xfrm>
          <a:off x="2619375" y="36498530"/>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4"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5"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6"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198</xdr:row>
      <xdr:rowOff>9525</xdr:rowOff>
    </xdr:from>
    <xdr:ext cx="0" cy="295275"/>
    <xdr:pic>
      <xdr:nvPicPr>
        <xdr:cNvPr id="2727" name="ctl00_logoimage" descr="Danfoss Logo"/>
        <xdr:cNvPicPr>
          <a:picLocks noChangeAspect="1" noChangeArrowheads="1"/>
        </xdr:cNvPicPr>
      </xdr:nvPicPr>
      <xdr:blipFill>
        <a:blip r:embed="rId1"/>
        <a:srcRect/>
        <a:stretch>
          <a:fillRect/>
        </a:stretch>
      </xdr:blipFill>
      <xdr:spPr>
        <a:xfrm>
          <a:off x="2619375" y="36641405"/>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8"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29"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0"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199</xdr:row>
      <xdr:rowOff>9525</xdr:rowOff>
    </xdr:from>
    <xdr:ext cx="0" cy="295275"/>
    <xdr:pic>
      <xdr:nvPicPr>
        <xdr:cNvPr id="2731" name="ctl00_logoimage" descr="Danfoss Logo"/>
        <xdr:cNvPicPr>
          <a:picLocks noChangeAspect="1" noChangeArrowheads="1"/>
        </xdr:cNvPicPr>
      </xdr:nvPicPr>
      <xdr:blipFill>
        <a:blip r:embed="rId1"/>
        <a:srcRect/>
        <a:stretch>
          <a:fillRect/>
        </a:stretch>
      </xdr:blipFill>
      <xdr:spPr>
        <a:xfrm>
          <a:off x="2619375" y="36784280"/>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2"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3"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4"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200</xdr:row>
      <xdr:rowOff>9525</xdr:rowOff>
    </xdr:from>
    <xdr:ext cx="0" cy="295275"/>
    <xdr:pic>
      <xdr:nvPicPr>
        <xdr:cNvPr id="2735" name="ctl00_logoimage" descr="Danfoss Logo"/>
        <xdr:cNvPicPr>
          <a:picLocks noChangeAspect="1" noChangeArrowheads="1"/>
        </xdr:cNvPicPr>
      </xdr:nvPicPr>
      <xdr:blipFill>
        <a:blip r:embed="rId1"/>
        <a:srcRect/>
        <a:stretch>
          <a:fillRect/>
        </a:stretch>
      </xdr:blipFill>
      <xdr:spPr>
        <a:xfrm>
          <a:off x="2619375" y="36927155"/>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6"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7"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8"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201</xdr:row>
      <xdr:rowOff>9525</xdr:rowOff>
    </xdr:from>
    <xdr:ext cx="0" cy="295275"/>
    <xdr:pic>
      <xdr:nvPicPr>
        <xdr:cNvPr id="2739" name="ctl00_logoimage" descr="Danfoss Logo"/>
        <xdr:cNvPicPr>
          <a:picLocks noChangeAspect="1" noChangeArrowheads="1"/>
        </xdr:cNvPicPr>
      </xdr:nvPicPr>
      <xdr:blipFill>
        <a:blip r:embed="rId1"/>
        <a:srcRect/>
        <a:stretch>
          <a:fillRect/>
        </a:stretch>
      </xdr:blipFill>
      <xdr:spPr>
        <a:xfrm>
          <a:off x="2619375" y="37070030"/>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0"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1"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2"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202</xdr:row>
      <xdr:rowOff>9525</xdr:rowOff>
    </xdr:from>
    <xdr:ext cx="0" cy="295275"/>
    <xdr:pic>
      <xdr:nvPicPr>
        <xdr:cNvPr id="2743" name="ctl00_logoimage" descr="Danfoss Logo"/>
        <xdr:cNvPicPr>
          <a:picLocks noChangeAspect="1" noChangeArrowheads="1"/>
        </xdr:cNvPicPr>
      </xdr:nvPicPr>
      <xdr:blipFill>
        <a:blip r:embed="rId1"/>
        <a:srcRect/>
        <a:stretch>
          <a:fillRect/>
        </a:stretch>
      </xdr:blipFill>
      <xdr:spPr>
        <a:xfrm>
          <a:off x="2619375" y="37212905"/>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4"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5"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6"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203</xdr:row>
      <xdr:rowOff>9525</xdr:rowOff>
    </xdr:from>
    <xdr:ext cx="0" cy="295275"/>
    <xdr:pic>
      <xdr:nvPicPr>
        <xdr:cNvPr id="2747" name="ctl00_logoimage" descr="Danfoss Logo"/>
        <xdr:cNvPicPr>
          <a:picLocks noChangeAspect="1" noChangeArrowheads="1"/>
        </xdr:cNvPicPr>
      </xdr:nvPicPr>
      <xdr:blipFill>
        <a:blip r:embed="rId1"/>
        <a:srcRect/>
        <a:stretch>
          <a:fillRect/>
        </a:stretch>
      </xdr:blipFill>
      <xdr:spPr>
        <a:xfrm>
          <a:off x="2619375" y="373557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8"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49"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0"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204</xdr:row>
      <xdr:rowOff>9525</xdr:rowOff>
    </xdr:from>
    <xdr:ext cx="0" cy="295275"/>
    <xdr:pic>
      <xdr:nvPicPr>
        <xdr:cNvPr id="2751" name="ctl00_logoimage" descr="Danfoss Logo"/>
        <xdr:cNvPicPr>
          <a:picLocks noChangeAspect="1" noChangeArrowheads="1"/>
        </xdr:cNvPicPr>
      </xdr:nvPicPr>
      <xdr:blipFill>
        <a:blip r:embed="rId1"/>
        <a:srcRect/>
        <a:stretch>
          <a:fillRect/>
        </a:stretch>
      </xdr:blipFill>
      <xdr:spPr>
        <a:xfrm>
          <a:off x="2619375" y="37546280"/>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2"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3"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4"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205</xdr:row>
      <xdr:rowOff>9525</xdr:rowOff>
    </xdr:from>
    <xdr:ext cx="0" cy="295275"/>
    <xdr:pic>
      <xdr:nvPicPr>
        <xdr:cNvPr id="2755" name="ctl00_logoimage" descr="Danfoss Logo"/>
        <xdr:cNvPicPr>
          <a:picLocks noChangeAspect="1" noChangeArrowheads="1"/>
        </xdr:cNvPicPr>
      </xdr:nvPicPr>
      <xdr:blipFill>
        <a:blip r:embed="rId1"/>
        <a:srcRect/>
        <a:stretch>
          <a:fillRect/>
        </a:stretch>
      </xdr:blipFill>
      <xdr:spPr>
        <a:xfrm>
          <a:off x="2619375" y="3768915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6"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7"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8"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59"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0"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1"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2"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0</xdr:rowOff>
    </xdr:from>
    <xdr:ext cx="0" cy="295275"/>
    <xdr:pic>
      <xdr:nvPicPr>
        <xdr:cNvPr id="2763" name="ctl00_logoimage" descr="Danfoss Logo"/>
        <xdr:cNvPicPr>
          <a:picLocks noChangeAspect="1" noChangeArrowheads="1"/>
        </xdr:cNvPicPr>
      </xdr:nvPicPr>
      <xdr:blipFill>
        <a:blip r:embed="rId1"/>
        <a:srcRect/>
        <a:stretch>
          <a:fillRect/>
        </a:stretch>
      </xdr:blipFill>
      <xdr:spPr>
        <a:xfrm>
          <a:off x="2619375" y="37822505"/>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6"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7"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8"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69"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0"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1"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2"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3"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4"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206</xdr:row>
      <xdr:rowOff>9525</xdr:rowOff>
    </xdr:from>
    <xdr:ext cx="0" cy="295275"/>
    <xdr:pic>
      <xdr:nvPicPr>
        <xdr:cNvPr id="2775" name="ctl00_logoimage" descr="Danfoss Logo"/>
        <xdr:cNvPicPr>
          <a:picLocks noChangeAspect="1" noChangeArrowheads="1"/>
        </xdr:cNvPicPr>
      </xdr:nvPicPr>
      <xdr:blipFill>
        <a:blip r:embed="rId1"/>
        <a:srcRect/>
        <a:stretch>
          <a:fillRect/>
        </a:stretch>
      </xdr:blipFill>
      <xdr:spPr>
        <a:xfrm>
          <a:off x="2619375" y="37832030"/>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6"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7"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8"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79"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0"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1"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2"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207</xdr:row>
      <xdr:rowOff>9525</xdr:rowOff>
    </xdr:from>
    <xdr:ext cx="0" cy="295275"/>
    <xdr:pic>
      <xdr:nvPicPr>
        <xdr:cNvPr id="2783" name="ctl00_logoimage" descr="Danfoss Logo"/>
        <xdr:cNvPicPr>
          <a:picLocks noChangeAspect="1" noChangeArrowheads="1"/>
        </xdr:cNvPicPr>
      </xdr:nvPicPr>
      <xdr:blipFill>
        <a:blip r:embed="rId1"/>
        <a:srcRect/>
        <a:stretch>
          <a:fillRect/>
        </a:stretch>
      </xdr:blipFill>
      <xdr:spPr>
        <a:xfrm>
          <a:off x="2619375" y="37974905"/>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4"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5"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6"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208</xdr:row>
      <xdr:rowOff>9525</xdr:rowOff>
    </xdr:from>
    <xdr:ext cx="0" cy="295275"/>
    <xdr:pic>
      <xdr:nvPicPr>
        <xdr:cNvPr id="2787" name="ctl00_logoimage" descr="Danfoss Logo"/>
        <xdr:cNvPicPr>
          <a:picLocks noChangeAspect="1" noChangeArrowheads="1"/>
        </xdr:cNvPicPr>
      </xdr:nvPicPr>
      <xdr:blipFill>
        <a:blip r:embed="rId1"/>
        <a:srcRect/>
        <a:stretch>
          <a:fillRect/>
        </a:stretch>
      </xdr:blipFill>
      <xdr:spPr>
        <a:xfrm>
          <a:off x="2619375" y="38117780"/>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8"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89"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0"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1"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2"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3"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4"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209</xdr:row>
      <xdr:rowOff>9525</xdr:rowOff>
    </xdr:from>
    <xdr:ext cx="0" cy="295275"/>
    <xdr:pic>
      <xdr:nvPicPr>
        <xdr:cNvPr id="2795" name="ctl00_logoimage" descr="Danfoss Logo"/>
        <xdr:cNvPicPr>
          <a:picLocks noChangeAspect="1" noChangeArrowheads="1"/>
        </xdr:cNvPicPr>
      </xdr:nvPicPr>
      <xdr:blipFill>
        <a:blip r:embed="rId1"/>
        <a:srcRect/>
        <a:stretch>
          <a:fillRect/>
        </a:stretch>
      </xdr:blipFill>
      <xdr:spPr>
        <a:xfrm>
          <a:off x="2619375" y="38260655"/>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6"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7"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8"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210</xdr:row>
      <xdr:rowOff>9525</xdr:rowOff>
    </xdr:from>
    <xdr:ext cx="0" cy="295275"/>
    <xdr:pic>
      <xdr:nvPicPr>
        <xdr:cNvPr id="2799" name="ctl00_logoimage" descr="Danfoss Logo"/>
        <xdr:cNvPicPr>
          <a:picLocks noChangeAspect="1" noChangeArrowheads="1"/>
        </xdr:cNvPicPr>
      </xdr:nvPicPr>
      <xdr:blipFill>
        <a:blip r:embed="rId1"/>
        <a:srcRect/>
        <a:stretch>
          <a:fillRect/>
        </a:stretch>
      </xdr:blipFill>
      <xdr:spPr>
        <a:xfrm>
          <a:off x="2619375" y="3840353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0"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1"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2"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211</xdr:row>
      <xdr:rowOff>9525</xdr:rowOff>
    </xdr:from>
    <xdr:ext cx="0" cy="295275"/>
    <xdr:pic>
      <xdr:nvPicPr>
        <xdr:cNvPr id="2803" name="ctl00_logoimage" descr="Danfoss Logo"/>
        <xdr:cNvPicPr>
          <a:picLocks noChangeAspect="1" noChangeArrowheads="1"/>
        </xdr:cNvPicPr>
      </xdr:nvPicPr>
      <xdr:blipFill>
        <a:blip r:embed="rId1"/>
        <a:srcRect/>
        <a:stretch>
          <a:fillRect/>
        </a:stretch>
      </xdr:blipFill>
      <xdr:spPr>
        <a:xfrm>
          <a:off x="2619375" y="38689280"/>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4"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5"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6"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212</xdr:row>
      <xdr:rowOff>9525</xdr:rowOff>
    </xdr:from>
    <xdr:ext cx="0" cy="295275"/>
    <xdr:pic>
      <xdr:nvPicPr>
        <xdr:cNvPr id="2807" name="ctl00_logoimage" descr="Danfoss Logo"/>
        <xdr:cNvPicPr>
          <a:picLocks noChangeAspect="1" noChangeArrowheads="1"/>
        </xdr:cNvPicPr>
      </xdr:nvPicPr>
      <xdr:blipFill>
        <a:blip r:embed="rId1"/>
        <a:srcRect/>
        <a:stretch>
          <a:fillRect/>
        </a:stretch>
      </xdr:blipFill>
      <xdr:spPr>
        <a:xfrm>
          <a:off x="2619375" y="38832155"/>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8"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09"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0"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213</xdr:row>
      <xdr:rowOff>9525</xdr:rowOff>
    </xdr:from>
    <xdr:ext cx="0" cy="295275"/>
    <xdr:pic>
      <xdr:nvPicPr>
        <xdr:cNvPr id="2811" name="ctl00_logoimage" descr="Danfoss Logo"/>
        <xdr:cNvPicPr>
          <a:picLocks noChangeAspect="1" noChangeArrowheads="1"/>
        </xdr:cNvPicPr>
      </xdr:nvPicPr>
      <xdr:blipFill>
        <a:blip r:embed="rId1"/>
        <a:srcRect/>
        <a:stretch>
          <a:fillRect/>
        </a:stretch>
      </xdr:blipFill>
      <xdr:spPr>
        <a:xfrm>
          <a:off x="2619375" y="38975030"/>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2"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3"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4"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214</xdr:row>
      <xdr:rowOff>9525</xdr:rowOff>
    </xdr:from>
    <xdr:ext cx="0" cy="295275"/>
    <xdr:pic>
      <xdr:nvPicPr>
        <xdr:cNvPr id="2815" name="ctl00_logoimage" descr="Danfoss Logo"/>
        <xdr:cNvPicPr>
          <a:picLocks noChangeAspect="1" noChangeArrowheads="1"/>
        </xdr:cNvPicPr>
      </xdr:nvPicPr>
      <xdr:blipFill>
        <a:blip r:embed="rId1"/>
        <a:srcRect/>
        <a:stretch>
          <a:fillRect/>
        </a:stretch>
      </xdr:blipFill>
      <xdr:spPr>
        <a:xfrm>
          <a:off x="2619375" y="39117905"/>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6"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7"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8"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215</xdr:row>
      <xdr:rowOff>9525</xdr:rowOff>
    </xdr:from>
    <xdr:ext cx="0" cy="295275"/>
    <xdr:pic>
      <xdr:nvPicPr>
        <xdr:cNvPr id="2819" name="ctl00_logoimage" descr="Danfoss Logo"/>
        <xdr:cNvPicPr>
          <a:picLocks noChangeAspect="1" noChangeArrowheads="1"/>
        </xdr:cNvPicPr>
      </xdr:nvPicPr>
      <xdr:blipFill>
        <a:blip r:embed="rId1"/>
        <a:srcRect/>
        <a:stretch>
          <a:fillRect/>
        </a:stretch>
      </xdr:blipFill>
      <xdr:spPr>
        <a:xfrm>
          <a:off x="2619375" y="39260780"/>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0"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1"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2"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216</xdr:row>
      <xdr:rowOff>9525</xdr:rowOff>
    </xdr:from>
    <xdr:ext cx="0" cy="295275"/>
    <xdr:pic>
      <xdr:nvPicPr>
        <xdr:cNvPr id="2823" name="ctl00_logoimage" descr="Danfoss Logo"/>
        <xdr:cNvPicPr>
          <a:picLocks noChangeAspect="1" noChangeArrowheads="1"/>
        </xdr:cNvPicPr>
      </xdr:nvPicPr>
      <xdr:blipFill>
        <a:blip r:embed="rId1"/>
        <a:srcRect/>
        <a:stretch>
          <a:fillRect/>
        </a:stretch>
      </xdr:blipFill>
      <xdr:spPr>
        <a:xfrm>
          <a:off x="2619375" y="39403655"/>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4"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5"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6"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217</xdr:row>
      <xdr:rowOff>9525</xdr:rowOff>
    </xdr:from>
    <xdr:ext cx="0" cy="295275"/>
    <xdr:pic>
      <xdr:nvPicPr>
        <xdr:cNvPr id="2827" name="ctl00_logoimage" descr="Danfoss Logo"/>
        <xdr:cNvPicPr>
          <a:picLocks noChangeAspect="1" noChangeArrowheads="1"/>
        </xdr:cNvPicPr>
      </xdr:nvPicPr>
      <xdr:blipFill>
        <a:blip r:embed="rId1"/>
        <a:srcRect/>
        <a:stretch>
          <a:fillRect/>
        </a:stretch>
      </xdr:blipFill>
      <xdr:spPr>
        <a:xfrm>
          <a:off x="2619375" y="39546530"/>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8"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29"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0"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218</xdr:row>
      <xdr:rowOff>9525</xdr:rowOff>
    </xdr:from>
    <xdr:ext cx="0" cy="295275"/>
    <xdr:pic>
      <xdr:nvPicPr>
        <xdr:cNvPr id="2831" name="ctl00_logoimage" descr="Danfoss Logo"/>
        <xdr:cNvPicPr>
          <a:picLocks noChangeAspect="1" noChangeArrowheads="1"/>
        </xdr:cNvPicPr>
      </xdr:nvPicPr>
      <xdr:blipFill>
        <a:blip r:embed="rId1"/>
        <a:srcRect/>
        <a:stretch>
          <a:fillRect/>
        </a:stretch>
      </xdr:blipFill>
      <xdr:spPr>
        <a:xfrm>
          <a:off x="2619375" y="39689405"/>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2"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3"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4"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219</xdr:row>
      <xdr:rowOff>9525</xdr:rowOff>
    </xdr:from>
    <xdr:ext cx="0" cy="295275"/>
    <xdr:pic>
      <xdr:nvPicPr>
        <xdr:cNvPr id="2835" name="ctl00_logoimage" descr="Danfoss Logo"/>
        <xdr:cNvPicPr>
          <a:picLocks noChangeAspect="1" noChangeArrowheads="1"/>
        </xdr:cNvPicPr>
      </xdr:nvPicPr>
      <xdr:blipFill>
        <a:blip r:embed="rId1"/>
        <a:srcRect/>
        <a:stretch>
          <a:fillRect/>
        </a:stretch>
      </xdr:blipFill>
      <xdr:spPr>
        <a:xfrm>
          <a:off x="2619375" y="39832280"/>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6"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7"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8"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220</xdr:row>
      <xdr:rowOff>9525</xdr:rowOff>
    </xdr:from>
    <xdr:ext cx="0" cy="295275"/>
    <xdr:pic>
      <xdr:nvPicPr>
        <xdr:cNvPr id="2839" name="ctl00_logoimage" descr="Danfoss Logo"/>
        <xdr:cNvPicPr>
          <a:picLocks noChangeAspect="1" noChangeArrowheads="1"/>
        </xdr:cNvPicPr>
      </xdr:nvPicPr>
      <xdr:blipFill>
        <a:blip r:embed="rId1"/>
        <a:srcRect/>
        <a:stretch>
          <a:fillRect/>
        </a:stretch>
      </xdr:blipFill>
      <xdr:spPr>
        <a:xfrm>
          <a:off x="2619375" y="39975155"/>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0"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1"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2"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221</xdr:row>
      <xdr:rowOff>9525</xdr:rowOff>
    </xdr:from>
    <xdr:ext cx="0" cy="295275"/>
    <xdr:pic>
      <xdr:nvPicPr>
        <xdr:cNvPr id="2843" name="ctl00_logoimage" descr="Danfoss Logo"/>
        <xdr:cNvPicPr>
          <a:picLocks noChangeAspect="1" noChangeArrowheads="1"/>
        </xdr:cNvPicPr>
      </xdr:nvPicPr>
      <xdr:blipFill>
        <a:blip r:embed="rId1"/>
        <a:srcRect/>
        <a:stretch>
          <a:fillRect/>
        </a:stretch>
      </xdr:blipFill>
      <xdr:spPr>
        <a:xfrm>
          <a:off x="2619375" y="40118030"/>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4"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5"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6"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222</xdr:row>
      <xdr:rowOff>9525</xdr:rowOff>
    </xdr:from>
    <xdr:ext cx="0" cy="295275"/>
    <xdr:pic>
      <xdr:nvPicPr>
        <xdr:cNvPr id="2847" name="ctl00_logoimage" descr="Danfoss Logo"/>
        <xdr:cNvPicPr>
          <a:picLocks noChangeAspect="1" noChangeArrowheads="1"/>
        </xdr:cNvPicPr>
      </xdr:nvPicPr>
      <xdr:blipFill>
        <a:blip r:embed="rId1"/>
        <a:srcRect/>
        <a:stretch>
          <a:fillRect/>
        </a:stretch>
      </xdr:blipFill>
      <xdr:spPr>
        <a:xfrm>
          <a:off x="2619375" y="40260905"/>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8"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49"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0"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223</xdr:row>
      <xdr:rowOff>9525</xdr:rowOff>
    </xdr:from>
    <xdr:ext cx="0" cy="295275"/>
    <xdr:pic>
      <xdr:nvPicPr>
        <xdr:cNvPr id="2851" name="ctl00_logoimage" descr="Danfoss Logo"/>
        <xdr:cNvPicPr>
          <a:picLocks noChangeAspect="1" noChangeArrowheads="1"/>
        </xdr:cNvPicPr>
      </xdr:nvPicPr>
      <xdr:blipFill>
        <a:blip r:embed="rId1"/>
        <a:srcRect/>
        <a:stretch>
          <a:fillRect/>
        </a:stretch>
      </xdr:blipFill>
      <xdr:spPr>
        <a:xfrm>
          <a:off x="2619375" y="40403780"/>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2"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3"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4"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224</xdr:row>
      <xdr:rowOff>9525</xdr:rowOff>
    </xdr:from>
    <xdr:ext cx="0" cy="295275"/>
    <xdr:pic>
      <xdr:nvPicPr>
        <xdr:cNvPr id="2855" name="ctl00_logoimage" descr="Danfoss Logo"/>
        <xdr:cNvPicPr>
          <a:picLocks noChangeAspect="1" noChangeArrowheads="1"/>
        </xdr:cNvPicPr>
      </xdr:nvPicPr>
      <xdr:blipFill>
        <a:blip r:embed="rId1"/>
        <a:srcRect/>
        <a:stretch>
          <a:fillRect/>
        </a:stretch>
      </xdr:blipFill>
      <xdr:spPr>
        <a:xfrm>
          <a:off x="2619375" y="4054665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8"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2859"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0"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1"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2"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249</xdr:row>
      <xdr:rowOff>9525</xdr:rowOff>
    </xdr:from>
    <xdr:ext cx="0" cy="295275"/>
    <xdr:pic>
      <xdr:nvPicPr>
        <xdr:cNvPr id="2863" name="ctl00_logoimage" descr="Danfoss Logo"/>
        <xdr:cNvPicPr>
          <a:picLocks noChangeAspect="1" noChangeArrowheads="1"/>
        </xdr:cNvPicPr>
      </xdr:nvPicPr>
      <xdr:blipFill>
        <a:blip r:embed="rId1"/>
        <a:srcRect/>
        <a:stretch>
          <a:fillRect/>
        </a:stretch>
      </xdr:blipFill>
      <xdr:spPr>
        <a:xfrm>
          <a:off x="2619375" y="4482338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6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287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8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8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299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0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1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2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3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4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5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6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8"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79"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0"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1"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2"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3"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4"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5"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6"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581275"/>
    <xdr:pic>
      <xdr:nvPicPr>
        <xdr:cNvPr id="3087" name="ctl00_logoimage" descr="Danfoss Logo"/>
        <xdr:cNvPicPr>
          <a:picLocks noChangeAspect="1" noChangeArrowheads="1"/>
        </xdr:cNvPicPr>
      </xdr:nvPicPr>
      <xdr:blipFill>
        <a:blip r:embed="rId1"/>
        <a:srcRect/>
        <a:stretch>
          <a:fillRect/>
        </a:stretch>
      </xdr:blipFill>
      <xdr:spPr>
        <a:xfrm>
          <a:off x="2619375" y="44956730"/>
          <a:ext cx="0" cy="2581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8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0"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1"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2"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3"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4"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5"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6"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7"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8"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0</xdr:rowOff>
    </xdr:from>
    <xdr:ext cx="0" cy="295275"/>
    <xdr:pic>
      <xdr:nvPicPr>
        <xdr:cNvPr id="3099" name="ctl00_logoimage" descr="Danfoss Logo"/>
        <xdr:cNvPicPr>
          <a:picLocks noChangeAspect="1" noChangeArrowheads="1"/>
        </xdr:cNvPicPr>
      </xdr:nvPicPr>
      <xdr:blipFill>
        <a:blip r:embed="rId1"/>
        <a:srcRect/>
        <a:stretch>
          <a:fillRect/>
        </a:stretch>
      </xdr:blipFill>
      <xdr:spPr>
        <a:xfrm>
          <a:off x="2619375" y="44956730"/>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0"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1"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2"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250</xdr:row>
      <xdr:rowOff>9525</xdr:rowOff>
    </xdr:from>
    <xdr:ext cx="0" cy="295275"/>
    <xdr:pic>
      <xdr:nvPicPr>
        <xdr:cNvPr id="3103" name="ctl00_logoimage" descr="Danfoss Logo"/>
        <xdr:cNvPicPr>
          <a:picLocks noChangeAspect="1" noChangeArrowheads="1"/>
        </xdr:cNvPicPr>
      </xdr:nvPicPr>
      <xdr:blipFill>
        <a:blip r:embed="rId1"/>
        <a:srcRect/>
        <a:stretch>
          <a:fillRect/>
        </a:stretch>
      </xdr:blipFill>
      <xdr:spPr>
        <a:xfrm>
          <a:off x="2619375" y="44966255"/>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4"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5"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6"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251</xdr:row>
      <xdr:rowOff>9525</xdr:rowOff>
    </xdr:from>
    <xdr:ext cx="0" cy="295275"/>
    <xdr:pic>
      <xdr:nvPicPr>
        <xdr:cNvPr id="3107" name="ctl00_logoimage" descr="Danfoss Logo"/>
        <xdr:cNvPicPr>
          <a:picLocks noChangeAspect="1" noChangeArrowheads="1"/>
        </xdr:cNvPicPr>
      </xdr:nvPicPr>
      <xdr:blipFill>
        <a:blip r:embed="rId1"/>
        <a:srcRect/>
        <a:stretch>
          <a:fillRect/>
        </a:stretch>
      </xdr:blipFill>
      <xdr:spPr>
        <a:xfrm>
          <a:off x="2619375" y="45109130"/>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8"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09"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0"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252</xdr:row>
      <xdr:rowOff>9525</xdr:rowOff>
    </xdr:from>
    <xdr:ext cx="0" cy="295275"/>
    <xdr:pic>
      <xdr:nvPicPr>
        <xdr:cNvPr id="3111" name="ctl00_logoimage" descr="Danfoss Logo"/>
        <xdr:cNvPicPr>
          <a:picLocks noChangeAspect="1" noChangeArrowheads="1"/>
        </xdr:cNvPicPr>
      </xdr:nvPicPr>
      <xdr:blipFill>
        <a:blip r:embed="rId1"/>
        <a:srcRect/>
        <a:stretch>
          <a:fillRect/>
        </a:stretch>
      </xdr:blipFill>
      <xdr:spPr>
        <a:xfrm>
          <a:off x="2619375" y="45252005"/>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2"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3"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4"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253</xdr:row>
      <xdr:rowOff>9525</xdr:rowOff>
    </xdr:from>
    <xdr:ext cx="0" cy="295275"/>
    <xdr:pic>
      <xdr:nvPicPr>
        <xdr:cNvPr id="3115" name="ctl00_logoimage" descr="Danfoss Logo"/>
        <xdr:cNvPicPr>
          <a:picLocks noChangeAspect="1" noChangeArrowheads="1"/>
        </xdr:cNvPicPr>
      </xdr:nvPicPr>
      <xdr:blipFill>
        <a:blip r:embed="rId1"/>
        <a:srcRect/>
        <a:stretch>
          <a:fillRect/>
        </a:stretch>
      </xdr:blipFill>
      <xdr:spPr>
        <a:xfrm>
          <a:off x="2619375" y="45394880"/>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6"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7"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8"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254</xdr:row>
      <xdr:rowOff>9525</xdr:rowOff>
    </xdr:from>
    <xdr:ext cx="0" cy="295275"/>
    <xdr:pic>
      <xdr:nvPicPr>
        <xdr:cNvPr id="3119" name="ctl00_logoimage" descr="Danfoss Logo"/>
        <xdr:cNvPicPr>
          <a:picLocks noChangeAspect="1" noChangeArrowheads="1"/>
        </xdr:cNvPicPr>
      </xdr:nvPicPr>
      <xdr:blipFill>
        <a:blip r:embed="rId1"/>
        <a:srcRect/>
        <a:stretch>
          <a:fillRect/>
        </a:stretch>
      </xdr:blipFill>
      <xdr:spPr>
        <a:xfrm>
          <a:off x="2619375" y="45537755"/>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0"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1"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2"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255</xdr:row>
      <xdr:rowOff>9525</xdr:rowOff>
    </xdr:from>
    <xdr:ext cx="0" cy="295275"/>
    <xdr:pic>
      <xdr:nvPicPr>
        <xdr:cNvPr id="3123" name="ctl00_logoimage" descr="Danfoss Logo"/>
        <xdr:cNvPicPr>
          <a:picLocks noChangeAspect="1" noChangeArrowheads="1"/>
        </xdr:cNvPicPr>
      </xdr:nvPicPr>
      <xdr:blipFill>
        <a:blip r:embed="rId1"/>
        <a:srcRect/>
        <a:stretch>
          <a:fillRect/>
        </a:stretch>
      </xdr:blipFill>
      <xdr:spPr>
        <a:xfrm>
          <a:off x="2619375" y="45680630"/>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4"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5"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6"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256</xdr:row>
      <xdr:rowOff>9525</xdr:rowOff>
    </xdr:from>
    <xdr:ext cx="0" cy="295275"/>
    <xdr:pic>
      <xdr:nvPicPr>
        <xdr:cNvPr id="3127" name="ctl00_logoimage" descr="Danfoss Logo"/>
        <xdr:cNvPicPr>
          <a:picLocks noChangeAspect="1" noChangeArrowheads="1"/>
        </xdr:cNvPicPr>
      </xdr:nvPicPr>
      <xdr:blipFill>
        <a:blip r:embed="rId1"/>
        <a:srcRect/>
        <a:stretch>
          <a:fillRect/>
        </a:stretch>
      </xdr:blipFill>
      <xdr:spPr>
        <a:xfrm>
          <a:off x="2619375" y="45823505"/>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8"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29"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0"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257</xdr:row>
      <xdr:rowOff>9525</xdr:rowOff>
    </xdr:from>
    <xdr:ext cx="0" cy="295275"/>
    <xdr:pic>
      <xdr:nvPicPr>
        <xdr:cNvPr id="3131" name="ctl00_logoimage" descr="Danfoss Logo"/>
        <xdr:cNvPicPr>
          <a:picLocks noChangeAspect="1" noChangeArrowheads="1"/>
        </xdr:cNvPicPr>
      </xdr:nvPicPr>
      <xdr:blipFill>
        <a:blip r:embed="rId1"/>
        <a:srcRect/>
        <a:stretch>
          <a:fillRect/>
        </a:stretch>
      </xdr:blipFill>
      <xdr:spPr>
        <a:xfrm>
          <a:off x="2619375" y="45966380"/>
          <a:ext cx="0" cy="295275"/>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3132"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3133"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3134"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258</xdr:row>
      <xdr:rowOff>9525</xdr:rowOff>
    </xdr:from>
    <xdr:ext cx="0" cy="1219200"/>
    <xdr:pic>
      <xdr:nvPicPr>
        <xdr:cNvPr id="3135" name="ctl00_logoimage" descr="Danfoss Logo"/>
        <xdr:cNvPicPr>
          <a:picLocks noChangeAspect="1" noChangeArrowheads="1"/>
        </xdr:cNvPicPr>
      </xdr:nvPicPr>
      <xdr:blipFill>
        <a:blip r:embed="rId1"/>
        <a:srcRect/>
        <a:stretch>
          <a:fillRect/>
        </a:stretch>
      </xdr:blipFill>
      <xdr:spPr>
        <a:xfrm>
          <a:off x="2619375" y="46096555"/>
          <a:ext cx="0" cy="1219200"/>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3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0"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1"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2"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59</xdr:row>
      <xdr:rowOff>9525</xdr:rowOff>
    </xdr:from>
    <xdr:ext cx="0" cy="295275"/>
    <xdr:pic>
      <xdr:nvPicPr>
        <xdr:cNvPr id="3143" name="ctl00_logoimage" descr="Danfoss Logo"/>
        <xdr:cNvPicPr>
          <a:picLocks noChangeAspect="1" noChangeArrowheads="1"/>
        </xdr:cNvPicPr>
      </xdr:nvPicPr>
      <xdr:blipFill>
        <a:blip r:embed="rId1"/>
        <a:srcRect/>
        <a:stretch>
          <a:fillRect/>
        </a:stretch>
      </xdr:blipFill>
      <xdr:spPr>
        <a:xfrm>
          <a:off x="2619375" y="803910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4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0"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1"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2"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3"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4"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5"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6"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7"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8"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0</xdr:rowOff>
    </xdr:from>
    <xdr:ext cx="0" cy="295275"/>
    <xdr:pic>
      <xdr:nvPicPr>
        <xdr:cNvPr id="3159" name="ctl00_logoimage" descr="Danfoss Logo"/>
        <xdr:cNvPicPr>
          <a:picLocks noChangeAspect="1" noChangeArrowheads="1"/>
        </xdr:cNvPicPr>
      </xdr:nvPicPr>
      <xdr:blipFill>
        <a:blip r:embed="rId1"/>
        <a:srcRect/>
        <a:stretch>
          <a:fillRect/>
        </a:stretch>
      </xdr:blipFill>
      <xdr:spPr>
        <a:xfrm>
          <a:off x="2619375" y="46925230"/>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0"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1"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2"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3"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4"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5"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6"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262</xdr:row>
      <xdr:rowOff>9525</xdr:rowOff>
    </xdr:from>
    <xdr:ext cx="0" cy="295275"/>
    <xdr:pic>
      <xdr:nvPicPr>
        <xdr:cNvPr id="3167" name="ctl00_logoimage" descr="Danfoss Logo"/>
        <xdr:cNvPicPr>
          <a:picLocks noChangeAspect="1" noChangeArrowheads="1"/>
        </xdr:cNvPicPr>
      </xdr:nvPicPr>
      <xdr:blipFill>
        <a:blip r:embed="rId1"/>
        <a:srcRect/>
        <a:stretch>
          <a:fillRect/>
        </a:stretch>
      </xdr:blipFill>
      <xdr:spPr>
        <a:xfrm>
          <a:off x="2619375" y="4693475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6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2"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3"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4"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5"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6"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7"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8"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79"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0"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60</xdr:row>
      <xdr:rowOff>9525</xdr:rowOff>
    </xdr:from>
    <xdr:ext cx="0" cy="295275"/>
    <xdr:pic>
      <xdr:nvPicPr>
        <xdr:cNvPr id="3181" name="ctl00_logoimage" descr="Danfoss Logo"/>
        <xdr:cNvPicPr>
          <a:picLocks noChangeAspect="1" noChangeArrowheads="1"/>
        </xdr:cNvPicPr>
      </xdr:nvPicPr>
      <xdr:blipFill>
        <a:blip r:embed="rId1"/>
        <a:srcRect/>
        <a:stretch>
          <a:fillRect/>
        </a:stretch>
      </xdr:blipFill>
      <xdr:spPr>
        <a:xfrm>
          <a:off x="2619375" y="8181975"/>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2"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3"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4"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5"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6"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115</xdr:row>
      <xdr:rowOff>9525</xdr:rowOff>
    </xdr:from>
    <xdr:ext cx="0" cy="295275"/>
    <xdr:pic>
      <xdr:nvPicPr>
        <xdr:cNvPr id="3187" name="ctl00_logoimage" descr="Danfoss Logo"/>
        <xdr:cNvPicPr>
          <a:picLocks noChangeAspect="1" noChangeArrowheads="1"/>
        </xdr:cNvPicPr>
      </xdr:nvPicPr>
      <xdr:blipFill>
        <a:blip r:embed="rId1"/>
        <a:srcRect/>
        <a:stretch>
          <a:fillRect/>
        </a:stretch>
      </xdr:blipFill>
      <xdr:spPr>
        <a:xfrm>
          <a:off x="2619375" y="18568670"/>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8"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89"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0</xdr:rowOff>
    </xdr:from>
    <xdr:ext cx="0" cy="295275"/>
    <xdr:pic>
      <xdr:nvPicPr>
        <xdr:cNvPr id="3190" name="ctl00_logoimage" descr="Danfoss Logo"/>
        <xdr:cNvPicPr>
          <a:picLocks noChangeAspect="1" noChangeArrowheads="1"/>
        </xdr:cNvPicPr>
      </xdr:nvPicPr>
      <xdr:blipFill>
        <a:blip r:embed="rId1"/>
        <a:srcRect/>
        <a:stretch>
          <a:fillRect/>
        </a:stretch>
      </xdr:blipFill>
      <xdr:spPr>
        <a:xfrm>
          <a:off x="2619375" y="40680005"/>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1"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2"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3"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4"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5"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6"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225</xdr:row>
      <xdr:rowOff>9525</xdr:rowOff>
    </xdr:from>
    <xdr:ext cx="0" cy="295275"/>
    <xdr:pic>
      <xdr:nvPicPr>
        <xdr:cNvPr id="3197" name="ctl00_logoimage" descr="Danfoss Logo"/>
        <xdr:cNvPicPr>
          <a:picLocks noChangeAspect="1" noChangeArrowheads="1"/>
        </xdr:cNvPicPr>
      </xdr:nvPicPr>
      <xdr:blipFill>
        <a:blip r:embed="rId1"/>
        <a:srcRect/>
        <a:stretch>
          <a:fillRect/>
        </a:stretch>
      </xdr:blipFill>
      <xdr:spPr>
        <a:xfrm>
          <a:off x="2619375" y="4068953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8"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199"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0</xdr:rowOff>
    </xdr:from>
    <xdr:ext cx="0" cy="295275"/>
    <xdr:pic>
      <xdr:nvPicPr>
        <xdr:cNvPr id="3200" name="ctl00_logoimage" descr="Danfoss Logo"/>
        <xdr:cNvPicPr>
          <a:picLocks noChangeAspect="1" noChangeArrowheads="1"/>
        </xdr:cNvPicPr>
      </xdr:nvPicPr>
      <xdr:blipFill>
        <a:blip r:embed="rId1"/>
        <a:srcRect/>
        <a:stretch>
          <a:fillRect/>
        </a:stretch>
      </xdr:blipFill>
      <xdr:spPr>
        <a:xfrm>
          <a:off x="2619375" y="40822880"/>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1"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2"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3"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4"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5"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6"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226</xdr:row>
      <xdr:rowOff>9525</xdr:rowOff>
    </xdr:from>
    <xdr:ext cx="0" cy="295275"/>
    <xdr:pic>
      <xdr:nvPicPr>
        <xdr:cNvPr id="3207" name="ctl00_logoimage" descr="Danfoss Logo"/>
        <xdr:cNvPicPr>
          <a:picLocks noChangeAspect="1" noChangeArrowheads="1"/>
        </xdr:cNvPicPr>
      </xdr:nvPicPr>
      <xdr:blipFill>
        <a:blip r:embed="rId1"/>
        <a:srcRect/>
        <a:stretch>
          <a:fillRect/>
        </a:stretch>
      </xdr:blipFill>
      <xdr:spPr>
        <a:xfrm>
          <a:off x="2619375" y="4083240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8"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09"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0</xdr:rowOff>
    </xdr:from>
    <xdr:ext cx="0" cy="295275"/>
    <xdr:pic>
      <xdr:nvPicPr>
        <xdr:cNvPr id="3210" name="ctl00_logoimage" descr="Danfoss Logo"/>
        <xdr:cNvPicPr>
          <a:picLocks noChangeAspect="1" noChangeArrowheads="1"/>
        </xdr:cNvPicPr>
      </xdr:nvPicPr>
      <xdr:blipFill>
        <a:blip r:embed="rId1"/>
        <a:srcRect/>
        <a:stretch>
          <a:fillRect/>
        </a:stretch>
      </xdr:blipFill>
      <xdr:spPr>
        <a:xfrm>
          <a:off x="2619375" y="40965755"/>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1"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2"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3"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4"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5"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6"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227</xdr:row>
      <xdr:rowOff>9525</xdr:rowOff>
    </xdr:from>
    <xdr:ext cx="0" cy="295275"/>
    <xdr:pic>
      <xdr:nvPicPr>
        <xdr:cNvPr id="3217" name="ctl00_logoimage" descr="Danfoss Logo"/>
        <xdr:cNvPicPr>
          <a:picLocks noChangeAspect="1" noChangeArrowheads="1"/>
        </xdr:cNvPicPr>
      </xdr:nvPicPr>
      <xdr:blipFill>
        <a:blip r:embed="rId1"/>
        <a:srcRect/>
        <a:stretch>
          <a:fillRect/>
        </a:stretch>
      </xdr:blipFill>
      <xdr:spPr>
        <a:xfrm>
          <a:off x="2619375" y="4097528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8"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19"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0</xdr:rowOff>
    </xdr:from>
    <xdr:ext cx="0" cy="295275"/>
    <xdr:pic>
      <xdr:nvPicPr>
        <xdr:cNvPr id="3220" name="ctl00_logoimage" descr="Danfoss Logo"/>
        <xdr:cNvPicPr>
          <a:picLocks noChangeAspect="1" noChangeArrowheads="1"/>
        </xdr:cNvPicPr>
      </xdr:nvPicPr>
      <xdr:blipFill>
        <a:blip r:embed="rId1"/>
        <a:srcRect/>
        <a:stretch>
          <a:fillRect/>
        </a:stretch>
      </xdr:blipFill>
      <xdr:spPr>
        <a:xfrm>
          <a:off x="2619375" y="41108630"/>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1"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2"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3"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4"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5"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6"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228</xdr:row>
      <xdr:rowOff>9525</xdr:rowOff>
    </xdr:from>
    <xdr:ext cx="0" cy="295275"/>
    <xdr:pic>
      <xdr:nvPicPr>
        <xdr:cNvPr id="3227" name="ctl00_logoimage" descr="Danfoss Logo"/>
        <xdr:cNvPicPr>
          <a:picLocks noChangeAspect="1" noChangeArrowheads="1"/>
        </xdr:cNvPicPr>
      </xdr:nvPicPr>
      <xdr:blipFill>
        <a:blip r:embed="rId1"/>
        <a:srcRect/>
        <a:stretch>
          <a:fillRect/>
        </a:stretch>
      </xdr:blipFill>
      <xdr:spPr>
        <a:xfrm>
          <a:off x="2619375" y="4111815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8"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29"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0</xdr:rowOff>
    </xdr:from>
    <xdr:ext cx="0" cy="295275"/>
    <xdr:pic>
      <xdr:nvPicPr>
        <xdr:cNvPr id="3230" name="ctl00_logoimage" descr="Danfoss Logo"/>
        <xdr:cNvPicPr>
          <a:picLocks noChangeAspect="1" noChangeArrowheads="1"/>
        </xdr:cNvPicPr>
      </xdr:nvPicPr>
      <xdr:blipFill>
        <a:blip r:embed="rId1"/>
        <a:srcRect/>
        <a:stretch>
          <a:fillRect/>
        </a:stretch>
      </xdr:blipFill>
      <xdr:spPr>
        <a:xfrm>
          <a:off x="2619375" y="41251505"/>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1"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2"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3"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4"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5"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6"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229</xdr:row>
      <xdr:rowOff>9525</xdr:rowOff>
    </xdr:from>
    <xdr:ext cx="0" cy="295275"/>
    <xdr:pic>
      <xdr:nvPicPr>
        <xdr:cNvPr id="3237" name="ctl00_logoimage" descr="Danfoss Logo"/>
        <xdr:cNvPicPr>
          <a:picLocks noChangeAspect="1" noChangeArrowheads="1"/>
        </xdr:cNvPicPr>
      </xdr:nvPicPr>
      <xdr:blipFill>
        <a:blip r:embed="rId1"/>
        <a:srcRect/>
        <a:stretch>
          <a:fillRect/>
        </a:stretch>
      </xdr:blipFill>
      <xdr:spPr>
        <a:xfrm>
          <a:off x="2619375" y="4126103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3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4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1"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2"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3"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4"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5"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6"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7"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8"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59"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0</xdr:rowOff>
    </xdr:from>
    <xdr:ext cx="0" cy="295275"/>
    <xdr:pic>
      <xdr:nvPicPr>
        <xdr:cNvPr id="3260" name="ctl00_logoimage" descr="Danfoss Logo"/>
        <xdr:cNvPicPr>
          <a:picLocks noChangeAspect="1" noChangeArrowheads="1"/>
        </xdr:cNvPicPr>
      </xdr:nvPicPr>
      <xdr:blipFill>
        <a:blip r:embed="rId1"/>
        <a:srcRect/>
        <a:stretch>
          <a:fillRect/>
        </a:stretch>
      </xdr:blipFill>
      <xdr:spPr>
        <a:xfrm>
          <a:off x="2619375" y="41394380"/>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1"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2"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3"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4"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5"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6"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230</xdr:row>
      <xdr:rowOff>9525</xdr:rowOff>
    </xdr:from>
    <xdr:ext cx="0" cy="295275"/>
    <xdr:pic>
      <xdr:nvPicPr>
        <xdr:cNvPr id="3267" name="ctl00_logoimage" descr="Danfoss Logo"/>
        <xdr:cNvPicPr>
          <a:picLocks noChangeAspect="1" noChangeArrowheads="1"/>
        </xdr:cNvPicPr>
      </xdr:nvPicPr>
      <xdr:blipFill>
        <a:blip r:embed="rId1"/>
        <a:srcRect/>
        <a:stretch>
          <a:fillRect/>
        </a:stretch>
      </xdr:blipFill>
      <xdr:spPr>
        <a:xfrm>
          <a:off x="2619375" y="4140390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8"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69"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0</xdr:rowOff>
    </xdr:from>
    <xdr:ext cx="0" cy="295275"/>
    <xdr:pic>
      <xdr:nvPicPr>
        <xdr:cNvPr id="3270" name="ctl00_logoimage" descr="Danfoss Logo"/>
        <xdr:cNvPicPr>
          <a:picLocks noChangeAspect="1" noChangeArrowheads="1"/>
        </xdr:cNvPicPr>
      </xdr:nvPicPr>
      <xdr:blipFill>
        <a:blip r:embed="rId1"/>
        <a:srcRect/>
        <a:stretch>
          <a:fillRect/>
        </a:stretch>
      </xdr:blipFill>
      <xdr:spPr>
        <a:xfrm>
          <a:off x="2619375" y="41537255"/>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1"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2"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3"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4"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5"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6"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231</xdr:row>
      <xdr:rowOff>9525</xdr:rowOff>
    </xdr:from>
    <xdr:ext cx="0" cy="295275"/>
    <xdr:pic>
      <xdr:nvPicPr>
        <xdr:cNvPr id="3277" name="ctl00_logoimage" descr="Danfoss Logo"/>
        <xdr:cNvPicPr>
          <a:picLocks noChangeAspect="1" noChangeArrowheads="1"/>
        </xdr:cNvPicPr>
      </xdr:nvPicPr>
      <xdr:blipFill>
        <a:blip r:embed="rId1"/>
        <a:srcRect/>
        <a:stretch>
          <a:fillRect/>
        </a:stretch>
      </xdr:blipFill>
      <xdr:spPr>
        <a:xfrm>
          <a:off x="2619375" y="41546780"/>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7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8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8"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299"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0"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1"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2"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3"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4"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5"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6"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oneCellAnchor>
    <xdr:from>
      <xdr:col>1</xdr:col>
      <xdr:colOff>1933575</xdr:colOff>
      <xdr:row>249</xdr:row>
      <xdr:rowOff>0</xdr:rowOff>
    </xdr:from>
    <xdr:ext cx="0" cy="295275"/>
    <xdr:pic>
      <xdr:nvPicPr>
        <xdr:cNvPr id="3307" name="ctl00_logoimage" descr="Danfoss Logo"/>
        <xdr:cNvPicPr>
          <a:picLocks noChangeAspect="1" noChangeArrowheads="1"/>
        </xdr:cNvPicPr>
      </xdr:nvPicPr>
      <xdr:blipFill>
        <a:blip r:embed="rId1"/>
        <a:srcRect/>
        <a:stretch>
          <a:fillRect/>
        </a:stretch>
      </xdr:blipFill>
      <xdr:spPr>
        <a:xfrm>
          <a:off x="2619375" y="44813855"/>
          <a:ext cx="0" cy="295275"/>
        </a:xfrm>
        <a:prstGeom prst="rect">
          <a:avLst/>
        </a:prstGeom>
        <a:noFill/>
        <a:ln w="9525">
          <a:noFill/>
          <a:miter lim="800000"/>
          <a:headEnd/>
          <a:tailEnd/>
        </a:ln>
      </xdr:spPr>
    </xdr:pic>
    <xdr:clientData/>
  </xdr:oneCellAnchor>
  <xdr:twoCellAnchor editAs="oneCell">
    <xdr:from>
      <xdr:col>5</xdr:col>
      <xdr:colOff>563218</xdr:colOff>
      <xdr:row>125</xdr:row>
      <xdr:rowOff>57978</xdr:rowOff>
    </xdr:from>
    <xdr:to>
      <xdr:col>5</xdr:col>
      <xdr:colOff>1105809</xdr:colOff>
      <xdr:row>125</xdr:row>
      <xdr:rowOff>929782</xdr:rowOff>
    </xdr:to>
    <xdr:pic>
      <xdr:nvPicPr>
        <xdr:cNvPr id="4" name="Picture 3"/>
        <xdr:cNvPicPr>
          <a:picLocks noChangeAspect="1"/>
        </xdr:cNvPicPr>
      </xdr:nvPicPr>
      <xdr:blipFill>
        <a:blip r:embed="rId33"/>
        <a:stretch>
          <a:fillRect/>
        </a:stretch>
      </xdr:blipFill>
      <xdr:spPr>
        <a:xfrm>
          <a:off x="7087235" y="20474305"/>
          <a:ext cx="542925" cy="871855"/>
        </a:xfrm>
        <a:prstGeom prst="rect">
          <a:avLst/>
        </a:prstGeom>
      </xdr:spPr>
    </xdr:pic>
    <xdr:clientData/>
  </xdr:twoCellAnchor>
  <xdr:oneCellAnchor>
    <xdr:from>
      <xdr:col>1</xdr:col>
      <xdr:colOff>1933575</xdr:colOff>
      <xdr:row>52</xdr:row>
      <xdr:rowOff>9525</xdr:rowOff>
    </xdr:from>
    <xdr:ext cx="0" cy="295275"/>
    <xdr:pic>
      <xdr:nvPicPr>
        <xdr:cNvPr id="3308"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52</xdr:row>
      <xdr:rowOff>9525</xdr:rowOff>
    </xdr:from>
    <xdr:ext cx="0" cy="295275"/>
    <xdr:pic>
      <xdr:nvPicPr>
        <xdr:cNvPr id="3309" name="ctl00_logoimage" descr="Danfoss Logo"/>
        <xdr:cNvPicPr>
          <a:picLocks noChangeAspect="1" noChangeArrowheads="1"/>
        </xdr:cNvPicPr>
      </xdr:nvPicPr>
      <xdr:blipFill>
        <a:blip r:embed="rId1"/>
        <a:srcRect/>
        <a:stretch>
          <a:fillRect/>
        </a:stretch>
      </xdr:blipFill>
      <xdr:spPr>
        <a:xfrm>
          <a:off x="2619375" y="703897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6"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1"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14"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8"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29"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0"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108</xdr:row>
      <xdr:rowOff>9525</xdr:rowOff>
    </xdr:from>
    <xdr:ext cx="0" cy="295275"/>
    <xdr:pic>
      <xdr:nvPicPr>
        <xdr:cNvPr id="31" name="ctl00_logoimage" descr="Danfoss Logo"/>
        <xdr:cNvPicPr>
          <a:picLocks noChangeAspect="1" noChangeArrowheads="1"/>
        </xdr:cNvPicPr>
      </xdr:nvPicPr>
      <xdr:blipFill>
        <a:blip r:embed="rId1"/>
        <a:srcRect/>
        <a:stretch>
          <a:fillRect/>
        </a:stretch>
      </xdr:blipFill>
      <xdr:spPr>
        <a:xfrm>
          <a:off x="2619375" y="1756854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2"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3"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198"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9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0"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4"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5"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6"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109</xdr:row>
      <xdr:rowOff>9525</xdr:rowOff>
    </xdr:from>
    <xdr:ext cx="0" cy="295275"/>
    <xdr:pic>
      <xdr:nvPicPr>
        <xdr:cNvPr id="207" name="ctl00_logoimage" descr="Danfoss Logo"/>
        <xdr:cNvPicPr>
          <a:picLocks noChangeAspect="1" noChangeArrowheads="1"/>
        </xdr:cNvPicPr>
      </xdr:nvPicPr>
      <xdr:blipFill>
        <a:blip r:embed="rId1"/>
        <a:srcRect/>
        <a:stretch>
          <a:fillRect/>
        </a:stretch>
      </xdr:blipFill>
      <xdr:spPr>
        <a:xfrm>
          <a:off x="2619375" y="1771142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0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5"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8"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219"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317"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4"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996"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99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0"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1"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2"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110</xdr:row>
      <xdr:rowOff>9525</xdr:rowOff>
    </xdr:from>
    <xdr:ext cx="0" cy="295275"/>
    <xdr:pic>
      <xdr:nvPicPr>
        <xdr:cNvPr id="1003" name="ctl00_logoimage" descr="Danfoss Logo"/>
        <xdr:cNvPicPr>
          <a:picLocks noChangeAspect="1" noChangeArrowheads="1"/>
        </xdr:cNvPicPr>
      </xdr:nvPicPr>
      <xdr:blipFill>
        <a:blip r:embed="rId1"/>
        <a:srcRect/>
        <a:stretch>
          <a:fillRect/>
        </a:stretch>
      </xdr:blipFill>
      <xdr:spPr>
        <a:xfrm>
          <a:off x="2619375" y="17854295"/>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09"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1"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2"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5"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6"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18"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1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0"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2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2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3"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4"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111</xdr:row>
      <xdr:rowOff>9525</xdr:rowOff>
    </xdr:from>
    <xdr:ext cx="0" cy="295275"/>
    <xdr:pic>
      <xdr:nvPicPr>
        <xdr:cNvPr id="1037" name="ctl00_logoimage" descr="Danfoss Logo"/>
        <xdr:cNvPicPr>
          <a:picLocks noChangeAspect="1" noChangeArrowheads="1"/>
        </xdr:cNvPicPr>
      </xdr:nvPicPr>
      <xdr:blipFill>
        <a:blip r:embed="rId1"/>
        <a:srcRect/>
        <a:stretch>
          <a:fillRect/>
        </a:stretch>
      </xdr:blipFill>
      <xdr:spPr>
        <a:xfrm>
          <a:off x="2619375" y="17997170"/>
          <a:ext cx="0" cy="295275"/>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3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0"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1"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6"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49"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4"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055"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2"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oneCellAnchor>
    <xdr:from>
      <xdr:col>1</xdr:col>
      <xdr:colOff>1933575</xdr:colOff>
      <xdr:row>112</xdr:row>
      <xdr:rowOff>9525</xdr:rowOff>
    </xdr:from>
    <xdr:ext cx="0" cy="285750"/>
    <xdr:pic>
      <xdr:nvPicPr>
        <xdr:cNvPr id="1153" name="ctl00_logoimage" descr="Danfoss Logo"/>
        <xdr:cNvPicPr>
          <a:picLocks noChangeAspect="1" noChangeArrowheads="1"/>
        </xdr:cNvPicPr>
      </xdr:nvPicPr>
      <xdr:blipFill>
        <a:blip r:embed="rId1"/>
        <a:srcRect/>
        <a:stretch>
          <a:fillRect/>
        </a:stretch>
      </xdr:blipFill>
      <xdr:spPr>
        <a:xfrm>
          <a:off x="2619375" y="18140045"/>
          <a:ext cx="0" cy="285750"/>
        </a:xfrm>
        <a:prstGeom prst="rect">
          <a:avLst/>
        </a:prstGeom>
        <a:noFill/>
        <a:ln w="9525">
          <a:noFill/>
          <a:miter lim="800000"/>
          <a:headEnd/>
          <a:tailEnd/>
        </a:ln>
      </xdr:spPr>
    </xdr:pic>
    <xdr:clientData/>
  </xdr:oneCellAnchor>
  <xdr:twoCellAnchor editAs="oneCell">
    <xdr:from>
      <xdr:col>5</xdr:col>
      <xdr:colOff>454025</xdr:colOff>
      <xdr:row>166</xdr:row>
      <xdr:rowOff>10795</xdr:rowOff>
    </xdr:from>
    <xdr:to>
      <xdr:col>5</xdr:col>
      <xdr:colOff>1255395</xdr:colOff>
      <xdr:row>169</xdr:row>
      <xdr:rowOff>40005</xdr:rowOff>
    </xdr:to>
    <xdr:pic>
      <xdr:nvPicPr>
        <xdr:cNvPr id="15" name="Picture 14" descr="HARRIS Copper Brazing Alloy Rod / Welding Rod 0% Silver Phos Copper Rod for  Brazing Soldering Welding Mapp Gas | Shopee Malaysia"/>
        <xdr:cNvPicPr>
          <a:picLocks noChangeAspect="1"/>
        </xdr:cNvPicPr>
      </xdr:nvPicPr>
      <xdr:blipFill>
        <a:blip r:embed="rId34" r:link="rId35"/>
        <a:stretch>
          <a:fillRect/>
        </a:stretch>
      </xdr:blipFill>
      <xdr:spPr>
        <a:xfrm>
          <a:off x="6978650" y="29102050"/>
          <a:ext cx="801370" cy="556260"/>
        </a:xfrm>
        <a:prstGeom prst="rect">
          <a:avLst/>
        </a:prstGeom>
        <a:noFill/>
        <a:ln>
          <a:noFill/>
        </a:ln>
      </xdr:spPr>
    </xdr:pic>
    <xdr:clientData/>
  </xdr:twoCellAnchor>
  <xdr:twoCellAnchor editAs="oneCell">
    <xdr:from>
      <xdr:col>5</xdr:col>
      <xdr:colOff>261620</xdr:colOff>
      <xdr:row>170</xdr:row>
      <xdr:rowOff>24765</xdr:rowOff>
    </xdr:from>
    <xdr:to>
      <xdr:col>5</xdr:col>
      <xdr:colOff>1330960</xdr:colOff>
      <xdr:row>173</xdr:row>
      <xdr:rowOff>80645</xdr:rowOff>
    </xdr:to>
    <xdr:pic>
      <xdr:nvPicPr>
        <xdr:cNvPr id="24" name="Picture 23" descr="Welding Electrodes Rods, Brass Welding Rod 10pcs 1.6/2 / 2.5 / 3mm 50cm  Electrode Welding Wire Soldering Rod Welding Rods (Size : 2mmx50cm, Color :  20pcs) : Amazon.co.uk: DIY &amp; Tools"/>
        <xdr:cNvPicPr>
          <a:picLocks noChangeAspect="1"/>
        </xdr:cNvPicPr>
      </xdr:nvPicPr>
      <xdr:blipFill>
        <a:blip r:embed="rId36" r:link="rId35"/>
        <a:srcRect l="26175" t="13078" r="25921" b="30093"/>
        <a:stretch>
          <a:fillRect/>
        </a:stretch>
      </xdr:blipFill>
      <xdr:spPr>
        <a:xfrm>
          <a:off x="6786245" y="30316170"/>
          <a:ext cx="1069340" cy="484505"/>
        </a:xfrm>
        <a:prstGeom prst="rect">
          <a:avLst/>
        </a:prstGeom>
        <a:noFill/>
        <a:ln>
          <a:noFill/>
        </a:ln>
      </xdr:spPr>
    </xdr:pic>
    <xdr:clientData/>
  </xdr:twoCellAnchor>
  <xdr:twoCellAnchor editAs="oneCell">
    <xdr:from>
      <xdr:col>5</xdr:col>
      <xdr:colOff>378460</xdr:colOff>
      <xdr:row>178</xdr:row>
      <xdr:rowOff>27305</xdr:rowOff>
    </xdr:from>
    <xdr:to>
      <xdr:col>5</xdr:col>
      <xdr:colOff>1254125</xdr:colOff>
      <xdr:row>179</xdr:row>
      <xdr:rowOff>302895</xdr:rowOff>
    </xdr:to>
    <xdr:pic>
      <xdr:nvPicPr>
        <xdr:cNvPr id="32" name="Picture 31" descr="ORIGINAL REFCO R22/R134/404 LOW PRESSURE GAUGE (OIL-FILLED)  (++MR-205-DS-R22++ /7870443) | Shopee Malaysia"/>
        <xdr:cNvPicPr>
          <a:picLocks noChangeAspect="1"/>
        </xdr:cNvPicPr>
      </xdr:nvPicPr>
      <xdr:blipFill>
        <a:blip r:embed="rId37" r:link="rId35"/>
        <a:srcRect t="22272" b="22644"/>
        <a:stretch>
          <a:fillRect/>
        </a:stretch>
      </xdr:blipFill>
      <xdr:spPr>
        <a:xfrm>
          <a:off x="6903085" y="32445960"/>
          <a:ext cx="875665" cy="532765"/>
        </a:xfrm>
        <a:prstGeom prst="rect">
          <a:avLst/>
        </a:prstGeom>
        <a:noFill/>
        <a:ln>
          <a:noFill/>
        </a:ln>
      </xdr:spPr>
    </xdr:pic>
    <xdr:clientData/>
  </xdr:twoCellAnchor>
  <xdr:twoCellAnchor editAs="oneCell">
    <xdr:from>
      <xdr:col>5</xdr:col>
      <xdr:colOff>442595</xdr:colOff>
      <xdr:row>180</xdr:row>
      <xdr:rowOff>22860</xdr:rowOff>
    </xdr:from>
    <xdr:to>
      <xdr:col>5</xdr:col>
      <xdr:colOff>1301750</xdr:colOff>
      <xdr:row>182</xdr:row>
      <xdr:rowOff>198120</xdr:rowOff>
    </xdr:to>
    <xdr:pic>
      <xdr:nvPicPr>
        <xdr:cNvPr id="33" name="Picture 32" descr="REFCO Manifold Gauge, Malaysia Supplier ..."/>
        <xdr:cNvPicPr>
          <a:picLocks noChangeAspect="1"/>
        </xdr:cNvPicPr>
      </xdr:nvPicPr>
      <xdr:blipFill>
        <a:blip r:embed="rId38"/>
        <a:stretch>
          <a:fillRect/>
        </a:stretch>
      </xdr:blipFill>
      <xdr:spPr>
        <a:xfrm>
          <a:off x="6967220" y="33003490"/>
          <a:ext cx="859155" cy="902335"/>
        </a:xfrm>
        <a:prstGeom prst="rect">
          <a:avLst/>
        </a:prstGeom>
        <a:noFill/>
        <a:ln>
          <a:noFill/>
        </a:ln>
      </xdr:spPr>
    </xdr:pic>
    <xdr:clientData/>
  </xdr:twoCellAnchor>
  <xdr:twoCellAnchor editAs="oneCell">
    <xdr:from>
      <xdr:col>5</xdr:col>
      <xdr:colOff>490855</xdr:colOff>
      <xdr:row>174</xdr:row>
      <xdr:rowOff>3175</xdr:rowOff>
    </xdr:from>
    <xdr:to>
      <xdr:col>5</xdr:col>
      <xdr:colOff>1106805</xdr:colOff>
      <xdr:row>174</xdr:row>
      <xdr:rowOff>615950</xdr:rowOff>
    </xdr:to>
    <xdr:pic>
      <xdr:nvPicPr>
        <xdr:cNvPr id="34" name="Picture 33" descr="Trace 2 Internal Refrigerant Leak Detector 1 Gal - TMACUSA"/>
        <xdr:cNvPicPr>
          <a:picLocks noChangeAspect="1"/>
        </xdr:cNvPicPr>
      </xdr:nvPicPr>
      <xdr:blipFill>
        <a:blip r:embed="rId39" r:link="rId35"/>
        <a:stretch>
          <a:fillRect/>
        </a:stretch>
      </xdr:blipFill>
      <xdr:spPr>
        <a:xfrm>
          <a:off x="7015480" y="30866080"/>
          <a:ext cx="615950" cy="612775"/>
        </a:xfrm>
        <a:prstGeom prst="rect">
          <a:avLst/>
        </a:prstGeom>
        <a:noFill/>
        <a:ln>
          <a:noFill/>
        </a:ln>
      </xdr:spPr>
    </xdr:pic>
    <xdr:clientData/>
  </xdr:twoCellAnchor>
  <xdr:twoCellAnchor editAs="oneCell">
    <xdr:from>
      <xdr:col>5</xdr:col>
      <xdr:colOff>514350</xdr:colOff>
      <xdr:row>168</xdr:row>
      <xdr:rowOff>240665</xdr:rowOff>
    </xdr:from>
    <xdr:to>
      <xdr:col>5</xdr:col>
      <xdr:colOff>1121410</xdr:colOff>
      <xdr:row>169</xdr:row>
      <xdr:rowOff>618490</xdr:rowOff>
    </xdr:to>
    <xdr:pic>
      <xdr:nvPicPr>
        <xdr:cNvPr id="35" name="Picture 34" descr="FINEX Easy-Flo Silver Brazing, Welding, Soldering Flux 250g"/>
        <xdr:cNvPicPr>
          <a:picLocks noChangeAspect="1"/>
        </xdr:cNvPicPr>
      </xdr:nvPicPr>
      <xdr:blipFill>
        <a:blip r:embed="rId40" r:link="rId35"/>
        <a:srcRect l="13299" t="15854" r="16321" b="12587"/>
        <a:stretch>
          <a:fillRect/>
        </a:stretch>
      </xdr:blipFill>
      <xdr:spPr>
        <a:xfrm>
          <a:off x="7038975" y="29617670"/>
          <a:ext cx="607060" cy="619125"/>
        </a:xfrm>
        <a:prstGeom prst="rect">
          <a:avLst/>
        </a:prstGeom>
        <a:noFill/>
        <a:ln>
          <a:noFill/>
        </a:ln>
      </xdr:spPr>
    </xdr:pic>
    <xdr:clientData/>
  </xdr:twoCellAnchor>
  <xdr:twoCellAnchor editAs="oneCell">
    <xdr:from>
      <xdr:col>5</xdr:col>
      <xdr:colOff>633095</xdr:colOff>
      <xdr:row>175</xdr:row>
      <xdr:rowOff>55245</xdr:rowOff>
    </xdr:from>
    <xdr:to>
      <xdr:col>5</xdr:col>
      <xdr:colOff>1006475</xdr:colOff>
      <xdr:row>176</xdr:row>
      <xdr:rowOff>9525</xdr:rowOff>
    </xdr:to>
    <xdr:pic>
      <xdr:nvPicPr>
        <xdr:cNvPr id="5" name="Picture 4" descr="HIGHSIDE CHEMICAL GAS LEAK DETECTOR LOW TEMP BUBBLE TYPE 8 oz #22008 | eBay"/>
        <xdr:cNvPicPr>
          <a:picLocks noChangeAspect="1"/>
        </xdr:cNvPicPr>
      </xdr:nvPicPr>
      <xdr:blipFill>
        <a:blip r:embed="rId41" r:link="rId35"/>
        <a:srcRect l="34567" t="12920" r="31713" b="15267"/>
        <a:stretch>
          <a:fillRect/>
        </a:stretch>
      </xdr:blipFill>
      <xdr:spPr>
        <a:xfrm>
          <a:off x="7157720" y="31553150"/>
          <a:ext cx="373380" cy="589280"/>
        </a:xfrm>
        <a:prstGeom prst="rect">
          <a:avLst/>
        </a:prstGeom>
        <a:noFill/>
        <a:ln>
          <a:noFill/>
        </a:ln>
      </xdr:spPr>
    </xdr:pic>
    <xdr:clientData/>
  </xdr:twoCellAnchor>
  <xdr:twoCellAnchor>
    <xdr:from>
      <xdr:col>5</xdr:col>
      <xdr:colOff>657225</xdr:colOff>
      <xdr:row>259</xdr:row>
      <xdr:rowOff>83820</xdr:rowOff>
    </xdr:from>
    <xdr:to>
      <xdr:col>5</xdr:col>
      <xdr:colOff>1233805</xdr:colOff>
      <xdr:row>259</xdr:row>
      <xdr:rowOff>622935</xdr:rowOff>
    </xdr:to>
    <xdr:pic>
      <xdr:nvPicPr>
        <xdr:cNvPr id="7" name="Picture 2047" descr=" "/>
        <xdr:cNvPicPr/>
      </xdr:nvPicPr>
      <xdr:blipFill>
        <a:blip r:embed="rId42"/>
        <a:srcRect/>
        <a:stretch>
          <a:fillRect/>
        </a:stretch>
      </xdr:blipFill>
      <xdr:spPr>
        <a:xfrm>
          <a:off x="7181850" y="46180375"/>
          <a:ext cx="576580" cy="539115"/>
        </a:xfrm>
        <a:prstGeom prst="rect">
          <a:avLst/>
        </a:prstGeom>
        <a:noFill/>
        <a:ln>
          <a:noFill/>
        </a:ln>
        <a:effectLst/>
      </xdr:spPr>
    </xdr:pic>
    <xdr:clientData/>
  </xdr:twoCellAnchor>
  <xdr:twoCellAnchor>
    <xdr:from>
      <xdr:col>5</xdr:col>
      <xdr:colOff>451485</xdr:colOff>
      <xdr:row>250</xdr:row>
      <xdr:rowOff>109855</xdr:rowOff>
    </xdr:from>
    <xdr:to>
      <xdr:col>5</xdr:col>
      <xdr:colOff>1537970</xdr:colOff>
      <xdr:row>256</xdr:row>
      <xdr:rowOff>133985</xdr:rowOff>
    </xdr:to>
    <xdr:pic>
      <xdr:nvPicPr>
        <xdr:cNvPr id="36" name="Picture 2052" descr=" "/>
        <xdr:cNvPicPr/>
      </xdr:nvPicPr>
      <xdr:blipFill>
        <a:blip r:embed="rId43"/>
        <a:srcRect t="23526"/>
        <a:stretch>
          <a:fillRect/>
        </a:stretch>
      </xdr:blipFill>
      <xdr:spPr>
        <a:xfrm>
          <a:off x="6976110" y="45066585"/>
          <a:ext cx="1086485" cy="881380"/>
        </a:xfrm>
        <a:prstGeom prst="rect">
          <a:avLst/>
        </a:prstGeom>
        <a:noFill/>
        <a:ln>
          <a:noFill/>
        </a:ln>
        <a:effectLst/>
      </xdr:spPr>
    </xdr:pic>
    <xdr:clientData/>
  </xdr:twoCellAnchor>
  <xdr:twoCellAnchor editAs="oneCell">
    <xdr:from>
      <xdr:col>5</xdr:col>
      <xdr:colOff>434975</xdr:colOff>
      <xdr:row>232</xdr:row>
      <xdr:rowOff>127635</xdr:rowOff>
    </xdr:from>
    <xdr:to>
      <xdr:col>5</xdr:col>
      <xdr:colOff>1317625</xdr:colOff>
      <xdr:row>240</xdr:row>
      <xdr:rowOff>1905</xdr:rowOff>
    </xdr:to>
    <xdr:pic>
      <xdr:nvPicPr>
        <xdr:cNvPr id="17" name="Picture 16" descr="TA Thermal Expansion Valve Cooling Controls Data Sheet"/>
        <xdr:cNvPicPr>
          <a:picLocks noChangeAspect="1"/>
        </xdr:cNvPicPr>
      </xdr:nvPicPr>
      <xdr:blipFill>
        <a:blip r:embed="rId44" r:link="rId35"/>
        <a:stretch>
          <a:fillRect/>
        </a:stretch>
      </xdr:blipFill>
      <xdr:spPr>
        <a:xfrm>
          <a:off x="6959600" y="41807765"/>
          <a:ext cx="882650" cy="1017270"/>
        </a:xfrm>
        <a:prstGeom prst="rect">
          <a:avLst/>
        </a:prstGeom>
        <a:noFill/>
        <a:ln>
          <a:noFill/>
        </a:ln>
      </xdr:spPr>
    </xdr:pic>
    <xdr:clientData/>
  </xdr:twoCellAnchor>
  <xdr:twoCellAnchor editAs="oneCell">
    <xdr:from>
      <xdr:col>5</xdr:col>
      <xdr:colOff>451485</xdr:colOff>
      <xdr:row>243</xdr:row>
      <xdr:rowOff>100965</xdr:rowOff>
    </xdr:from>
    <xdr:to>
      <xdr:col>5</xdr:col>
      <xdr:colOff>1391920</xdr:colOff>
      <xdr:row>247</xdr:row>
      <xdr:rowOff>31750</xdr:rowOff>
    </xdr:to>
    <xdr:pic>
      <xdr:nvPicPr>
        <xdr:cNvPr id="37" name="Picture 36"/>
        <xdr:cNvPicPr>
          <a:picLocks noChangeAspect="1"/>
        </xdr:cNvPicPr>
      </xdr:nvPicPr>
      <xdr:blipFill>
        <a:blip r:embed="rId45">
          <a:clrChange>
            <a:clrFrom>
              <a:srgbClr val="FFFFFF">
                <a:alpha val="100000"/>
              </a:srgbClr>
            </a:clrFrom>
            <a:clrTo>
              <a:srgbClr val="FFFFFF">
                <a:alpha val="100000"/>
                <a:alpha val="0"/>
              </a:srgbClr>
            </a:clrTo>
          </a:clrChange>
        </a:blip>
        <a:srcRect l="2580" t="9250" r="2402" b="26900"/>
        <a:stretch>
          <a:fillRect/>
        </a:stretch>
      </xdr:blipFill>
      <xdr:spPr>
        <a:xfrm>
          <a:off x="6976110" y="43352720"/>
          <a:ext cx="940435" cy="794385"/>
        </a:xfrm>
        <a:prstGeom prst="rect">
          <a:avLst/>
        </a:prstGeom>
        <a:noFill/>
        <a:ln w="9525">
          <a:noFill/>
        </a:ln>
      </xdr:spPr>
    </xdr:pic>
    <xdr:clientData/>
  </xdr:twoCellAnchor>
  <xdr:twoCellAnchor editAs="oneCell">
    <xdr:from>
      <xdr:col>5</xdr:col>
      <xdr:colOff>788035</xdr:colOff>
      <xdr:row>248</xdr:row>
      <xdr:rowOff>69850</xdr:rowOff>
    </xdr:from>
    <xdr:to>
      <xdr:col>5</xdr:col>
      <xdr:colOff>1112520</xdr:colOff>
      <xdr:row>248</xdr:row>
      <xdr:rowOff>437515</xdr:rowOff>
    </xdr:to>
    <xdr:pic>
      <xdr:nvPicPr>
        <xdr:cNvPr id="38" name="Picture 37"/>
        <xdr:cNvPicPr>
          <a:picLocks noChangeAspect="1"/>
        </xdr:cNvPicPr>
      </xdr:nvPicPr>
      <xdr:blipFill>
        <a:blip r:embed="rId46">
          <a:clrChange>
            <a:clrFrom>
              <a:srgbClr val="FFFFFF">
                <a:alpha val="100000"/>
              </a:srgbClr>
            </a:clrFrom>
            <a:clrTo>
              <a:srgbClr val="FFFFFF">
                <a:alpha val="100000"/>
                <a:alpha val="0"/>
              </a:srgbClr>
            </a:clrTo>
          </a:clrChange>
        </a:blip>
        <a:srcRect l="12984" t="16735" r="9319" b="33942"/>
        <a:stretch>
          <a:fillRect/>
        </a:stretch>
      </xdr:blipFill>
      <xdr:spPr>
        <a:xfrm>
          <a:off x="7312660" y="44363005"/>
          <a:ext cx="324485" cy="367665"/>
        </a:xfrm>
        <a:prstGeom prst="rect">
          <a:avLst/>
        </a:prstGeom>
        <a:noFill/>
        <a:ln w="9525">
          <a:noFill/>
        </a:ln>
      </xdr:spPr>
    </xdr:pic>
    <xdr:clientData/>
  </xdr:twoCellAnchor>
  <xdr:twoCellAnchor editAs="oneCell">
    <xdr:from>
      <xdr:col>5</xdr:col>
      <xdr:colOff>485140</xdr:colOff>
      <xdr:row>223</xdr:row>
      <xdr:rowOff>128270</xdr:rowOff>
    </xdr:from>
    <xdr:to>
      <xdr:col>5</xdr:col>
      <xdr:colOff>1561465</xdr:colOff>
      <xdr:row>230</xdr:row>
      <xdr:rowOff>142240</xdr:rowOff>
    </xdr:to>
    <xdr:pic>
      <xdr:nvPicPr>
        <xdr:cNvPr id="39" name="Picture 38" descr="Thermostatic Valves | Copeland IN"/>
        <xdr:cNvPicPr>
          <a:picLocks noChangeAspect="1"/>
        </xdr:cNvPicPr>
      </xdr:nvPicPr>
      <xdr:blipFill>
        <a:blip r:embed="rId47" r:link="rId35"/>
        <a:srcRect l="23736" r="23217"/>
        <a:stretch>
          <a:fillRect/>
        </a:stretch>
      </xdr:blipFill>
      <xdr:spPr>
        <a:xfrm>
          <a:off x="7009765" y="40522525"/>
          <a:ext cx="1076325" cy="1014095"/>
        </a:xfrm>
        <a:prstGeom prst="rect">
          <a:avLst/>
        </a:prstGeom>
        <a:noFill/>
        <a:ln>
          <a:noFill/>
        </a:ln>
      </xdr:spPr>
    </xdr:pic>
    <xdr:clientData/>
  </xdr:twoCellAnchor>
</xdr:wsDr>
</file>

<file path=xl/drawings/drawing17.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248060</xdr:colOff>
      <xdr:row>18</xdr:row>
      <xdr:rowOff>109798</xdr:rowOff>
    </xdr:from>
    <xdr:to>
      <xdr:col>6</xdr:col>
      <xdr:colOff>1613536</xdr:colOff>
      <xdr:row>23</xdr:row>
      <xdr:rowOff>57151</xdr:rowOff>
    </xdr:to>
    <xdr:pic>
      <xdr:nvPicPr>
        <xdr:cNvPr id="2" name="Picture 1"/>
        <xdr:cNvPicPr>
          <a:picLocks noChangeAspect="1" noChangeArrowheads="1"/>
        </xdr:cNvPicPr>
      </xdr:nvPicPr>
      <xdr:blipFill>
        <a:blip r:embed="rId1"/>
        <a:srcRect/>
        <a:stretch>
          <a:fillRect/>
        </a:stretch>
      </xdr:blipFill>
      <xdr:spPr>
        <a:xfrm>
          <a:off x="8124825" y="2804795"/>
          <a:ext cx="1365885" cy="709930"/>
        </a:xfrm>
        <a:prstGeom prst="rect">
          <a:avLst/>
        </a:prstGeom>
        <a:noFill/>
      </xdr:spPr>
    </xdr:pic>
    <xdr:clientData/>
  </xdr:twoCellAnchor>
  <xdr:twoCellAnchor editAs="oneCell">
    <xdr:from>
      <xdr:col>6</xdr:col>
      <xdr:colOff>472439</xdr:colOff>
      <xdr:row>8</xdr:row>
      <xdr:rowOff>83820</xdr:rowOff>
    </xdr:from>
    <xdr:to>
      <xdr:col>6</xdr:col>
      <xdr:colOff>1303238</xdr:colOff>
      <xdr:row>12</xdr:row>
      <xdr:rowOff>104775</xdr:rowOff>
    </xdr:to>
    <xdr:pic>
      <xdr:nvPicPr>
        <xdr:cNvPr id="3" name="Picture 2"/>
        <xdr:cNvPicPr>
          <a:picLocks noChangeAspect="1" noChangeArrowheads="1"/>
        </xdr:cNvPicPr>
      </xdr:nvPicPr>
      <xdr:blipFill>
        <a:blip r:embed="rId2"/>
        <a:srcRect/>
        <a:stretch>
          <a:fillRect/>
        </a:stretch>
      </xdr:blipFill>
      <xdr:spPr>
        <a:xfrm>
          <a:off x="8348980" y="779145"/>
          <a:ext cx="831215" cy="630555"/>
        </a:xfrm>
        <a:prstGeom prst="rect">
          <a:avLst/>
        </a:prstGeom>
        <a:noFill/>
      </xdr:spPr>
    </xdr:pic>
    <xdr:clientData/>
  </xdr:twoCellAnchor>
  <xdr:twoCellAnchor editAs="oneCell">
    <xdr:from>
      <xdr:col>6</xdr:col>
      <xdr:colOff>466724</xdr:colOff>
      <xdr:row>17</xdr:row>
      <xdr:rowOff>83820</xdr:rowOff>
    </xdr:from>
    <xdr:to>
      <xdr:col>6</xdr:col>
      <xdr:colOff>1265933</xdr:colOff>
      <xdr:row>17</xdr:row>
      <xdr:rowOff>495300</xdr:rowOff>
    </xdr:to>
    <xdr:pic>
      <xdr:nvPicPr>
        <xdr:cNvPr id="4" name="Picture 2"/>
        <xdr:cNvPicPr>
          <a:picLocks noChangeAspect="1" noChangeArrowheads="1"/>
        </xdr:cNvPicPr>
      </xdr:nvPicPr>
      <xdr:blipFill>
        <a:blip r:embed="rId3" cstate="print"/>
        <a:srcRect/>
        <a:stretch>
          <a:fillRect/>
        </a:stretch>
      </xdr:blipFill>
      <xdr:spPr>
        <a:xfrm>
          <a:off x="8343265" y="2150745"/>
          <a:ext cx="799465" cy="411480"/>
        </a:xfrm>
        <a:prstGeom prst="rect">
          <a:avLst/>
        </a:prstGeom>
        <a:noFill/>
      </xdr:spPr>
    </xdr:pic>
    <xdr:clientData/>
  </xdr:twoCellAnchor>
  <xdr:twoCellAnchor editAs="oneCell">
    <xdr:from>
      <xdr:col>6</xdr:col>
      <xdr:colOff>344805</xdr:colOff>
      <xdr:row>39</xdr:row>
      <xdr:rowOff>49530</xdr:rowOff>
    </xdr:from>
    <xdr:to>
      <xdr:col>6</xdr:col>
      <xdr:colOff>1583054</xdr:colOff>
      <xdr:row>44</xdr:row>
      <xdr:rowOff>152399</xdr:rowOff>
    </xdr:to>
    <xdr:pic>
      <xdr:nvPicPr>
        <xdr:cNvPr id="7" name="Picture 6"/>
        <xdr:cNvPicPr>
          <a:picLocks noChangeAspect="1" noChangeArrowheads="1"/>
        </xdr:cNvPicPr>
      </xdr:nvPicPr>
      <xdr:blipFill>
        <a:blip r:embed="rId4"/>
        <a:srcRect t="7468"/>
        <a:stretch>
          <a:fillRect/>
        </a:stretch>
      </xdr:blipFill>
      <xdr:spPr>
        <a:xfrm>
          <a:off x="8221980" y="6012180"/>
          <a:ext cx="1237615" cy="864235"/>
        </a:xfrm>
        <a:prstGeom prst="rect">
          <a:avLst/>
        </a:prstGeom>
        <a:noFill/>
      </xdr:spPr>
    </xdr:pic>
    <xdr:clientData/>
  </xdr:twoCellAnchor>
  <xdr:twoCellAnchor editAs="oneCell">
    <xdr:from>
      <xdr:col>6</xdr:col>
      <xdr:colOff>409575</xdr:colOff>
      <xdr:row>64</xdr:row>
      <xdr:rowOff>0</xdr:rowOff>
    </xdr:from>
    <xdr:to>
      <xdr:col>6</xdr:col>
      <xdr:colOff>609599</xdr:colOff>
      <xdr:row>64</xdr:row>
      <xdr:rowOff>0</xdr:rowOff>
    </xdr:to>
    <xdr:pic>
      <xdr:nvPicPr>
        <xdr:cNvPr id="21" name="Picture 11" descr="C:\Documents and Settings\Administrator\Application Data\Tencent\Users\244591571\QQ\WinTemp\RichOle\_SBJD9LG0KS~$80@Y)K5U1V.png"/>
        <xdr:cNvPicPr>
          <a:picLocks noChangeAspect="1" noChangeArrowheads="1"/>
        </xdr:cNvPicPr>
      </xdr:nvPicPr>
      <xdr:blipFill>
        <a:blip r:embed="rId5" cstate="print"/>
        <a:srcRect/>
        <a:stretch>
          <a:fillRect/>
        </a:stretch>
      </xdr:blipFill>
      <xdr:spPr>
        <a:xfrm>
          <a:off x="8286750" y="10677525"/>
          <a:ext cx="199390" cy="0"/>
        </a:xfrm>
        <a:prstGeom prst="rect">
          <a:avLst/>
        </a:prstGeom>
        <a:noFill/>
        <a:ln w="9525">
          <a:noFill/>
          <a:miter lim="800000"/>
          <a:headEnd/>
          <a:tailEnd/>
        </a:ln>
      </xdr:spPr>
    </xdr:pic>
    <xdr:clientData/>
  </xdr:twoCellAnchor>
  <xdr:twoCellAnchor editAs="oneCell">
    <xdr:from>
      <xdr:col>6</xdr:col>
      <xdr:colOff>285759</xdr:colOff>
      <xdr:row>64</xdr:row>
      <xdr:rowOff>0</xdr:rowOff>
    </xdr:from>
    <xdr:to>
      <xdr:col>6</xdr:col>
      <xdr:colOff>609605</xdr:colOff>
      <xdr:row>64</xdr:row>
      <xdr:rowOff>0</xdr:rowOff>
    </xdr:to>
    <xdr:pic>
      <xdr:nvPicPr>
        <xdr:cNvPr id="22" name="Picture 8" descr="C:\Documents and Settings\Administrator\Application Data\Tencent\Users\244591571\QQ\WinTemp\RichOle\BE[%1G9[AVTL%WT`KTQZ~2I.png"/>
        <xdr:cNvPicPr>
          <a:picLocks noChangeAspect="1" noChangeArrowheads="1"/>
        </xdr:cNvPicPr>
      </xdr:nvPicPr>
      <xdr:blipFill>
        <a:blip r:embed="rId6" cstate="print"/>
        <a:srcRect/>
        <a:stretch>
          <a:fillRect/>
        </a:stretch>
      </xdr:blipFill>
      <xdr:spPr>
        <a:xfrm rot="-5400000">
          <a:off x="8324850" y="10515600"/>
          <a:ext cx="0" cy="323215"/>
        </a:xfrm>
        <a:prstGeom prst="rect">
          <a:avLst/>
        </a:prstGeom>
        <a:noFill/>
        <a:ln w="9525">
          <a:noFill/>
          <a:miter lim="800000"/>
          <a:headEnd/>
          <a:tailEnd/>
        </a:ln>
      </xdr:spPr>
    </xdr:pic>
    <xdr:clientData/>
  </xdr:twoCellAnchor>
  <xdr:twoCellAnchor editAs="oneCell">
    <xdr:from>
      <xdr:col>6</xdr:col>
      <xdr:colOff>438150</xdr:colOff>
      <xdr:row>13</xdr:row>
      <xdr:rowOff>238125</xdr:rowOff>
    </xdr:from>
    <xdr:to>
      <xdr:col>6</xdr:col>
      <xdr:colOff>1194120</xdr:colOff>
      <xdr:row>16</xdr:row>
      <xdr:rowOff>48799</xdr:rowOff>
    </xdr:to>
    <xdr:pic>
      <xdr:nvPicPr>
        <xdr:cNvPr id="9" name="Picture 8"/>
        <xdr:cNvPicPr>
          <a:picLocks noChangeAspect="1"/>
        </xdr:cNvPicPr>
      </xdr:nvPicPr>
      <xdr:blipFill>
        <a:blip r:embed="rId7"/>
        <a:stretch>
          <a:fillRect/>
        </a:stretch>
      </xdr:blipFill>
      <xdr:spPr>
        <a:xfrm>
          <a:off x="8315325" y="1609725"/>
          <a:ext cx="755650" cy="353060"/>
        </a:xfrm>
        <a:prstGeom prst="rect">
          <a:avLst/>
        </a:prstGeom>
      </xdr:spPr>
    </xdr:pic>
    <xdr:clientData/>
  </xdr:twoCellAnchor>
  <xdr:twoCellAnchor editAs="oneCell">
    <xdr:from>
      <xdr:col>6</xdr:col>
      <xdr:colOff>219075</xdr:colOff>
      <xdr:row>58</xdr:row>
      <xdr:rowOff>133350</xdr:rowOff>
    </xdr:from>
    <xdr:to>
      <xdr:col>6</xdr:col>
      <xdr:colOff>1322547</xdr:colOff>
      <xdr:row>60</xdr:row>
      <xdr:rowOff>133350</xdr:rowOff>
    </xdr:to>
    <xdr:pic>
      <xdr:nvPicPr>
        <xdr:cNvPr id="11" name="Picture 10"/>
        <xdr:cNvPicPr>
          <a:picLocks noChangeAspect="1"/>
        </xdr:cNvPicPr>
      </xdr:nvPicPr>
      <xdr:blipFill>
        <a:blip r:embed="rId8"/>
        <a:stretch>
          <a:fillRect/>
        </a:stretch>
      </xdr:blipFill>
      <xdr:spPr>
        <a:xfrm>
          <a:off x="8096250" y="8991600"/>
          <a:ext cx="1102995" cy="304800"/>
        </a:xfrm>
        <a:prstGeom prst="rect">
          <a:avLst/>
        </a:prstGeom>
      </xdr:spPr>
    </xdr:pic>
    <xdr:clientData/>
  </xdr:twoCellAnchor>
  <xdr:twoCellAnchor editAs="oneCell">
    <xdr:from>
      <xdr:col>6</xdr:col>
      <xdr:colOff>200025</xdr:colOff>
      <xdr:row>62</xdr:row>
      <xdr:rowOff>95250</xdr:rowOff>
    </xdr:from>
    <xdr:to>
      <xdr:col>6</xdr:col>
      <xdr:colOff>1334892</xdr:colOff>
      <xdr:row>62</xdr:row>
      <xdr:rowOff>773458</xdr:rowOff>
    </xdr:to>
    <xdr:pic>
      <xdr:nvPicPr>
        <xdr:cNvPr id="16" name="Picture 2" descr="F:\样品PDF及照片\样本的产品图片\28.jpg"/>
        <xdr:cNvPicPr>
          <a:picLocks noChangeAspect="1" noChangeArrowheads="1"/>
        </xdr:cNvPicPr>
      </xdr:nvPicPr>
      <xdr:blipFill>
        <a:blip r:embed="rId9" cstate="print"/>
        <a:srcRect/>
        <a:stretch>
          <a:fillRect/>
        </a:stretch>
      </xdr:blipFill>
      <xdr:spPr>
        <a:xfrm>
          <a:off x="8077200" y="9563100"/>
          <a:ext cx="1134745" cy="678180"/>
        </a:xfrm>
        <a:prstGeom prst="rect">
          <a:avLst/>
        </a:prstGeom>
        <a:noFill/>
        <a:ln w="9525">
          <a:noFill/>
          <a:miter lim="800000"/>
          <a:headEnd/>
          <a:tailEnd/>
        </a:ln>
      </xdr:spPr>
    </xdr:pic>
    <xdr:clientData/>
  </xdr:twoCellAnchor>
  <xdr:twoCellAnchor editAs="oneCell">
    <xdr:from>
      <xdr:col>6</xdr:col>
      <xdr:colOff>171450</xdr:colOff>
      <xdr:row>63</xdr:row>
      <xdr:rowOff>0</xdr:rowOff>
    </xdr:from>
    <xdr:to>
      <xdr:col>6</xdr:col>
      <xdr:colOff>1676400</xdr:colOff>
      <xdr:row>63</xdr:row>
      <xdr:rowOff>363943</xdr:rowOff>
    </xdr:to>
    <xdr:pic>
      <xdr:nvPicPr>
        <xdr:cNvPr id="17" name="Picture 16"/>
        <xdr:cNvPicPr>
          <a:picLocks noChangeAspect="1" noChangeArrowheads="1"/>
        </xdr:cNvPicPr>
      </xdr:nvPicPr>
      <xdr:blipFill>
        <a:blip r:embed="rId10">
          <a:extLst>
            <a:ext uri="{28A0092B-C50C-407E-A947-70E740481C1C}">
              <a14:useLocalDpi xmlns:a14="http://schemas.microsoft.com/office/drawing/2010/main" val="0"/>
            </a:ext>
          </a:extLst>
        </a:blip>
        <a:srcRect/>
        <a:stretch>
          <a:fillRect/>
        </a:stretch>
      </xdr:blipFill>
      <xdr:spPr>
        <a:xfrm>
          <a:off x="8048625" y="10296525"/>
          <a:ext cx="1504950" cy="363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466726</xdr:colOff>
      <xdr:row>64</xdr:row>
      <xdr:rowOff>209550</xdr:rowOff>
    </xdr:from>
    <xdr:to>
      <xdr:col>6</xdr:col>
      <xdr:colOff>1219233</xdr:colOff>
      <xdr:row>67</xdr:row>
      <xdr:rowOff>276225</xdr:rowOff>
    </xdr:to>
    <xdr:pic>
      <xdr:nvPicPr>
        <xdr:cNvPr id="12" name="Picture 11"/>
        <xdr:cNvPicPr>
          <a:picLocks noChangeAspect="1"/>
        </xdr:cNvPicPr>
      </xdr:nvPicPr>
      <xdr:blipFill>
        <a:blip r:embed="rId11"/>
        <a:stretch>
          <a:fillRect/>
        </a:stretch>
      </xdr:blipFill>
      <xdr:spPr>
        <a:xfrm>
          <a:off x="8343900" y="10887075"/>
          <a:ext cx="752475" cy="981075"/>
        </a:xfrm>
        <a:prstGeom prst="rect">
          <a:avLst/>
        </a:prstGeom>
      </xdr:spPr>
    </xdr:pic>
    <xdr:clientData/>
  </xdr:twoCellAnchor>
  <xdr:twoCellAnchor editAs="oneCell">
    <xdr:from>
      <xdr:col>6</xdr:col>
      <xdr:colOff>284233</xdr:colOff>
      <xdr:row>74</xdr:row>
      <xdr:rowOff>247650</xdr:rowOff>
    </xdr:from>
    <xdr:to>
      <xdr:col>6</xdr:col>
      <xdr:colOff>1393097</xdr:colOff>
      <xdr:row>75</xdr:row>
      <xdr:rowOff>352425</xdr:rowOff>
    </xdr:to>
    <xdr:pic>
      <xdr:nvPicPr>
        <xdr:cNvPr id="27" name="Picture 26"/>
        <xdr:cNvPicPr>
          <a:picLocks noChangeAspect="1"/>
        </xdr:cNvPicPr>
      </xdr:nvPicPr>
      <xdr:blipFill>
        <a:blip r:embed="rId12"/>
        <a:srcRect l="800" t="22703" b="14689"/>
        <a:stretch>
          <a:fillRect/>
        </a:stretch>
      </xdr:blipFill>
      <xdr:spPr>
        <a:xfrm>
          <a:off x="8161020" y="14211300"/>
          <a:ext cx="1108710" cy="838200"/>
        </a:xfrm>
        <a:prstGeom prst="rect">
          <a:avLst/>
        </a:prstGeom>
      </xdr:spPr>
    </xdr:pic>
    <xdr:clientData/>
  </xdr:twoCellAnchor>
  <xdr:twoCellAnchor editAs="oneCell">
    <xdr:from>
      <xdr:col>6</xdr:col>
      <xdr:colOff>488222</xdr:colOff>
      <xdr:row>81</xdr:row>
      <xdr:rowOff>104775</xdr:rowOff>
    </xdr:from>
    <xdr:to>
      <xdr:col>6</xdr:col>
      <xdr:colOff>1268578</xdr:colOff>
      <xdr:row>81</xdr:row>
      <xdr:rowOff>683945</xdr:rowOff>
    </xdr:to>
    <xdr:pic>
      <xdr:nvPicPr>
        <xdr:cNvPr id="28" name="Picture 27"/>
        <xdr:cNvPicPr>
          <a:picLocks noChangeAspect="1"/>
        </xdr:cNvPicPr>
      </xdr:nvPicPr>
      <xdr:blipFill>
        <a:blip r:embed="rId13"/>
        <a:stretch>
          <a:fillRect/>
        </a:stretch>
      </xdr:blipFill>
      <xdr:spPr>
        <a:xfrm>
          <a:off x="8364855" y="18935700"/>
          <a:ext cx="780415" cy="579120"/>
        </a:xfrm>
        <a:prstGeom prst="rect">
          <a:avLst/>
        </a:prstGeom>
      </xdr:spPr>
    </xdr:pic>
    <xdr:clientData/>
  </xdr:twoCellAnchor>
  <xdr:twoCellAnchor editAs="oneCell">
    <xdr:from>
      <xdr:col>6</xdr:col>
      <xdr:colOff>202472</xdr:colOff>
      <xdr:row>76</xdr:row>
      <xdr:rowOff>590550</xdr:rowOff>
    </xdr:from>
    <xdr:to>
      <xdr:col>6</xdr:col>
      <xdr:colOff>1356378</xdr:colOff>
      <xdr:row>78</xdr:row>
      <xdr:rowOff>314325</xdr:rowOff>
    </xdr:to>
    <xdr:pic>
      <xdr:nvPicPr>
        <xdr:cNvPr id="29" name="Picture 28"/>
        <xdr:cNvPicPr>
          <a:picLocks noChangeAspect="1"/>
        </xdr:cNvPicPr>
      </xdr:nvPicPr>
      <xdr:blipFill>
        <a:blip r:embed="rId14"/>
        <a:stretch>
          <a:fillRect/>
        </a:stretch>
      </xdr:blipFill>
      <xdr:spPr>
        <a:xfrm>
          <a:off x="8079105" y="15840075"/>
          <a:ext cx="1154430" cy="1057275"/>
        </a:xfrm>
        <a:prstGeom prst="rect">
          <a:avLst/>
        </a:prstGeom>
      </xdr:spPr>
    </xdr:pic>
    <xdr:clientData/>
  </xdr:twoCellAnchor>
  <xdr:twoCellAnchor editAs="oneCell">
    <xdr:from>
      <xdr:col>6</xdr:col>
      <xdr:colOff>428624</xdr:colOff>
      <xdr:row>79</xdr:row>
      <xdr:rowOff>151795</xdr:rowOff>
    </xdr:from>
    <xdr:to>
      <xdr:col>6</xdr:col>
      <xdr:colOff>1326421</xdr:colOff>
      <xdr:row>79</xdr:row>
      <xdr:rowOff>704851</xdr:rowOff>
    </xdr:to>
    <xdr:pic>
      <xdr:nvPicPr>
        <xdr:cNvPr id="30" name="Picture 29"/>
        <xdr:cNvPicPr>
          <a:picLocks noChangeAspect="1"/>
        </xdr:cNvPicPr>
      </xdr:nvPicPr>
      <xdr:blipFill>
        <a:blip r:embed="rId15"/>
        <a:srcRect l="4572" t="22574" r="2845" b="5131"/>
        <a:stretch>
          <a:fillRect/>
        </a:stretch>
      </xdr:blipFill>
      <xdr:spPr>
        <a:xfrm>
          <a:off x="8305165" y="17420590"/>
          <a:ext cx="897890" cy="553085"/>
        </a:xfrm>
        <a:prstGeom prst="rect">
          <a:avLst/>
        </a:prstGeom>
      </xdr:spPr>
    </xdr:pic>
    <xdr:clientData/>
  </xdr:twoCellAnchor>
  <xdr:twoCellAnchor editAs="oneCell">
    <xdr:from>
      <xdr:col>6</xdr:col>
      <xdr:colOff>57151</xdr:colOff>
      <xdr:row>50</xdr:row>
      <xdr:rowOff>68562</xdr:rowOff>
    </xdr:from>
    <xdr:to>
      <xdr:col>6</xdr:col>
      <xdr:colOff>1457325</xdr:colOff>
      <xdr:row>54</xdr:row>
      <xdr:rowOff>96193</xdr:rowOff>
    </xdr:to>
    <xdr:pic>
      <xdr:nvPicPr>
        <xdr:cNvPr id="13" name="Picture 12"/>
        <xdr:cNvPicPr>
          <a:picLocks noChangeAspect="1"/>
        </xdr:cNvPicPr>
      </xdr:nvPicPr>
      <xdr:blipFill>
        <a:blip r:embed="rId16"/>
        <a:stretch>
          <a:fillRect/>
        </a:stretch>
      </xdr:blipFill>
      <xdr:spPr>
        <a:xfrm>
          <a:off x="7934325" y="7706995"/>
          <a:ext cx="1400175" cy="637540"/>
        </a:xfrm>
        <a:prstGeom prst="rect">
          <a:avLst/>
        </a:prstGeom>
      </xdr:spPr>
    </xdr:pic>
    <xdr:clientData/>
  </xdr:twoCellAnchor>
  <xdr:twoCellAnchor editAs="oneCell">
    <xdr:from>
      <xdr:col>6</xdr:col>
      <xdr:colOff>438150</xdr:colOff>
      <xdr:row>82</xdr:row>
      <xdr:rowOff>19050</xdr:rowOff>
    </xdr:from>
    <xdr:to>
      <xdr:col>6</xdr:col>
      <xdr:colOff>1242892</xdr:colOff>
      <xdr:row>82</xdr:row>
      <xdr:rowOff>775020</xdr:rowOff>
    </xdr:to>
    <xdr:pic>
      <xdr:nvPicPr>
        <xdr:cNvPr id="14" name="Picture 13"/>
        <xdr:cNvPicPr>
          <a:picLocks noChangeAspect="1"/>
        </xdr:cNvPicPr>
      </xdr:nvPicPr>
      <xdr:blipFill>
        <a:blip r:embed="rId17"/>
        <a:stretch>
          <a:fillRect/>
        </a:stretch>
      </xdr:blipFill>
      <xdr:spPr>
        <a:xfrm>
          <a:off x="8315325" y="19716750"/>
          <a:ext cx="804545" cy="755650"/>
        </a:xfrm>
        <a:prstGeom prst="rect">
          <a:avLst/>
        </a:prstGeom>
      </xdr:spPr>
    </xdr:pic>
    <xdr:clientData/>
  </xdr:twoCellAnchor>
  <xdr:twoCellAnchor editAs="oneCell">
    <xdr:from>
      <xdr:col>6</xdr:col>
      <xdr:colOff>304800</xdr:colOff>
      <xdr:row>98</xdr:row>
      <xdr:rowOff>19050</xdr:rowOff>
    </xdr:from>
    <xdr:to>
      <xdr:col>6</xdr:col>
      <xdr:colOff>1347306</xdr:colOff>
      <xdr:row>102</xdr:row>
      <xdr:rowOff>116647</xdr:rowOff>
    </xdr:to>
    <xdr:pic>
      <xdr:nvPicPr>
        <xdr:cNvPr id="15" name="Picture 14"/>
        <xdr:cNvPicPr>
          <a:picLocks noChangeAspect="1"/>
        </xdr:cNvPicPr>
      </xdr:nvPicPr>
      <xdr:blipFill>
        <a:blip r:embed="rId18"/>
        <a:stretch>
          <a:fillRect/>
        </a:stretch>
      </xdr:blipFill>
      <xdr:spPr>
        <a:xfrm>
          <a:off x="8181975" y="23555325"/>
          <a:ext cx="1042035" cy="706755"/>
        </a:xfrm>
        <a:prstGeom prst="rect">
          <a:avLst/>
        </a:prstGeom>
      </xdr:spPr>
    </xdr:pic>
    <xdr:clientData/>
  </xdr:twoCellAnchor>
  <xdr:twoCellAnchor editAs="oneCell">
    <xdr:from>
      <xdr:col>6</xdr:col>
      <xdr:colOff>342900</xdr:colOff>
      <xdr:row>84</xdr:row>
      <xdr:rowOff>9525</xdr:rowOff>
    </xdr:from>
    <xdr:to>
      <xdr:col>6</xdr:col>
      <xdr:colOff>1371600</xdr:colOff>
      <xdr:row>89</xdr:row>
      <xdr:rowOff>66675</xdr:rowOff>
    </xdr:to>
    <xdr:pic>
      <xdr:nvPicPr>
        <xdr:cNvPr id="32" name="Picture 31"/>
        <xdr:cNvPicPr>
          <a:picLocks noChangeAspect="1"/>
        </xdr:cNvPicPr>
      </xdr:nvPicPr>
      <xdr:blipFill>
        <a:blip r:embed="rId19"/>
        <a:stretch>
          <a:fillRect/>
        </a:stretch>
      </xdr:blipFill>
      <xdr:spPr>
        <a:xfrm>
          <a:off x="8220075" y="20697825"/>
          <a:ext cx="1028700" cy="971550"/>
        </a:xfrm>
        <a:prstGeom prst="rect">
          <a:avLst/>
        </a:prstGeom>
      </xdr:spPr>
    </xdr:pic>
    <xdr:clientData/>
  </xdr:twoCellAnchor>
  <xdr:twoCellAnchor editAs="oneCell">
    <xdr:from>
      <xdr:col>6</xdr:col>
      <xdr:colOff>521940</xdr:colOff>
      <xdr:row>94</xdr:row>
      <xdr:rowOff>104169</xdr:rowOff>
    </xdr:from>
    <xdr:to>
      <xdr:col>6</xdr:col>
      <xdr:colOff>1238201</xdr:colOff>
      <xdr:row>97</xdr:row>
      <xdr:rowOff>123776</xdr:rowOff>
    </xdr:to>
    <xdr:pic>
      <xdr:nvPicPr>
        <xdr:cNvPr id="33" name="Picture 32"/>
        <xdr:cNvPicPr>
          <a:picLocks noChangeAspect="1"/>
        </xdr:cNvPicPr>
      </xdr:nvPicPr>
      <xdr:blipFill>
        <a:blip r:embed="rId20"/>
        <a:srcRect l="20885" t="9399" r="24108" b="6756"/>
        <a:stretch>
          <a:fillRect/>
        </a:stretch>
      </xdr:blipFill>
      <xdr:spPr>
        <a:xfrm rot="16200000">
          <a:off x="8456295" y="22848570"/>
          <a:ext cx="600710" cy="716280"/>
        </a:xfrm>
        <a:prstGeom prst="rect">
          <a:avLst/>
        </a:prstGeom>
      </xdr:spPr>
    </xdr:pic>
    <xdr:clientData/>
  </xdr:twoCellAnchor>
  <xdr:twoCellAnchor editAs="oneCell">
    <xdr:from>
      <xdr:col>6</xdr:col>
      <xdr:colOff>285045</xdr:colOff>
      <xdr:row>68</xdr:row>
      <xdr:rowOff>200025</xdr:rowOff>
    </xdr:from>
    <xdr:to>
      <xdr:col>6</xdr:col>
      <xdr:colOff>1656810</xdr:colOff>
      <xdr:row>71</xdr:row>
      <xdr:rowOff>285750</xdr:rowOff>
    </xdr:to>
    <xdr:pic>
      <xdr:nvPicPr>
        <xdr:cNvPr id="19" name="Picture 18"/>
        <xdr:cNvPicPr>
          <a:picLocks noChangeAspect="1"/>
        </xdr:cNvPicPr>
      </xdr:nvPicPr>
      <xdr:blipFill>
        <a:blip r:embed="rId21"/>
        <a:srcRect t="21715" b="18285"/>
        <a:stretch>
          <a:fillRect/>
        </a:stretch>
      </xdr:blipFill>
      <xdr:spPr>
        <a:xfrm>
          <a:off x="8161655" y="12096750"/>
          <a:ext cx="1372235" cy="1000125"/>
        </a:xfrm>
        <a:prstGeom prst="rect">
          <a:avLst/>
        </a:prstGeom>
      </xdr:spPr>
    </xdr:pic>
    <xdr:clientData/>
  </xdr:twoCellAnchor>
  <xdr:twoCellAnchor editAs="oneCell">
    <xdr:from>
      <xdr:col>6</xdr:col>
      <xdr:colOff>409575</xdr:colOff>
      <xdr:row>104</xdr:row>
      <xdr:rowOff>132715</xdr:rowOff>
    </xdr:from>
    <xdr:to>
      <xdr:col>6</xdr:col>
      <xdr:colOff>1640205</xdr:colOff>
      <xdr:row>108</xdr:row>
      <xdr:rowOff>38100</xdr:rowOff>
    </xdr:to>
    <xdr:pic>
      <xdr:nvPicPr>
        <xdr:cNvPr id="18" name="Picture 17"/>
        <xdr:cNvPicPr>
          <a:picLocks noChangeAspect="1"/>
        </xdr:cNvPicPr>
      </xdr:nvPicPr>
      <xdr:blipFill>
        <a:blip r:embed="rId22"/>
        <a:stretch>
          <a:fillRect/>
        </a:stretch>
      </xdr:blipFill>
      <xdr:spPr>
        <a:xfrm>
          <a:off x="8286750" y="24735790"/>
          <a:ext cx="1230630" cy="1124585"/>
        </a:xfrm>
        <a:prstGeom prst="rect">
          <a:avLst/>
        </a:prstGeom>
      </xdr:spPr>
    </xdr:pic>
    <xdr:clientData/>
  </xdr:twoCellAnchor>
  <xdr:twoCellAnchor editAs="oneCell">
    <xdr:from>
      <xdr:col>6</xdr:col>
      <xdr:colOff>371475</xdr:colOff>
      <xdr:row>25</xdr:row>
      <xdr:rowOff>51230</xdr:rowOff>
    </xdr:from>
    <xdr:to>
      <xdr:col>6</xdr:col>
      <xdr:colOff>1028700</xdr:colOff>
      <xdr:row>28</xdr:row>
      <xdr:rowOff>28576</xdr:rowOff>
    </xdr:to>
    <xdr:pic>
      <xdr:nvPicPr>
        <xdr:cNvPr id="35" name="Picture 34"/>
        <xdr:cNvPicPr>
          <a:picLocks noChangeAspect="1"/>
        </xdr:cNvPicPr>
      </xdr:nvPicPr>
      <xdr:blipFill>
        <a:blip r:embed="rId23"/>
        <a:stretch>
          <a:fillRect/>
        </a:stretch>
      </xdr:blipFill>
      <xdr:spPr>
        <a:xfrm>
          <a:off x="8248650" y="3813175"/>
          <a:ext cx="657225" cy="444500"/>
        </a:xfrm>
        <a:prstGeom prst="rect">
          <a:avLst/>
        </a:prstGeom>
      </xdr:spPr>
    </xdr:pic>
    <xdr:clientData/>
  </xdr:twoCellAnchor>
  <xdr:twoCellAnchor editAs="oneCell">
    <xdr:from>
      <xdr:col>6</xdr:col>
      <xdr:colOff>466726</xdr:colOff>
      <xdr:row>32</xdr:row>
      <xdr:rowOff>8754</xdr:rowOff>
    </xdr:from>
    <xdr:to>
      <xdr:col>6</xdr:col>
      <xdr:colOff>1057275</xdr:colOff>
      <xdr:row>34</xdr:row>
      <xdr:rowOff>83924</xdr:rowOff>
    </xdr:to>
    <xdr:pic>
      <xdr:nvPicPr>
        <xdr:cNvPr id="36" name="Picture 35"/>
        <xdr:cNvPicPr>
          <a:picLocks noChangeAspect="1"/>
        </xdr:cNvPicPr>
      </xdr:nvPicPr>
      <xdr:blipFill>
        <a:blip r:embed="rId24"/>
        <a:stretch>
          <a:fillRect/>
        </a:stretch>
      </xdr:blipFill>
      <xdr:spPr>
        <a:xfrm>
          <a:off x="8343900" y="4885055"/>
          <a:ext cx="590550" cy="399415"/>
        </a:xfrm>
        <a:prstGeom prst="rect">
          <a:avLst/>
        </a:prstGeom>
      </xdr:spPr>
    </xdr:pic>
    <xdr:clientData/>
  </xdr:twoCellAnchor>
  <xdr:twoCellAnchor editAs="oneCell">
    <xdr:from>
      <xdr:col>7</xdr:col>
      <xdr:colOff>457200</xdr:colOff>
      <xdr:row>66</xdr:row>
      <xdr:rowOff>111740</xdr:rowOff>
    </xdr:from>
    <xdr:to>
      <xdr:col>14</xdr:col>
      <xdr:colOff>135034</xdr:colOff>
      <xdr:row>73</xdr:row>
      <xdr:rowOff>209550</xdr:rowOff>
    </xdr:to>
    <xdr:pic>
      <xdr:nvPicPr>
        <xdr:cNvPr id="5" name="Picture 4"/>
        <xdr:cNvPicPr>
          <a:picLocks noChangeAspect="1"/>
        </xdr:cNvPicPr>
      </xdr:nvPicPr>
      <xdr:blipFill>
        <a:blip r:embed="rId25"/>
        <a:stretch>
          <a:fillRect/>
        </a:stretch>
      </xdr:blipFill>
      <xdr:spPr>
        <a:xfrm>
          <a:off x="10153650" y="11398250"/>
          <a:ext cx="3944620" cy="2232025"/>
        </a:xfrm>
        <a:prstGeom prst="rect">
          <a:avLst/>
        </a:prstGeom>
      </xdr:spPr>
    </xdr:pic>
    <xdr:clientData/>
  </xdr:twoCellAnchor>
  <xdr:twoCellAnchor editAs="oneCell">
    <xdr:from>
      <xdr:col>6</xdr:col>
      <xdr:colOff>295276</xdr:colOff>
      <xdr:row>28</xdr:row>
      <xdr:rowOff>123826</xdr:rowOff>
    </xdr:from>
    <xdr:to>
      <xdr:col>6</xdr:col>
      <xdr:colOff>1381126</xdr:colOff>
      <xdr:row>31</xdr:row>
      <xdr:rowOff>12777</xdr:rowOff>
    </xdr:to>
    <xdr:pic>
      <xdr:nvPicPr>
        <xdr:cNvPr id="31" name="Picture 30"/>
        <xdr:cNvPicPr>
          <a:picLocks noChangeAspect="1"/>
        </xdr:cNvPicPr>
      </xdr:nvPicPr>
      <xdr:blipFill>
        <a:blip r:embed="rId26"/>
        <a:srcRect t="30133" b="30263"/>
        <a:stretch>
          <a:fillRect/>
        </a:stretch>
      </xdr:blipFill>
      <xdr:spPr>
        <a:xfrm>
          <a:off x="8172450" y="4352925"/>
          <a:ext cx="1085850" cy="374650"/>
        </a:xfrm>
        <a:prstGeom prst="rect">
          <a:avLst/>
        </a:prstGeom>
      </xdr:spPr>
    </xdr:pic>
    <xdr:clientData/>
  </xdr:twoCellAnchor>
  <xdr:twoCellAnchor editAs="oneCell">
    <xdr:from>
      <xdr:col>6</xdr:col>
      <xdr:colOff>419100</xdr:colOff>
      <xdr:row>80</xdr:row>
      <xdr:rowOff>0</xdr:rowOff>
    </xdr:from>
    <xdr:to>
      <xdr:col>6</xdr:col>
      <xdr:colOff>1379884</xdr:colOff>
      <xdr:row>80</xdr:row>
      <xdr:rowOff>736744</xdr:rowOff>
    </xdr:to>
    <xdr:pic>
      <xdr:nvPicPr>
        <xdr:cNvPr id="34" name="Picture 33" descr="Air Conditioner Ntc Temperature Sensor For Midea Good Price - Buy Ntc  Temperature Sensor,Temperature Sensor For Midea,Air Conditioner Temperature  Sensor Product on Alibaba.com"/>
        <xdr:cNvPicPr>
          <a:picLocks noChangeAspect="1" noChangeArrowheads="1"/>
        </xdr:cNvPicPr>
      </xdr:nvPicPr>
      <xdr:blipFill>
        <a:blip r:embed="rId27">
          <a:extLst>
            <a:ext uri="{28A0092B-C50C-407E-A947-70E740481C1C}">
              <a14:useLocalDpi xmlns:a14="http://schemas.microsoft.com/office/drawing/2010/main" val="0"/>
            </a:ext>
          </a:extLst>
        </a:blip>
        <a:srcRect l="8489" t="16615" r="5460" b="17310"/>
        <a:stretch>
          <a:fillRect/>
        </a:stretch>
      </xdr:blipFill>
      <xdr:spPr>
        <a:xfrm>
          <a:off x="8296275" y="18049875"/>
          <a:ext cx="960755" cy="736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370522</xdr:colOff>
      <xdr:row>46</xdr:row>
      <xdr:rowOff>61277</xdr:rowOff>
    </xdr:from>
    <xdr:to>
      <xdr:col>6</xdr:col>
      <xdr:colOff>1225867</xdr:colOff>
      <xdr:row>48</xdr:row>
      <xdr:rowOff>91757</xdr:rowOff>
    </xdr:to>
    <xdr:pic>
      <xdr:nvPicPr>
        <xdr:cNvPr id="6" name="Picture 5"/>
        <xdr:cNvPicPr>
          <a:picLocks noChangeAspect="1"/>
        </xdr:cNvPicPr>
      </xdr:nvPicPr>
      <xdr:blipFill>
        <a:blip r:embed="rId28">
          <a:clrChange>
            <a:clrFrom>
              <a:srgbClr val="FFFFFF">
                <a:alpha val="100000"/>
              </a:srgbClr>
            </a:clrFrom>
            <a:clrTo>
              <a:srgbClr val="FFFFFF">
                <a:alpha val="100000"/>
                <a:alpha val="0"/>
              </a:srgbClr>
            </a:clrTo>
          </a:clrChange>
        </a:blip>
        <a:srcRect l="26035" t="22370" r="27236" b="9770"/>
        <a:stretch>
          <a:fillRect/>
        </a:stretch>
      </xdr:blipFill>
      <xdr:spPr>
        <a:xfrm rot="5400000">
          <a:off x="8507095" y="6830060"/>
          <a:ext cx="335280" cy="855345"/>
        </a:xfrm>
        <a:prstGeom prst="rect">
          <a:avLst/>
        </a:prstGeom>
        <a:noFill/>
        <a:ln w="9525">
          <a:noFill/>
        </a:ln>
      </xdr:spPr>
    </xdr:pic>
    <xdr:clientData/>
  </xdr:twoCellAnchor>
</xdr:wsDr>
</file>

<file path=xl/drawings/drawing18.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83820</xdr:colOff>
      <xdr:row>26</xdr:row>
      <xdr:rowOff>234315</xdr:rowOff>
    </xdr:from>
    <xdr:to>
      <xdr:col>6</xdr:col>
      <xdr:colOff>1967542</xdr:colOff>
      <xdr:row>31</xdr:row>
      <xdr:rowOff>236220</xdr:rowOff>
    </xdr:to>
    <xdr:pic>
      <xdr:nvPicPr>
        <xdr:cNvPr id="2" name="Picture 1036" descr="http://www.airmender.com.tw/upload/product/photo_l_127528990020.jpg"/>
        <xdr:cNvPicPr>
          <a:picLocks noChangeAspect="1" noChangeArrowheads="1"/>
        </xdr:cNvPicPr>
      </xdr:nvPicPr>
      <xdr:blipFill>
        <a:blip r:embed="rId1" cstate="print"/>
        <a:srcRect/>
        <a:stretch>
          <a:fillRect/>
        </a:stretch>
      </xdr:blipFill>
      <xdr:spPr>
        <a:xfrm>
          <a:off x="8075295" y="5699760"/>
          <a:ext cx="1883410" cy="1300480"/>
        </a:xfrm>
        <a:prstGeom prst="rect">
          <a:avLst/>
        </a:prstGeom>
        <a:noFill/>
        <a:ln w="9525">
          <a:noFill/>
          <a:miter lim="800000"/>
          <a:headEnd/>
          <a:tailEnd/>
        </a:ln>
      </xdr:spPr>
    </xdr:pic>
    <xdr:clientData/>
  </xdr:twoCellAnchor>
  <xdr:twoCellAnchor editAs="oneCell">
    <xdr:from>
      <xdr:col>6</xdr:col>
      <xdr:colOff>487680</xdr:colOff>
      <xdr:row>9</xdr:row>
      <xdr:rowOff>7620</xdr:rowOff>
    </xdr:from>
    <xdr:to>
      <xdr:col>6</xdr:col>
      <xdr:colOff>1435585</xdr:colOff>
      <xdr:row>11</xdr:row>
      <xdr:rowOff>169545</xdr:rowOff>
    </xdr:to>
    <xdr:pic>
      <xdr:nvPicPr>
        <xdr:cNvPr id="4" name="Picture 1" descr="http://www.airmender.com.tw/upload/product/photo_l_127529023394.jpg"/>
        <xdr:cNvPicPr>
          <a:picLocks noChangeAspect="1" noChangeArrowheads="1"/>
        </xdr:cNvPicPr>
      </xdr:nvPicPr>
      <xdr:blipFill>
        <a:blip r:embed="rId2" cstate="print"/>
        <a:srcRect/>
        <a:stretch>
          <a:fillRect/>
        </a:stretch>
      </xdr:blipFill>
      <xdr:spPr>
        <a:xfrm>
          <a:off x="8479155" y="1057910"/>
          <a:ext cx="947420" cy="681355"/>
        </a:xfrm>
        <a:prstGeom prst="rect">
          <a:avLst/>
        </a:prstGeom>
        <a:noFill/>
        <a:ln w="9525">
          <a:noFill/>
          <a:miter lim="800000"/>
          <a:headEnd/>
          <a:tailEnd/>
        </a:ln>
      </xdr:spPr>
    </xdr:pic>
    <xdr:clientData/>
  </xdr:twoCellAnchor>
  <xdr:twoCellAnchor editAs="oneCell">
    <xdr:from>
      <xdr:col>6</xdr:col>
      <xdr:colOff>695325</xdr:colOff>
      <xdr:row>48</xdr:row>
      <xdr:rowOff>28575</xdr:rowOff>
    </xdr:from>
    <xdr:to>
      <xdr:col>6</xdr:col>
      <xdr:colOff>695325</xdr:colOff>
      <xdr:row>51</xdr:row>
      <xdr:rowOff>251460</xdr:rowOff>
    </xdr:to>
    <xdr:pic>
      <xdr:nvPicPr>
        <xdr:cNvPr id="7" name="Picture 71" descr="http://www.airmender.com.tw/upload/product/photo_l_37_127503513966.jpg"/>
        <xdr:cNvPicPr>
          <a:picLocks noChangeAspect="1" noChangeArrowheads="1"/>
        </xdr:cNvPicPr>
      </xdr:nvPicPr>
      <xdr:blipFill>
        <a:blip r:embed="rId3" cstate="print"/>
        <a:srcRect/>
        <a:stretch>
          <a:fillRect/>
        </a:stretch>
      </xdr:blipFill>
      <xdr:spPr>
        <a:xfrm>
          <a:off x="8686800" y="11207750"/>
          <a:ext cx="0" cy="1002030"/>
        </a:xfrm>
        <a:prstGeom prst="rect">
          <a:avLst/>
        </a:prstGeom>
        <a:noFill/>
        <a:ln w="9525">
          <a:noFill/>
          <a:miter lim="800000"/>
          <a:headEnd/>
          <a:tailEnd/>
        </a:ln>
      </xdr:spPr>
    </xdr:pic>
    <xdr:clientData/>
  </xdr:twoCellAnchor>
  <xdr:twoCellAnchor editAs="oneCell">
    <xdr:from>
      <xdr:col>6</xdr:col>
      <xdr:colOff>695325</xdr:colOff>
      <xdr:row>57</xdr:row>
      <xdr:rowOff>0</xdr:rowOff>
    </xdr:from>
    <xdr:to>
      <xdr:col>6</xdr:col>
      <xdr:colOff>695325</xdr:colOff>
      <xdr:row>58</xdr:row>
      <xdr:rowOff>251460</xdr:rowOff>
    </xdr:to>
    <xdr:pic>
      <xdr:nvPicPr>
        <xdr:cNvPr id="8" name="Picture 58" descr="http://www.airmender.com.tw/upload/product/photo_l_127529044453.jpg"/>
        <xdr:cNvPicPr>
          <a:picLocks noChangeAspect="1" noChangeArrowheads="1"/>
        </xdr:cNvPicPr>
      </xdr:nvPicPr>
      <xdr:blipFill>
        <a:blip r:embed="rId4" cstate="print"/>
        <a:srcRect/>
        <a:stretch>
          <a:fillRect/>
        </a:stretch>
      </xdr:blipFill>
      <xdr:spPr>
        <a:xfrm>
          <a:off x="8686800" y="13516610"/>
          <a:ext cx="0" cy="511175"/>
        </a:xfrm>
        <a:prstGeom prst="rect">
          <a:avLst/>
        </a:prstGeom>
        <a:noFill/>
        <a:ln w="9525">
          <a:noFill/>
          <a:miter lim="800000"/>
          <a:headEnd/>
          <a:tailEnd/>
        </a:ln>
      </xdr:spPr>
    </xdr:pic>
    <xdr:clientData/>
  </xdr:twoCellAnchor>
  <xdr:twoCellAnchor editAs="oneCell">
    <xdr:from>
      <xdr:col>6</xdr:col>
      <xdr:colOff>242182</xdr:colOff>
      <xdr:row>40</xdr:row>
      <xdr:rowOff>114300</xdr:rowOff>
    </xdr:from>
    <xdr:to>
      <xdr:col>7</xdr:col>
      <xdr:colOff>335279</xdr:colOff>
      <xdr:row>44</xdr:row>
      <xdr:rowOff>99060</xdr:rowOff>
    </xdr:to>
    <xdr:pic>
      <xdr:nvPicPr>
        <xdr:cNvPr id="9" name="Picture 50" descr="http://www.airmender.com.tw/upload/product/photo_l_127529038516.jpg"/>
        <xdr:cNvPicPr>
          <a:picLocks noChangeAspect="1" noChangeArrowheads="1"/>
        </xdr:cNvPicPr>
      </xdr:nvPicPr>
      <xdr:blipFill>
        <a:blip r:embed="rId5" cstate="print"/>
        <a:srcRect/>
        <a:stretch>
          <a:fillRect/>
        </a:stretch>
      </xdr:blipFill>
      <xdr:spPr>
        <a:xfrm>
          <a:off x="8233410" y="9215755"/>
          <a:ext cx="2150110" cy="1023620"/>
        </a:xfrm>
        <a:prstGeom prst="rect">
          <a:avLst/>
        </a:prstGeom>
        <a:noFill/>
        <a:ln w="9525">
          <a:noFill/>
          <a:miter lim="800000"/>
          <a:headEnd/>
          <a:tailEnd/>
        </a:ln>
      </xdr:spPr>
    </xdr:pic>
    <xdr:clientData/>
  </xdr:twoCellAnchor>
  <xdr:twoCellAnchor editAs="oneCell">
    <xdr:from>
      <xdr:col>6</xdr:col>
      <xdr:colOff>619125</xdr:colOff>
      <xdr:row>59</xdr:row>
      <xdr:rowOff>19051</xdr:rowOff>
    </xdr:from>
    <xdr:to>
      <xdr:col>6</xdr:col>
      <xdr:colOff>619125</xdr:colOff>
      <xdr:row>61</xdr:row>
      <xdr:rowOff>233225</xdr:rowOff>
    </xdr:to>
    <xdr:pic>
      <xdr:nvPicPr>
        <xdr:cNvPr id="10" name="Picture 1028" descr="http://www.airmender.com.tw/upload/product/photo_l_127503536236.jpg"/>
        <xdr:cNvPicPr>
          <a:picLocks noChangeAspect="1" noChangeArrowheads="1"/>
        </xdr:cNvPicPr>
      </xdr:nvPicPr>
      <xdr:blipFill>
        <a:blip r:embed="rId6" cstate="print"/>
        <a:srcRect/>
        <a:stretch>
          <a:fillRect/>
        </a:stretch>
      </xdr:blipFill>
      <xdr:spPr>
        <a:xfrm>
          <a:off x="8610600" y="14055090"/>
          <a:ext cx="0" cy="733425"/>
        </a:xfrm>
        <a:prstGeom prst="rect">
          <a:avLst/>
        </a:prstGeom>
        <a:noFill/>
        <a:ln w="9525">
          <a:noFill/>
          <a:miter lim="800000"/>
          <a:headEnd/>
          <a:tailEnd/>
        </a:ln>
      </xdr:spPr>
    </xdr:pic>
    <xdr:clientData/>
  </xdr:twoCellAnchor>
  <xdr:twoCellAnchor editAs="oneCell">
    <xdr:from>
      <xdr:col>6</xdr:col>
      <xdr:colOff>291465</xdr:colOff>
      <xdr:row>13</xdr:row>
      <xdr:rowOff>190500</xdr:rowOff>
    </xdr:from>
    <xdr:to>
      <xdr:col>6</xdr:col>
      <xdr:colOff>1748790</xdr:colOff>
      <xdr:row>18</xdr:row>
      <xdr:rowOff>13335</xdr:rowOff>
    </xdr:to>
    <xdr:pic>
      <xdr:nvPicPr>
        <xdr:cNvPr id="11" name="Picture 1048" descr="http://www.airmender.com.tw/upload/product/photo_l_127529021895.jpg"/>
        <xdr:cNvPicPr>
          <a:picLocks noChangeAspect="1" noChangeArrowheads="1"/>
        </xdr:cNvPicPr>
      </xdr:nvPicPr>
      <xdr:blipFill>
        <a:blip r:embed="rId7" cstate="print"/>
        <a:srcRect/>
        <a:stretch>
          <a:fillRect/>
        </a:stretch>
      </xdr:blipFill>
      <xdr:spPr>
        <a:xfrm>
          <a:off x="8282940" y="2279650"/>
          <a:ext cx="1457325" cy="1121410"/>
        </a:xfrm>
        <a:prstGeom prst="rect">
          <a:avLst/>
        </a:prstGeom>
        <a:noFill/>
        <a:ln w="9525">
          <a:noFill/>
          <a:miter lim="800000"/>
          <a:headEnd/>
          <a:tailEnd/>
        </a:ln>
      </xdr:spPr>
    </xdr:pic>
    <xdr:clientData/>
  </xdr:twoCellAnchor>
  <xdr:twoCellAnchor editAs="oneCell">
    <xdr:from>
      <xdr:col>6</xdr:col>
      <xdr:colOff>895351</xdr:colOff>
      <xdr:row>47</xdr:row>
      <xdr:rowOff>215265</xdr:rowOff>
    </xdr:from>
    <xdr:to>
      <xdr:col>6</xdr:col>
      <xdr:colOff>1783623</xdr:colOff>
      <xdr:row>51</xdr:row>
      <xdr:rowOff>53340</xdr:rowOff>
    </xdr:to>
    <xdr:pic>
      <xdr:nvPicPr>
        <xdr:cNvPr id="12" name="Picture 71" descr="http://www.airmender.com.tw/upload/product/photo_l_37_127503513966.jpg"/>
        <xdr:cNvPicPr>
          <a:picLocks noChangeAspect="1" noChangeArrowheads="1"/>
        </xdr:cNvPicPr>
      </xdr:nvPicPr>
      <xdr:blipFill>
        <a:blip r:embed="rId8" cstate="print"/>
        <a:srcRect/>
        <a:stretch>
          <a:fillRect/>
        </a:stretch>
      </xdr:blipFill>
      <xdr:spPr>
        <a:xfrm>
          <a:off x="8886825" y="11134725"/>
          <a:ext cx="887730" cy="876935"/>
        </a:xfrm>
        <a:prstGeom prst="rect">
          <a:avLst/>
        </a:prstGeom>
        <a:noFill/>
        <a:ln w="9525">
          <a:noFill/>
          <a:miter lim="800000"/>
          <a:headEnd/>
          <a:tailEnd/>
        </a:ln>
      </xdr:spPr>
    </xdr:pic>
    <xdr:clientData/>
  </xdr:twoCellAnchor>
  <xdr:twoCellAnchor editAs="oneCell">
    <xdr:from>
      <xdr:col>6</xdr:col>
      <xdr:colOff>360045</xdr:colOff>
      <xdr:row>58</xdr:row>
      <xdr:rowOff>36195</xdr:rowOff>
    </xdr:from>
    <xdr:to>
      <xdr:col>6</xdr:col>
      <xdr:colOff>1826895</xdr:colOff>
      <xdr:row>60</xdr:row>
      <xdr:rowOff>250369</xdr:rowOff>
    </xdr:to>
    <xdr:pic>
      <xdr:nvPicPr>
        <xdr:cNvPr id="14" name="Picture 1028" descr="http://www.airmender.com.tw/upload/product/photo_l_127503536236.jpg"/>
        <xdr:cNvPicPr>
          <a:picLocks noChangeAspect="1" noChangeArrowheads="1"/>
        </xdr:cNvPicPr>
      </xdr:nvPicPr>
      <xdr:blipFill>
        <a:blip r:embed="rId9" cstate="print"/>
        <a:srcRect/>
        <a:stretch>
          <a:fillRect/>
        </a:stretch>
      </xdr:blipFill>
      <xdr:spPr>
        <a:xfrm>
          <a:off x="8351520" y="13812520"/>
          <a:ext cx="1466850" cy="733425"/>
        </a:xfrm>
        <a:prstGeom prst="rect">
          <a:avLst/>
        </a:prstGeom>
        <a:noFill/>
        <a:ln w="9525">
          <a:noFill/>
          <a:miter lim="800000"/>
          <a:headEnd/>
          <a:tailEnd/>
        </a:ln>
      </xdr:spPr>
    </xdr:pic>
    <xdr:clientData/>
  </xdr:twoCellAnchor>
  <xdr:twoCellAnchor editAs="oneCell">
    <xdr:from>
      <xdr:col>6</xdr:col>
      <xdr:colOff>360045</xdr:colOff>
      <xdr:row>116</xdr:row>
      <xdr:rowOff>552450</xdr:rowOff>
    </xdr:from>
    <xdr:to>
      <xdr:col>6</xdr:col>
      <xdr:colOff>1257300</xdr:colOff>
      <xdr:row>119</xdr:row>
      <xdr:rowOff>47625</xdr:rowOff>
    </xdr:to>
    <xdr:pic>
      <xdr:nvPicPr>
        <xdr:cNvPr id="15" name="Picture 1" descr="http://www.fasike.com/uploadfile/Products/20140418165332073207.jpg"/>
        <xdr:cNvPicPr>
          <a:picLocks noChangeAspect="1" noChangeArrowheads="1"/>
        </xdr:cNvPicPr>
      </xdr:nvPicPr>
      <xdr:blipFill>
        <a:blip r:embed="rId10"/>
        <a:srcRect l="28095" r="31429"/>
        <a:stretch>
          <a:fillRect/>
        </a:stretch>
      </xdr:blipFill>
      <xdr:spPr>
        <a:xfrm>
          <a:off x="8351520" y="31440755"/>
          <a:ext cx="897255" cy="1476375"/>
        </a:xfrm>
        <a:prstGeom prst="rect">
          <a:avLst/>
        </a:prstGeom>
        <a:noFill/>
      </xdr:spPr>
    </xdr:pic>
    <xdr:clientData/>
  </xdr:twoCellAnchor>
  <xdr:twoCellAnchor editAs="oneCell">
    <xdr:from>
      <xdr:col>6</xdr:col>
      <xdr:colOff>990601</xdr:colOff>
      <xdr:row>97</xdr:row>
      <xdr:rowOff>209550</xdr:rowOff>
    </xdr:from>
    <xdr:to>
      <xdr:col>6</xdr:col>
      <xdr:colOff>1463457</xdr:colOff>
      <xdr:row>101</xdr:row>
      <xdr:rowOff>19500</xdr:rowOff>
    </xdr:to>
    <xdr:pic>
      <xdr:nvPicPr>
        <xdr:cNvPr id="16" name="Picture 2" descr="http://www.fasike.com/uploadfile/Products/20140419221523722372.jpg"/>
        <xdr:cNvPicPr>
          <a:picLocks noChangeAspect="1" noChangeArrowheads="1"/>
        </xdr:cNvPicPr>
      </xdr:nvPicPr>
      <xdr:blipFill>
        <a:blip r:embed="rId11"/>
        <a:srcRect l="29437" r="32035"/>
        <a:stretch>
          <a:fillRect/>
        </a:stretch>
      </xdr:blipFill>
      <xdr:spPr>
        <a:xfrm>
          <a:off x="8982075" y="24114760"/>
          <a:ext cx="472440" cy="848360"/>
        </a:xfrm>
        <a:prstGeom prst="rect">
          <a:avLst/>
        </a:prstGeom>
        <a:noFill/>
      </xdr:spPr>
    </xdr:pic>
    <xdr:clientData/>
  </xdr:twoCellAnchor>
  <xdr:twoCellAnchor editAs="oneCell">
    <xdr:from>
      <xdr:col>6</xdr:col>
      <xdr:colOff>259081</xdr:colOff>
      <xdr:row>98</xdr:row>
      <xdr:rowOff>100965</xdr:rowOff>
    </xdr:from>
    <xdr:to>
      <xdr:col>6</xdr:col>
      <xdr:colOff>749921</xdr:colOff>
      <xdr:row>100</xdr:row>
      <xdr:rowOff>232411</xdr:rowOff>
    </xdr:to>
    <xdr:pic>
      <xdr:nvPicPr>
        <xdr:cNvPr id="17" name="Picture 3" descr="http://www.fasike.com/uploadfile/Products/20140420110171537153.jpg"/>
        <xdr:cNvPicPr>
          <a:picLocks noChangeAspect="1" noChangeArrowheads="1"/>
        </xdr:cNvPicPr>
      </xdr:nvPicPr>
      <xdr:blipFill>
        <a:blip r:embed="rId12"/>
        <a:srcRect l="32000" r="40364"/>
        <a:stretch>
          <a:fillRect/>
        </a:stretch>
      </xdr:blipFill>
      <xdr:spPr>
        <a:xfrm>
          <a:off x="8250555" y="24265890"/>
          <a:ext cx="490220" cy="650875"/>
        </a:xfrm>
        <a:prstGeom prst="rect">
          <a:avLst/>
        </a:prstGeom>
        <a:noFill/>
      </xdr:spPr>
    </xdr:pic>
    <xdr:clientData/>
  </xdr:twoCellAnchor>
  <xdr:twoCellAnchor editAs="oneCell">
    <xdr:from>
      <xdr:col>6</xdr:col>
      <xdr:colOff>573405</xdr:colOff>
      <xdr:row>127</xdr:row>
      <xdr:rowOff>12383</xdr:rowOff>
    </xdr:from>
    <xdr:to>
      <xdr:col>6</xdr:col>
      <xdr:colOff>1573530</xdr:colOff>
      <xdr:row>128</xdr:row>
      <xdr:rowOff>238126</xdr:rowOff>
    </xdr:to>
    <xdr:pic>
      <xdr:nvPicPr>
        <xdr:cNvPr id="18" name="Picture 4" descr="http://www.fasike.com/uploadfile/Products/20140424175384858485.jpg"/>
        <xdr:cNvPicPr>
          <a:picLocks noChangeAspect="1" noChangeArrowheads="1"/>
        </xdr:cNvPicPr>
      </xdr:nvPicPr>
      <xdr:blipFill>
        <a:blip r:embed="rId13"/>
        <a:srcRect t="12500" b="20625"/>
        <a:stretch>
          <a:fillRect/>
        </a:stretch>
      </xdr:blipFill>
      <xdr:spPr>
        <a:xfrm>
          <a:off x="8564880" y="37023040"/>
          <a:ext cx="1000125" cy="485775"/>
        </a:xfrm>
        <a:prstGeom prst="rect">
          <a:avLst/>
        </a:prstGeom>
        <a:noFill/>
      </xdr:spPr>
    </xdr:pic>
    <xdr:clientData/>
  </xdr:twoCellAnchor>
  <xdr:twoCellAnchor editAs="oneCell">
    <xdr:from>
      <xdr:col>6</xdr:col>
      <xdr:colOff>367666</xdr:colOff>
      <xdr:row>121</xdr:row>
      <xdr:rowOff>561975</xdr:rowOff>
    </xdr:from>
    <xdr:to>
      <xdr:col>6</xdr:col>
      <xdr:colOff>1679814</xdr:colOff>
      <xdr:row>122</xdr:row>
      <xdr:rowOff>419100</xdr:rowOff>
    </xdr:to>
    <xdr:pic>
      <xdr:nvPicPr>
        <xdr:cNvPr id="19" name="Picture 5" descr="http://www.fasike.com/uploadfile/Products/20140419222583108310.jpg"/>
        <xdr:cNvPicPr>
          <a:picLocks noChangeAspect="1" noChangeArrowheads="1"/>
        </xdr:cNvPicPr>
      </xdr:nvPicPr>
      <xdr:blipFill>
        <a:blip r:embed="rId14"/>
        <a:srcRect t="28125" b="27500"/>
        <a:stretch>
          <a:fillRect/>
        </a:stretch>
      </xdr:blipFill>
      <xdr:spPr>
        <a:xfrm>
          <a:off x="8359140" y="34793555"/>
          <a:ext cx="1311910" cy="523875"/>
        </a:xfrm>
        <a:prstGeom prst="rect">
          <a:avLst/>
        </a:prstGeom>
        <a:noFill/>
      </xdr:spPr>
    </xdr:pic>
    <xdr:clientData/>
  </xdr:twoCellAnchor>
  <xdr:twoCellAnchor editAs="oneCell">
    <xdr:from>
      <xdr:col>6</xdr:col>
      <xdr:colOff>106681</xdr:colOff>
      <xdr:row>120</xdr:row>
      <xdr:rowOff>66675</xdr:rowOff>
    </xdr:from>
    <xdr:to>
      <xdr:col>6</xdr:col>
      <xdr:colOff>792481</xdr:colOff>
      <xdr:row>120</xdr:row>
      <xdr:rowOff>601980</xdr:rowOff>
    </xdr:to>
    <xdr:pic>
      <xdr:nvPicPr>
        <xdr:cNvPr id="20" name="Picture 6" descr="http://www.fasike.com/uploadfile/Products/20140418162139763976.jpg"/>
        <xdr:cNvPicPr>
          <a:picLocks noChangeAspect="1" noChangeArrowheads="1"/>
        </xdr:cNvPicPr>
      </xdr:nvPicPr>
      <xdr:blipFill>
        <a:blip r:embed="rId15" cstate="print"/>
        <a:srcRect/>
        <a:stretch>
          <a:fillRect/>
        </a:stretch>
      </xdr:blipFill>
      <xdr:spPr>
        <a:xfrm>
          <a:off x="8098155" y="33612455"/>
          <a:ext cx="685800" cy="535305"/>
        </a:xfrm>
        <a:prstGeom prst="rect">
          <a:avLst/>
        </a:prstGeom>
        <a:noFill/>
      </xdr:spPr>
    </xdr:pic>
    <xdr:clientData/>
  </xdr:twoCellAnchor>
  <xdr:twoCellAnchor editAs="oneCell">
    <xdr:from>
      <xdr:col>6</xdr:col>
      <xdr:colOff>819150</xdr:colOff>
      <xdr:row>120</xdr:row>
      <xdr:rowOff>30481</xdr:rowOff>
    </xdr:from>
    <xdr:to>
      <xdr:col>6</xdr:col>
      <xdr:colOff>1737360</xdr:colOff>
      <xdr:row>120</xdr:row>
      <xdr:rowOff>657225</xdr:rowOff>
    </xdr:to>
    <xdr:pic>
      <xdr:nvPicPr>
        <xdr:cNvPr id="21" name="Picture 7" descr="http://www.fasike.com/uploadfile/Products/20140418181193099309.jpg"/>
        <xdr:cNvPicPr>
          <a:picLocks noChangeAspect="1" noChangeArrowheads="1"/>
        </xdr:cNvPicPr>
      </xdr:nvPicPr>
      <xdr:blipFill>
        <a:blip r:embed="rId16" cstate="print"/>
        <a:srcRect l="8381" r="10857"/>
        <a:stretch>
          <a:fillRect/>
        </a:stretch>
      </xdr:blipFill>
      <xdr:spPr>
        <a:xfrm>
          <a:off x="8810625" y="33576260"/>
          <a:ext cx="918210" cy="626745"/>
        </a:xfrm>
        <a:prstGeom prst="rect">
          <a:avLst/>
        </a:prstGeom>
        <a:noFill/>
      </xdr:spPr>
    </xdr:pic>
    <xdr:clientData/>
  </xdr:twoCellAnchor>
  <xdr:twoCellAnchor editAs="oneCell">
    <xdr:from>
      <xdr:col>6</xdr:col>
      <xdr:colOff>775335</xdr:colOff>
      <xdr:row>65</xdr:row>
      <xdr:rowOff>51435</xdr:rowOff>
    </xdr:from>
    <xdr:to>
      <xdr:col>6</xdr:col>
      <xdr:colOff>1851660</xdr:colOff>
      <xdr:row>69</xdr:row>
      <xdr:rowOff>180976</xdr:rowOff>
    </xdr:to>
    <xdr:pic>
      <xdr:nvPicPr>
        <xdr:cNvPr id="22" name="Picture 6"/>
        <xdr:cNvPicPr>
          <a:picLocks noChangeAspect="1" noChangeArrowheads="1"/>
        </xdr:cNvPicPr>
      </xdr:nvPicPr>
      <xdr:blipFill>
        <a:blip r:embed="rId17" cstate="print"/>
        <a:srcRect/>
        <a:stretch>
          <a:fillRect/>
        </a:stretch>
      </xdr:blipFill>
      <xdr:spPr>
        <a:xfrm>
          <a:off x="8766810" y="15645765"/>
          <a:ext cx="1076325" cy="1168400"/>
        </a:xfrm>
        <a:prstGeom prst="rect">
          <a:avLst/>
        </a:prstGeom>
        <a:noFill/>
      </xdr:spPr>
    </xdr:pic>
    <xdr:clientData/>
  </xdr:twoCellAnchor>
  <xdr:twoCellAnchor editAs="oneCell">
    <xdr:from>
      <xdr:col>6</xdr:col>
      <xdr:colOff>480060</xdr:colOff>
      <xdr:row>80</xdr:row>
      <xdr:rowOff>178121</xdr:rowOff>
    </xdr:from>
    <xdr:to>
      <xdr:col>6</xdr:col>
      <xdr:colOff>861060</xdr:colOff>
      <xdr:row>84</xdr:row>
      <xdr:rowOff>32387</xdr:rowOff>
    </xdr:to>
    <xdr:pic>
      <xdr:nvPicPr>
        <xdr:cNvPr id="23" name="Picture 9"/>
        <xdr:cNvPicPr>
          <a:picLocks noChangeAspect="1" noChangeArrowheads="1"/>
        </xdr:cNvPicPr>
      </xdr:nvPicPr>
      <xdr:blipFill>
        <a:blip r:embed="rId18" cstate="print"/>
        <a:srcRect/>
        <a:stretch>
          <a:fillRect/>
        </a:stretch>
      </xdr:blipFill>
      <xdr:spPr>
        <a:xfrm>
          <a:off x="8471535" y="19667855"/>
          <a:ext cx="381000" cy="893445"/>
        </a:xfrm>
        <a:prstGeom prst="rect">
          <a:avLst/>
        </a:prstGeom>
        <a:noFill/>
      </xdr:spPr>
    </xdr:pic>
    <xdr:clientData/>
  </xdr:twoCellAnchor>
  <xdr:twoCellAnchor editAs="oneCell">
    <xdr:from>
      <xdr:col>6</xdr:col>
      <xdr:colOff>636270</xdr:colOff>
      <xdr:row>124</xdr:row>
      <xdr:rowOff>114303</xdr:rowOff>
    </xdr:from>
    <xdr:to>
      <xdr:col>6</xdr:col>
      <xdr:colOff>1436370</xdr:colOff>
      <xdr:row>125</xdr:row>
      <xdr:rowOff>161928</xdr:rowOff>
    </xdr:to>
    <xdr:pic>
      <xdr:nvPicPr>
        <xdr:cNvPr id="24" name="Picture 1" descr="http://www.fasike.com/uploadfile/Products/20140420110363316331.jpg"/>
        <xdr:cNvPicPr>
          <a:picLocks noChangeAspect="1" noChangeArrowheads="1"/>
        </xdr:cNvPicPr>
      </xdr:nvPicPr>
      <xdr:blipFill>
        <a:blip r:embed="rId19"/>
        <a:srcRect l="28572" r="33333"/>
        <a:stretch>
          <a:fillRect/>
        </a:stretch>
      </xdr:blipFill>
      <xdr:spPr>
        <a:xfrm rot="5400000">
          <a:off x="8874125" y="36099750"/>
          <a:ext cx="307340" cy="800100"/>
        </a:xfrm>
        <a:prstGeom prst="rect">
          <a:avLst/>
        </a:prstGeom>
        <a:noFill/>
      </xdr:spPr>
    </xdr:pic>
    <xdr:clientData/>
  </xdr:twoCellAnchor>
  <xdr:twoCellAnchor editAs="oneCell">
    <xdr:from>
      <xdr:col>6</xdr:col>
      <xdr:colOff>1126530</xdr:colOff>
      <xdr:row>80</xdr:row>
      <xdr:rowOff>28575</xdr:rowOff>
    </xdr:from>
    <xdr:to>
      <xdr:col>7</xdr:col>
      <xdr:colOff>293478</xdr:colOff>
      <xdr:row>84</xdr:row>
      <xdr:rowOff>59055</xdr:rowOff>
    </xdr:to>
    <xdr:pic>
      <xdr:nvPicPr>
        <xdr:cNvPr id="25" name="Picture 24"/>
        <xdr:cNvPicPr>
          <a:picLocks noChangeAspect="1"/>
        </xdr:cNvPicPr>
      </xdr:nvPicPr>
      <xdr:blipFill>
        <a:blip r:embed="rId20"/>
        <a:stretch>
          <a:fillRect/>
        </a:stretch>
      </xdr:blipFill>
      <xdr:spPr>
        <a:xfrm>
          <a:off x="9117965" y="19518630"/>
          <a:ext cx="1224280" cy="1069340"/>
        </a:xfrm>
        <a:prstGeom prst="rect">
          <a:avLst/>
        </a:prstGeom>
      </xdr:spPr>
    </xdr:pic>
    <xdr:clientData/>
  </xdr:twoCellAnchor>
  <xdr:twoCellAnchor editAs="oneCell">
    <xdr:from>
      <xdr:col>6</xdr:col>
      <xdr:colOff>371476</xdr:colOff>
      <xdr:row>130</xdr:row>
      <xdr:rowOff>102871</xdr:rowOff>
    </xdr:from>
    <xdr:to>
      <xdr:col>6</xdr:col>
      <xdr:colOff>1552575</xdr:colOff>
      <xdr:row>133</xdr:row>
      <xdr:rowOff>50855</xdr:rowOff>
    </xdr:to>
    <xdr:pic>
      <xdr:nvPicPr>
        <xdr:cNvPr id="26" name="Picture 25"/>
        <xdr:cNvPicPr>
          <a:picLocks noChangeAspect="1"/>
        </xdr:cNvPicPr>
      </xdr:nvPicPr>
      <xdr:blipFill>
        <a:blip r:embed="rId21"/>
        <a:stretch>
          <a:fillRect/>
        </a:stretch>
      </xdr:blipFill>
      <xdr:spPr>
        <a:xfrm>
          <a:off x="8362950" y="37892990"/>
          <a:ext cx="1181100" cy="405130"/>
        </a:xfrm>
        <a:prstGeom prst="rect">
          <a:avLst/>
        </a:prstGeom>
      </xdr:spPr>
    </xdr:pic>
    <xdr:clientData/>
  </xdr:twoCellAnchor>
  <xdr:twoCellAnchor editAs="oneCell">
    <xdr:from>
      <xdr:col>6</xdr:col>
      <xdr:colOff>638175</xdr:colOff>
      <xdr:row>92</xdr:row>
      <xdr:rowOff>89535</xdr:rowOff>
    </xdr:from>
    <xdr:to>
      <xdr:col>6</xdr:col>
      <xdr:colOff>1038225</xdr:colOff>
      <xdr:row>95</xdr:row>
      <xdr:rowOff>182578</xdr:rowOff>
    </xdr:to>
    <xdr:pic>
      <xdr:nvPicPr>
        <xdr:cNvPr id="31" name="Picture 30"/>
        <xdr:cNvPicPr>
          <a:picLocks noChangeAspect="1"/>
        </xdr:cNvPicPr>
      </xdr:nvPicPr>
      <xdr:blipFill>
        <a:blip r:embed="rId22"/>
        <a:stretch>
          <a:fillRect/>
        </a:stretch>
      </xdr:blipFill>
      <xdr:spPr>
        <a:xfrm>
          <a:off x="8629650" y="22696170"/>
          <a:ext cx="400050" cy="871855"/>
        </a:xfrm>
        <a:prstGeom prst="rect">
          <a:avLst/>
        </a:prstGeom>
      </xdr:spPr>
    </xdr:pic>
    <xdr:clientData/>
  </xdr:twoCellAnchor>
  <xdr:twoCellAnchor editAs="oneCell">
    <xdr:from>
      <xdr:col>6</xdr:col>
      <xdr:colOff>1327785</xdr:colOff>
      <xdr:row>92</xdr:row>
      <xdr:rowOff>64770</xdr:rowOff>
    </xdr:from>
    <xdr:to>
      <xdr:col>6</xdr:col>
      <xdr:colOff>2042160</xdr:colOff>
      <xdr:row>95</xdr:row>
      <xdr:rowOff>240030</xdr:rowOff>
    </xdr:to>
    <xdr:pic>
      <xdr:nvPicPr>
        <xdr:cNvPr id="32" name="Picture 31"/>
        <xdr:cNvPicPr>
          <a:picLocks noChangeAspect="1"/>
        </xdr:cNvPicPr>
      </xdr:nvPicPr>
      <xdr:blipFill>
        <a:blip r:embed="rId23"/>
        <a:stretch>
          <a:fillRect/>
        </a:stretch>
      </xdr:blipFill>
      <xdr:spPr>
        <a:xfrm>
          <a:off x="9319260" y="22671405"/>
          <a:ext cx="714375" cy="954405"/>
        </a:xfrm>
        <a:prstGeom prst="rect">
          <a:avLst/>
        </a:prstGeom>
      </xdr:spPr>
    </xdr:pic>
    <xdr:clientData/>
  </xdr:twoCellAnchor>
  <xdr:twoCellAnchor editAs="oneCell">
    <xdr:from>
      <xdr:col>6</xdr:col>
      <xdr:colOff>198120</xdr:colOff>
      <xdr:row>86</xdr:row>
      <xdr:rowOff>201930</xdr:rowOff>
    </xdr:from>
    <xdr:to>
      <xdr:col>6</xdr:col>
      <xdr:colOff>1057275</xdr:colOff>
      <xdr:row>90</xdr:row>
      <xdr:rowOff>142875</xdr:rowOff>
    </xdr:to>
    <xdr:pic>
      <xdr:nvPicPr>
        <xdr:cNvPr id="13" name="Picture 12"/>
        <xdr:cNvPicPr>
          <a:picLocks noChangeAspect="1"/>
        </xdr:cNvPicPr>
      </xdr:nvPicPr>
      <xdr:blipFill>
        <a:blip r:embed="rId24"/>
        <a:stretch>
          <a:fillRect/>
        </a:stretch>
      </xdr:blipFill>
      <xdr:spPr>
        <a:xfrm>
          <a:off x="8189595" y="21250275"/>
          <a:ext cx="859155" cy="979805"/>
        </a:xfrm>
        <a:prstGeom prst="rect">
          <a:avLst/>
        </a:prstGeom>
      </xdr:spPr>
    </xdr:pic>
    <xdr:clientData/>
  </xdr:twoCellAnchor>
  <xdr:twoCellAnchor editAs="oneCell">
    <xdr:from>
      <xdr:col>6</xdr:col>
      <xdr:colOff>1297305</xdr:colOff>
      <xdr:row>86</xdr:row>
      <xdr:rowOff>207645</xdr:rowOff>
    </xdr:from>
    <xdr:to>
      <xdr:col>7</xdr:col>
      <xdr:colOff>111709</xdr:colOff>
      <xdr:row>90</xdr:row>
      <xdr:rowOff>169545</xdr:rowOff>
    </xdr:to>
    <xdr:pic>
      <xdr:nvPicPr>
        <xdr:cNvPr id="27" name="Picture 26"/>
        <xdr:cNvPicPr>
          <a:picLocks noChangeAspect="1"/>
        </xdr:cNvPicPr>
      </xdr:nvPicPr>
      <xdr:blipFill>
        <a:blip r:embed="rId25"/>
        <a:stretch>
          <a:fillRect/>
        </a:stretch>
      </xdr:blipFill>
      <xdr:spPr>
        <a:xfrm>
          <a:off x="9288780" y="21255990"/>
          <a:ext cx="871220" cy="1000760"/>
        </a:xfrm>
        <a:prstGeom prst="rect">
          <a:avLst/>
        </a:prstGeom>
      </xdr:spPr>
    </xdr:pic>
    <xdr:clientData/>
  </xdr:twoCellAnchor>
  <xdr:twoCellAnchor editAs="oneCell">
    <xdr:from>
      <xdr:col>6</xdr:col>
      <xdr:colOff>104775</xdr:colOff>
      <xdr:row>140</xdr:row>
      <xdr:rowOff>47625</xdr:rowOff>
    </xdr:from>
    <xdr:to>
      <xdr:col>6</xdr:col>
      <xdr:colOff>1665486</xdr:colOff>
      <xdr:row>141</xdr:row>
      <xdr:rowOff>295328</xdr:rowOff>
    </xdr:to>
    <xdr:pic>
      <xdr:nvPicPr>
        <xdr:cNvPr id="34" name="Picture 33"/>
        <xdr:cNvPicPr>
          <a:picLocks noChangeAspect="1"/>
        </xdr:cNvPicPr>
      </xdr:nvPicPr>
      <xdr:blipFill>
        <a:blip r:embed="rId26"/>
        <a:stretch>
          <a:fillRect/>
        </a:stretch>
      </xdr:blipFill>
      <xdr:spPr>
        <a:xfrm>
          <a:off x="8096250" y="40085645"/>
          <a:ext cx="1560195" cy="609600"/>
        </a:xfrm>
        <a:prstGeom prst="rect">
          <a:avLst/>
        </a:prstGeom>
      </xdr:spPr>
    </xdr:pic>
    <xdr:clientData/>
  </xdr:twoCellAnchor>
  <xdr:twoCellAnchor editAs="oneCell">
    <xdr:from>
      <xdr:col>6</xdr:col>
      <xdr:colOff>171450</xdr:colOff>
      <xdr:row>149</xdr:row>
      <xdr:rowOff>28575</xdr:rowOff>
    </xdr:from>
    <xdr:to>
      <xdr:col>6</xdr:col>
      <xdr:colOff>1665099</xdr:colOff>
      <xdr:row>149</xdr:row>
      <xdr:rowOff>717483</xdr:rowOff>
    </xdr:to>
    <xdr:pic>
      <xdr:nvPicPr>
        <xdr:cNvPr id="35" name="Picture 34"/>
        <xdr:cNvPicPr>
          <a:picLocks noChangeAspect="1"/>
        </xdr:cNvPicPr>
      </xdr:nvPicPr>
      <xdr:blipFill>
        <a:blip r:embed="rId27"/>
        <a:stretch>
          <a:fillRect/>
        </a:stretch>
      </xdr:blipFill>
      <xdr:spPr>
        <a:xfrm>
          <a:off x="8162925" y="43819445"/>
          <a:ext cx="1493520" cy="688340"/>
        </a:xfrm>
        <a:prstGeom prst="rect">
          <a:avLst/>
        </a:prstGeom>
      </xdr:spPr>
    </xdr:pic>
    <xdr:clientData/>
  </xdr:twoCellAnchor>
  <xdr:twoCellAnchor editAs="oneCell">
    <xdr:from>
      <xdr:col>6</xdr:col>
      <xdr:colOff>363223</xdr:colOff>
      <xdr:row>145</xdr:row>
      <xdr:rowOff>95250</xdr:rowOff>
    </xdr:from>
    <xdr:to>
      <xdr:col>6</xdr:col>
      <xdr:colOff>1282539</xdr:colOff>
      <xdr:row>147</xdr:row>
      <xdr:rowOff>19050</xdr:rowOff>
    </xdr:to>
    <xdr:pic>
      <xdr:nvPicPr>
        <xdr:cNvPr id="36" name="Picture 35"/>
        <xdr:cNvPicPr>
          <a:picLocks noChangeAspect="1"/>
        </xdr:cNvPicPr>
      </xdr:nvPicPr>
      <xdr:blipFill>
        <a:blip r:embed="rId28"/>
        <a:stretch>
          <a:fillRect/>
        </a:stretch>
      </xdr:blipFill>
      <xdr:spPr>
        <a:xfrm>
          <a:off x="8354695" y="42266870"/>
          <a:ext cx="918845" cy="647700"/>
        </a:xfrm>
        <a:prstGeom prst="rect">
          <a:avLst/>
        </a:prstGeom>
      </xdr:spPr>
    </xdr:pic>
    <xdr:clientData/>
  </xdr:twoCellAnchor>
  <xdr:twoCellAnchor editAs="oneCell">
    <xdr:from>
      <xdr:col>6</xdr:col>
      <xdr:colOff>352426</xdr:colOff>
      <xdr:row>147</xdr:row>
      <xdr:rowOff>167770</xdr:rowOff>
    </xdr:from>
    <xdr:to>
      <xdr:col>6</xdr:col>
      <xdr:colOff>1343026</xdr:colOff>
      <xdr:row>148</xdr:row>
      <xdr:rowOff>454211</xdr:rowOff>
    </xdr:to>
    <xdr:pic>
      <xdr:nvPicPr>
        <xdr:cNvPr id="38" name="Picture 37"/>
        <xdr:cNvPicPr>
          <a:picLocks noChangeAspect="1"/>
        </xdr:cNvPicPr>
      </xdr:nvPicPr>
      <xdr:blipFill>
        <a:blip r:embed="rId29"/>
        <a:stretch>
          <a:fillRect/>
        </a:stretch>
      </xdr:blipFill>
      <xdr:spPr>
        <a:xfrm>
          <a:off x="8343900" y="43063160"/>
          <a:ext cx="990600" cy="619760"/>
        </a:xfrm>
        <a:prstGeom prst="rect">
          <a:avLst/>
        </a:prstGeom>
      </xdr:spPr>
    </xdr:pic>
    <xdr:clientData/>
  </xdr:twoCellAnchor>
  <xdr:twoCellAnchor editAs="oneCell">
    <xdr:from>
      <xdr:col>6</xdr:col>
      <xdr:colOff>485775</xdr:colOff>
      <xdr:row>142</xdr:row>
      <xdr:rowOff>28575</xdr:rowOff>
    </xdr:from>
    <xdr:to>
      <xdr:col>6</xdr:col>
      <xdr:colOff>1290517</xdr:colOff>
      <xdr:row>143</xdr:row>
      <xdr:rowOff>343340</xdr:rowOff>
    </xdr:to>
    <xdr:pic>
      <xdr:nvPicPr>
        <xdr:cNvPr id="39" name="Picture 38"/>
        <xdr:cNvPicPr>
          <a:picLocks noChangeAspect="1"/>
        </xdr:cNvPicPr>
      </xdr:nvPicPr>
      <xdr:blipFill>
        <a:blip r:embed="rId30"/>
        <a:stretch>
          <a:fillRect/>
        </a:stretch>
      </xdr:blipFill>
      <xdr:spPr>
        <a:xfrm>
          <a:off x="8477250" y="40780970"/>
          <a:ext cx="804545" cy="676275"/>
        </a:xfrm>
        <a:prstGeom prst="rect">
          <a:avLst/>
        </a:prstGeom>
      </xdr:spPr>
    </xdr:pic>
    <xdr:clientData/>
  </xdr:twoCellAnchor>
  <xdr:twoCellAnchor editAs="oneCell">
    <xdr:from>
      <xdr:col>6</xdr:col>
      <xdr:colOff>219075</xdr:colOff>
      <xdr:row>144</xdr:row>
      <xdr:rowOff>19050</xdr:rowOff>
    </xdr:from>
    <xdr:to>
      <xdr:col>6</xdr:col>
      <xdr:colOff>920176</xdr:colOff>
      <xdr:row>144</xdr:row>
      <xdr:rowOff>689668</xdr:rowOff>
    </xdr:to>
    <xdr:pic>
      <xdr:nvPicPr>
        <xdr:cNvPr id="40" name="Picture 39"/>
        <xdr:cNvPicPr>
          <a:picLocks noChangeAspect="1"/>
        </xdr:cNvPicPr>
      </xdr:nvPicPr>
      <xdr:blipFill>
        <a:blip r:embed="rId31"/>
        <a:stretch>
          <a:fillRect/>
        </a:stretch>
      </xdr:blipFill>
      <xdr:spPr>
        <a:xfrm>
          <a:off x="8210550" y="41495345"/>
          <a:ext cx="701040" cy="670560"/>
        </a:xfrm>
        <a:prstGeom prst="rect">
          <a:avLst/>
        </a:prstGeom>
      </xdr:spPr>
    </xdr:pic>
    <xdr:clientData/>
  </xdr:twoCellAnchor>
  <xdr:twoCellAnchor editAs="oneCell">
    <xdr:from>
      <xdr:col>6</xdr:col>
      <xdr:colOff>171449</xdr:colOff>
      <xdr:row>138</xdr:row>
      <xdr:rowOff>133350</xdr:rowOff>
    </xdr:from>
    <xdr:to>
      <xdr:col>6</xdr:col>
      <xdr:colOff>1734662</xdr:colOff>
      <xdr:row>139</xdr:row>
      <xdr:rowOff>310768</xdr:rowOff>
    </xdr:to>
    <xdr:pic>
      <xdr:nvPicPr>
        <xdr:cNvPr id="41" name="Picture 40"/>
        <xdr:cNvPicPr>
          <a:picLocks noChangeAspect="1"/>
        </xdr:cNvPicPr>
      </xdr:nvPicPr>
      <xdr:blipFill>
        <a:blip r:embed="rId32"/>
        <a:stretch>
          <a:fillRect/>
        </a:stretch>
      </xdr:blipFill>
      <xdr:spPr>
        <a:xfrm>
          <a:off x="8162290" y="39142670"/>
          <a:ext cx="1563370" cy="691515"/>
        </a:xfrm>
        <a:prstGeom prst="rect">
          <a:avLst/>
        </a:prstGeom>
      </xdr:spPr>
    </xdr:pic>
    <xdr:clientData/>
  </xdr:twoCellAnchor>
  <xdr:twoCellAnchor editAs="oneCell">
    <xdr:from>
      <xdr:col>6</xdr:col>
      <xdr:colOff>314325</xdr:colOff>
      <xdr:row>102</xdr:row>
      <xdr:rowOff>76200</xdr:rowOff>
    </xdr:from>
    <xdr:to>
      <xdr:col>6</xdr:col>
      <xdr:colOff>1697521</xdr:colOff>
      <xdr:row>104</xdr:row>
      <xdr:rowOff>183046</xdr:rowOff>
    </xdr:to>
    <xdr:pic>
      <xdr:nvPicPr>
        <xdr:cNvPr id="37" name="Picture 36" descr="Image result for FOK 03 FASIKE"/>
        <xdr:cNvPicPr>
          <a:picLocks noChangeAspect="1" noChangeArrowheads="1"/>
        </xdr:cNvPicPr>
      </xdr:nvPicPr>
      <xdr:blipFill>
        <a:blip r:embed="rId33">
          <a:extLst>
            <a:ext uri="{28A0092B-C50C-407E-A947-70E740481C1C}">
              <a14:useLocalDpi xmlns:a14="http://schemas.microsoft.com/office/drawing/2010/main" val="0"/>
            </a:ext>
          </a:extLst>
        </a:blip>
        <a:srcRect l="34783" t="17350" r="35573" b="16797"/>
        <a:stretch>
          <a:fillRect/>
        </a:stretch>
      </xdr:blipFill>
      <xdr:spPr>
        <a:xfrm rot="16200000">
          <a:off x="8684260" y="24901525"/>
          <a:ext cx="626110" cy="13830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413713</xdr:colOff>
      <xdr:row>104</xdr:row>
      <xdr:rowOff>200027</xdr:rowOff>
    </xdr:from>
    <xdr:to>
      <xdr:col>6</xdr:col>
      <xdr:colOff>1391060</xdr:colOff>
      <xdr:row>106</xdr:row>
      <xdr:rowOff>16240</xdr:rowOff>
    </xdr:to>
    <xdr:pic>
      <xdr:nvPicPr>
        <xdr:cNvPr id="42" name="Picture 41" descr="Image result for FRE48W FILTER"/>
        <xdr:cNvPicPr>
          <a:picLocks noChangeAspect="1" noChangeArrowheads="1"/>
        </xdr:cNvPicPr>
      </xdr:nvPicPr>
      <xdr:blipFill>
        <a:blip r:embed="rId34" cstate="print">
          <a:extLst>
            <a:ext uri="{28A0092B-C50C-407E-A947-70E740481C1C}">
              <a14:useLocalDpi xmlns:a14="http://schemas.microsoft.com/office/drawing/2010/main" val="0"/>
            </a:ext>
          </a:extLst>
        </a:blip>
        <a:srcRect l="9571" t="21153" r="8062" b="19734"/>
        <a:stretch>
          <a:fillRect/>
        </a:stretch>
      </xdr:blipFill>
      <xdr:spPr>
        <a:xfrm>
          <a:off x="8404860" y="25923240"/>
          <a:ext cx="977265" cy="7042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114301</xdr:colOff>
      <xdr:row>160</xdr:row>
      <xdr:rowOff>38100</xdr:rowOff>
    </xdr:from>
    <xdr:to>
      <xdr:col>6</xdr:col>
      <xdr:colOff>1885951</xdr:colOff>
      <xdr:row>163</xdr:row>
      <xdr:rowOff>90304</xdr:rowOff>
    </xdr:to>
    <xdr:pic>
      <xdr:nvPicPr>
        <xdr:cNvPr id="43" name="Picture 42"/>
        <xdr:cNvPicPr>
          <a:picLocks noChangeAspect="1" noChangeArrowheads="1"/>
        </xdr:cNvPicPr>
      </xdr:nvPicPr>
      <xdr:blipFill>
        <a:blip r:embed="rId35" cstate="print">
          <a:extLst>
            <a:ext uri="{28A0092B-C50C-407E-A947-70E740481C1C}">
              <a14:useLocalDpi xmlns:a14="http://schemas.microsoft.com/office/drawing/2010/main" val="0"/>
            </a:ext>
          </a:extLst>
        </a:blip>
        <a:srcRect/>
        <a:stretch>
          <a:fillRect/>
        </a:stretch>
      </xdr:blipFill>
      <xdr:spPr>
        <a:xfrm>
          <a:off x="8105775" y="49953545"/>
          <a:ext cx="1771650" cy="5092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114300</xdr:colOff>
      <xdr:row>106</xdr:row>
      <xdr:rowOff>333375</xdr:rowOff>
    </xdr:from>
    <xdr:to>
      <xdr:col>6</xdr:col>
      <xdr:colOff>1906679</xdr:colOff>
      <xdr:row>107</xdr:row>
      <xdr:rowOff>411922</xdr:rowOff>
    </xdr:to>
    <xdr:pic>
      <xdr:nvPicPr>
        <xdr:cNvPr id="3" name="Picture 2"/>
        <xdr:cNvPicPr>
          <a:picLocks noChangeAspect="1"/>
        </xdr:cNvPicPr>
      </xdr:nvPicPr>
      <xdr:blipFill>
        <a:blip r:embed="rId36"/>
        <a:stretch>
          <a:fillRect/>
        </a:stretch>
      </xdr:blipFill>
      <xdr:spPr>
        <a:xfrm>
          <a:off x="8105775" y="26944955"/>
          <a:ext cx="1791970" cy="706755"/>
        </a:xfrm>
        <a:prstGeom prst="rect">
          <a:avLst/>
        </a:prstGeom>
      </xdr:spPr>
    </xdr:pic>
    <xdr:clientData/>
  </xdr:twoCellAnchor>
  <xdr:twoCellAnchor editAs="oneCell">
    <xdr:from>
      <xdr:col>6</xdr:col>
      <xdr:colOff>1914525</xdr:colOff>
      <xdr:row>121</xdr:row>
      <xdr:rowOff>333375</xdr:rowOff>
    </xdr:from>
    <xdr:to>
      <xdr:col>12</xdr:col>
      <xdr:colOff>93246</xdr:colOff>
      <xdr:row>123</xdr:row>
      <xdr:rowOff>267953</xdr:rowOff>
    </xdr:to>
    <xdr:pic>
      <xdr:nvPicPr>
        <xdr:cNvPr id="5" name="Picture 4"/>
        <xdr:cNvPicPr>
          <a:picLocks noChangeAspect="1"/>
        </xdr:cNvPicPr>
      </xdr:nvPicPr>
      <xdr:blipFill>
        <a:blip r:embed="rId37"/>
        <a:stretch>
          <a:fillRect/>
        </a:stretch>
      </xdr:blipFill>
      <xdr:spPr>
        <a:xfrm>
          <a:off x="9906000" y="34564955"/>
          <a:ext cx="3255010" cy="1267460"/>
        </a:xfrm>
        <a:prstGeom prst="rect">
          <a:avLst/>
        </a:prstGeom>
      </xdr:spPr>
    </xdr:pic>
    <xdr:clientData/>
  </xdr:twoCellAnchor>
  <xdr:twoCellAnchor editAs="oneCell">
    <xdr:from>
      <xdr:col>6</xdr:col>
      <xdr:colOff>533400</xdr:colOff>
      <xdr:row>167</xdr:row>
      <xdr:rowOff>9525</xdr:rowOff>
    </xdr:from>
    <xdr:to>
      <xdr:col>6</xdr:col>
      <xdr:colOff>1307659</xdr:colOff>
      <xdr:row>167</xdr:row>
      <xdr:rowOff>576502</xdr:rowOff>
    </xdr:to>
    <xdr:pic>
      <xdr:nvPicPr>
        <xdr:cNvPr id="6" name="Picture 5"/>
        <xdr:cNvPicPr>
          <a:picLocks noChangeAspect="1"/>
        </xdr:cNvPicPr>
      </xdr:nvPicPr>
      <xdr:blipFill>
        <a:blip r:embed="rId38"/>
        <a:stretch>
          <a:fillRect/>
        </a:stretch>
      </xdr:blipFill>
      <xdr:spPr>
        <a:xfrm>
          <a:off x="8524875" y="50991770"/>
          <a:ext cx="774065" cy="566420"/>
        </a:xfrm>
        <a:prstGeom prst="rect">
          <a:avLst/>
        </a:prstGeom>
      </xdr:spPr>
    </xdr:pic>
    <xdr:clientData/>
  </xdr:twoCellAnchor>
  <xdr:twoCellAnchor editAs="oneCell">
    <xdr:from>
      <xdr:col>6</xdr:col>
      <xdr:colOff>66675</xdr:colOff>
      <xdr:row>134</xdr:row>
      <xdr:rowOff>66675</xdr:rowOff>
    </xdr:from>
    <xdr:to>
      <xdr:col>7</xdr:col>
      <xdr:colOff>136963</xdr:colOff>
      <xdr:row>137</xdr:row>
      <xdr:rowOff>78908</xdr:rowOff>
    </xdr:to>
    <xdr:pic>
      <xdr:nvPicPr>
        <xdr:cNvPr id="33" name="Picture 32"/>
        <xdr:cNvPicPr>
          <a:picLocks noChangeAspect="1"/>
        </xdr:cNvPicPr>
      </xdr:nvPicPr>
      <xdr:blipFill>
        <a:blip r:embed="rId39"/>
        <a:stretch>
          <a:fillRect/>
        </a:stretch>
      </xdr:blipFill>
      <xdr:spPr>
        <a:xfrm>
          <a:off x="8058150" y="38466395"/>
          <a:ext cx="2127250" cy="469265"/>
        </a:xfrm>
        <a:prstGeom prst="rect">
          <a:avLst/>
        </a:prstGeom>
      </xdr:spPr>
    </xdr:pic>
    <xdr:clientData/>
  </xdr:twoCellAnchor>
  <xdr:twoCellAnchor editAs="oneCell">
    <xdr:from>
      <xdr:col>6</xdr:col>
      <xdr:colOff>238125</xdr:colOff>
      <xdr:row>53</xdr:row>
      <xdr:rowOff>104775</xdr:rowOff>
    </xdr:from>
    <xdr:to>
      <xdr:col>6</xdr:col>
      <xdr:colOff>1780547</xdr:colOff>
      <xdr:row>56</xdr:row>
      <xdr:rowOff>89220</xdr:rowOff>
    </xdr:to>
    <xdr:pic>
      <xdr:nvPicPr>
        <xdr:cNvPr id="44" name="Picture 43"/>
        <xdr:cNvPicPr>
          <a:picLocks noChangeAspect="1"/>
        </xdr:cNvPicPr>
      </xdr:nvPicPr>
      <xdr:blipFill>
        <a:blip r:embed="rId40"/>
        <a:stretch>
          <a:fillRect/>
        </a:stretch>
      </xdr:blipFill>
      <xdr:spPr>
        <a:xfrm>
          <a:off x="8229600" y="12582525"/>
          <a:ext cx="1542415" cy="763270"/>
        </a:xfrm>
        <a:prstGeom prst="rect">
          <a:avLst/>
        </a:prstGeom>
      </xdr:spPr>
    </xdr:pic>
    <xdr:clientData/>
  </xdr:twoCellAnchor>
  <xdr:twoCellAnchor editAs="oneCell">
    <xdr:from>
      <xdr:col>6</xdr:col>
      <xdr:colOff>666750</xdr:colOff>
      <xdr:row>110</xdr:row>
      <xdr:rowOff>66675</xdr:rowOff>
    </xdr:from>
    <xdr:to>
      <xdr:col>6</xdr:col>
      <xdr:colOff>1326811</xdr:colOff>
      <xdr:row>110</xdr:row>
      <xdr:rowOff>961198</xdr:rowOff>
    </xdr:to>
    <xdr:pic>
      <xdr:nvPicPr>
        <xdr:cNvPr id="45" name="Picture 44"/>
        <xdr:cNvPicPr>
          <a:picLocks noChangeAspect="1"/>
        </xdr:cNvPicPr>
      </xdr:nvPicPr>
      <xdr:blipFill>
        <a:blip r:embed="rId41"/>
        <a:srcRect l="6301" t="6380" r="12098" b="10681"/>
        <a:stretch>
          <a:fillRect/>
        </a:stretch>
      </xdr:blipFill>
      <xdr:spPr>
        <a:xfrm>
          <a:off x="8658225" y="29192855"/>
          <a:ext cx="659765" cy="894080"/>
        </a:xfrm>
        <a:prstGeom prst="rect">
          <a:avLst/>
        </a:prstGeom>
      </xdr:spPr>
    </xdr:pic>
    <xdr:clientData/>
  </xdr:twoCellAnchor>
  <xdr:twoCellAnchor editAs="oneCell">
    <xdr:from>
      <xdr:col>6</xdr:col>
      <xdr:colOff>219075</xdr:colOff>
      <xdr:row>168</xdr:row>
      <xdr:rowOff>57150</xdr:rowOff>
    </xdr:from>
    <xdr:to>
      <xdr:col>6</xdr:col>
      <xdr:colOff>1085850</xdr:colOff>
      <xdr:row>174</xdr:row>
      <xdr:rowOff>139404</xdr:rowOff>
    </xdr:to>
    <xdr:pic>
      <xdr:nvPicPr>
        <xdr:cNvPr id="46" name="Picture 45"/>
        <xdr:cNvPicPr>
          <a:picLocks noChangeAspect="1" noChangeArrowheads="1"/>
        </xdr:cNvPicPr>
      </xdr:nvPicPr>
      <xdr:blipFill>
        <a:blip r:embed="rId42" cstate="print">
          <a:extLst>
            <a:ext uri="{28A0092B-C50C-407E-A947-70E740481C1C}">
              <a14:useLocalDpi xmlns:a14="http://schemas.microsoft.com/office/drawing/2010/main" val="0"/>
            </a:ext>
          </a:extLst>
        </a:blip>
        <a:srcRect/>
        <a:stretch>
          <a:fillRect/>
        </a:stretch>
      </xdr:blipFill>
      <xdr:spPr>
        <a:xfrm>
          <a:off x="8210550" y="51648995"/>
          <a:ext cx="866775" cy="9963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1308653</xdr:colOff>
      <xdr:row>168</xdr:row>
      <xdr:rowOff>117199</xdr:rowOff>
    </xdr:from>
    <xdr:to>
      <xdr:col>6</xdr:col>
      <xdr:colOff>1873130</xdr:colOff>
      <xdr:row>175</xdr:row>
      <xdr:rowOff>2898</xdr:rowOff>
    </xdr:to>
    <xdr:pic>
      <xdr:nvPicPr>
        <xdr:cNvPr id="47" name="Picture 46"/>
        <xdr:cNvPicPr>
          <a:picLocks noChangeAspect="1" noChangeArrowheads="1"/>
        </xdr:cNvPicPr>
      </xdr:nvPicPr>
      <xdr:blipFill>
        <a:blip r:embed="rId43" cstate="print">
          <a:extLst>
            <a:ext uri="{28A0092B-C50C-407E-A947-70E740481C1C}">
              <a14:useLocalDpi xmlns:a14="http://schemas.microsoft.com/office/drawing/2010/main" val="0"/>
            </a:ext>
          </a:extLst>
        </a:blip>
        <a:srcRect/>
        <a:stretch>
          <a:fillRect/>
        </a:stretch>
      </xdr:blipFill>
      <xdr:spPr>
        <a:xfrm>
          <a:off x="9299575" y="51708685"/>
          <a:ext cx="564515"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563361</xdr:colOff>
      <xdr:row>111</xdr:row>
      <xdr:rowOff>104775</xdr:rowOff>
    </xdr:from>
    <xdr:to>
      <xdr:col>6</xdr:col>
      <xdr:colOff>1481344</xdr:colOff>
      <xdr:row>115</xdr:row>
      <xdr:rowOff>85725</xdr:rowOff>
    </xdr:to>
    <xdr:pic>
      <xdr:nvPicPr>
        <xdr:cNvPr id="49" name="Picture 48"/>
        <xdr:cNvPicPr>
          <a:picLocks noChangeAspect="1"/>
        </xdr:cNvPicPr>
      </xdr:nvPicPr>
      <xdr:blipFill>
        <a:blip r:embed="rId44"/>
        <a:srcRect l="5096" t="13627" r="-5096" b="8098"/>
        <a:stretch>
          <a:fillRect/>
        </a:stretch>
      </xdr:blipFill>
      <xdr:spPr>
        <a:xfrm>
          <a:off x="8554720" y="30231080"/>
          <a:ext cx="917575" cy="590550"/>
        </a:xfrm>
        <a:prstGeom prst="rect">
          <a:avLst/>
        </a:prstGeom>
      </xdr:spPr>
    </xdr:pic>
    <xdr:clientData/>
  </xdr:twoCellAnchor>
  <xdr:twoCellAnchor editAs="oneCell">
    <xdr:from>
      <xdr:col>6</xdr:col>
      <xdr:colOff>491987</xdr:colOff>
      <xdr:row>152</xdr:row>
      <xdr:rowOff>78647</xdr:rowOff>
    </xdr:from>
    <xdr:to>
      <xdr:col>6</xdr:col>
      <xdr:colOff>1245703</xdr:colOff>
      <xdr:row>152</xdr:row>
      <xdr:rowOff>965751</xdr:rowOff>
    </xdr:to>
    <xdr:pic>
      <xdr:nvPicPr>
        <xdr:cNvPr id="53" name="Picture 52"/>
        <xdr:cNvPicPr>
          <a:picLocks noChangeAspect="1" noChangeArrowheads="1"/>
        </xdr:cNvPicPr>
      </xdr:nvPicPr>
      <xdr:blipFill>
        <a:blip r:embed="rId45" cstate="print">
          <a:extLst>
            <a:ext uri="{28A0092B-C50C-407E-A947-70E740481C1C}">
              <a14:useLocalDpi xmlns:a14="http://schemas.microsoft.com/office/drawing/2010/main" val="0"/>
            </a:ext>
          </a:extLst>
        </a:blip>
        <a:srcRect/>
        <a:stretch>
          <a:fillRect/>
        </a:stretch>
      </xdr:blipFill>
      <xdr:spPr>
        <a:xfrm>
          <a:off x="8482965" y="46097825"/>
          <a:ext cx="753745" cy="887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498199</xdr:colOff>
      <xdr:row>154</xdr:row>
      <xdr:rowOff>374907</xdr:rowOff>
    </xdr:from>
    <xdr:to>
      <xdr:col>6</xdr:col>
      <xdr:colOff>1600714</xdr:colOff>
      <xdr:row>155</xdr:row>
      <xdr:rowOff>541269</xdr:rowOff>
    </xdr:to>
    <xdr:pic>
      <xdr:nvPicPr>
        <xdr:cNvPr id="54" name="Picture 53"/>
        <xdr:cNvPicPr>
          <a:picLocks noChangeAspect="1" noChangeArrowheads="1"/>
        </xdr:cNvPicPr>
      </xdr:nvPicPr>
      <xdr:blipFill>
        <a:blip r:embed="rId46" cstate="print">
          <a:extLst>
            <a:ext uri="{28A0092B-C50C-407E-A947-70E740481C1C}">
              <a14:useLocalDpi xmlns:a14="http://schemas.microsoft.com/office/drawing/2010/main" val="0"/>
            </a:ext>
          </a:extLst>
        </a:blip>
        <a:srcRect/>
        <a:stretch>
          <a:fillRect/>
        </a:stretch>
      </xdr:blipFill>
      <xdr:spPr>
        <a:xfrm>
          <a:off x="8489315" y="48194595"/>
          <a:ext cx="1102360" cy="909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426556</xdr:colOff>
      <xdr:row>152</xdr:row>
      <xdr:rowOff>1029864</xdr:rowOff>
    </xdr:from>
    <xdr:to>
      <xdr:col>6</xdr:col>
      <xdr:colOff>1312793</xdr:colOff>
      <xdr:row>154</xdr:row>
      <xdr:rowOff>7041</xdr:rowOff>
    </xdr:to>
    <xdr:pic>
      <xdr:nvPicPr>
        <xdr:cNvPr id="55" name="Picture 54"/>
        <xdr:cNvPicPr>
          <a:picLocks noChangeAspect="1" noChangeArrowheads="1"/>
        </xdr:cNvPicPr>
      </xdr:nvPicPr>
      <xdr:blipFill>
        <a:blip r:embed="rId47" cstate="print">
          <a:extLst>
            <a:ext uri="{28A0092B-C50C-407E-A947-70E740481C1C}">
              <a14:useLocalDpi xmlns:a14="http://schemas.microsoft.com/office/drawing/2010/main" val="0"/>
            </a:ext>
          </a:extLst>
        </a:blip>
        <a:srcRect/>
        <a:stretch>
          <a:fillRect/>
        </a:stretch>
      </xdr:blipFill>
      <xdr:spPr>
        <a:xfrm>
          <a:off x="8417560" y="47049055"/>
          <a:ext cx="886460" cy="777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257175</xdr:colOff>
      <xdr:row>150</xdr:row>
      <xdr:rowOff>104775</xdr:rowOff>
    </xdr:from>
    <xdr:to>
      <xdr:col>6</xdr:col>
      <xdr:colOff>1789163</xdr:colOff>
      <xdr:row>151</xdr:row>
      <xdr:rowOff>735079</xdr:rowOff>
    </xdr:to>
    <xdr:pic>
      <xdr:nvPicPr>
        <xdr:cNvPr id="56" name="Picture 55"/>
        <xdr:cNvPicPr>
          <a:picLocks noChangeAspect="1" noChangeArrowheads="1"/>
        </xdr:cNvPicPr>
      </xdr:nvPicPr>
      <xdr:blipFill>
        <a:blip r:embed="rId48" cstate="print">
          <a:extLst>
            <a:ext uri="{28A0092B-C50C-407E-A947-70E740481C1C}">
              <a14:useLocalDpi xmlns:a14="http://schemas.microsoft.com/office/drawing/2010/main" val="0"/>
            </a:ext>
          </a:extLst>
        </a:blip>
        <a:srcRect/>
        <a:stretch>
          <a:fillRect/>
        </a:stretch>
      </xdr:blipFill>
      <xdr:spPr>
        <a:xfrm>
          <a:off x="8248650" y="44638595"/>
          <a:ext cx="1531620" cy="13728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628650</xdr:colOff>
      <xdr:row>108</xdr:row>
      <xdr:rowOff>200025</xdr:rowOff>
    </xdr:from>
    <xdr:to>
      <xdr:col>6</xdr:col>
      <xdr:colOff>1185711</xdr:colOff>
      <xdr:row>109</xdr:row>
      <xdr:rowOff>358223</xdr:rowOff>
    </xdr:to>
    <xdr:pic>
      <xdr:nvPicPr>
        <xdr:cNvPr id="28" name="Picture 27" descr="China Refrigeration Parts Suction Line Filter Core Lx-48 - China Filter  Core, Refrigeration Parts"/>
        <xdr:cNvPicPr>
          <a:picLocks noChangeAspect="1" noChangeArrowheads="1"/>
        </xdr:cNvPicPr>
      </xdr:nvPicPr>
      <xdr:blipFill>
        <a:blip r:embed="rId49" cstate="print">
          <a:extLst>
            <a:ext uri="{28A0092B-C50C-407E-A947-70E740481C1C}">
              <a14:useLocalDpi xmlns:a14="http://schemas.microsoft.com/office/drawing/2010/main" val="0"/>
            </a:ext>
          </a:extLst>
        </a:blip>
        <a:srcRect l="19017" t="8944" r="18883" b="3170"/>
        <a:stretch>
          <a:fillRect/>
        </a:stretch>
      </xdr:blipFill>
      <xdr:spPr>
        <a:xfrm>
          <a:off x="8620125" y="28068905"/>
          <a:ext cx="556895" cy="78676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150495</xdr:colOff>
      <xdr:row>9</xdr:row>
      <xdr:rowOff>104775</xdr:rowOff>
    </xdr:from>
    <xdr:to>
      <xdr:col>6</xdr:col>
      <xdr:colOff>2097169</xdr:colOff>
      <xdr:row>11</xdr:row>
      <xdr:rowOff>255181</xdr:rowOff>
    </xdr:to>
    <xdr:pic>
      <xdr:nvPicPr>
        <xdr:cNvPr id="3" name="Picture 2"/>
        <xdr:cNvPicPr>
          <a:picLocks noChangeAspect="1"/>
        </xdr:cNvPicPr>
      </xdr:nvPicPr>
      <xdr:blipFill>
        <a:blip r:embed="rId1"/>
        <a:stretch>
          <a:fillRect/>
        </a:stretch>
      </xdr:blipFill>
      <xdr:spPr>
        <a:xfrm>
          <a:off x="8199120" y="1077595"/>
          <a:ext cx="1946275" cy="698500"/>
        </a:xfrm>
        <a:prstGeom prst="rect">
          <a:avLst/>
        </a:prstGeom>
      </xdr:spPr>
    </xdr:pic>
    <xdr:clientData/>
  </xdr:twoCellAnchor>
  <xdr:twoCellAnchor editAs="oneCell">
    <xdr:from>
      <xdr:col>6</xdr:col>
      <xdr:colOff>614045</xdr:colOff>
      <xdr:row>13</xdr:row>
      <xdr:rowOff>196850</xdr:rowOff>
    </xdr:from>
    <xdr:to>
      <xdr:col>6</xdr:col>
      <xdr:colOff>1874520</xdr:colOff>
      <xdr:row>21</xdr:row>
      <xdr:rowOff>238125</xdr:rowOff>
    </xdr:to>
    <xdr:pic>
      <xdr:nvPicPr>
        <xdr:cNvPr id="5" name="Picture 4"/>
        <xdr:cNvPicPr>
          <a:picLocks noChangeAspect="1"/>
        </xdr:cNvPicPr>
      </xdr:nvPicPr>
      <xdr:blipFill>
        <a:blip r:embed="rId2"/>
        <a:stretch>
          <a:fillRect/>
        </a:stretch>
      </xdr:blipFill>
      <xdr:spPr>
        <a:xfrm>
          <a:off x="8662670" y="2266950"/>
          <a:ext cx="1260475" cy="2235835"/>
        </a:xfrm>
        <a:prstGeom prst="rect">
          <a:avLst/>
        </a:prstGeom>
      </xdr:spPr>
    </xdr:pic>
    <xdr:clientData/>
  </xdr:twoCellAnchor>
  <xdr:twoCellAnchor editAs="oneCell">
    <xdr:from>
      <xdr:col>6</xdr:col>
      <xdr:colOff>236220</xdr:colOff>
      <xdr:row>24</xdr:row>
      <xdr:rowOff>0</xdr:rowOff>
    </xdr:from>
    <xdr:to>
      <xdr:col>6</xdr:col>
      <xdr:colOff>2036220</xdr:colOff>
      <xdr:row>30</xdr:row>
      <xdr:rowOff>221622</xdr:rowOff>
    </xdr:to>
    <xdr:pic>
      <xdr:nvPicPr>
        <xdr:cNvPr id="7" name="Picture 6"/>
        <xdr:cNvPicPr>
          <a:picLocks noChangeAspect="1"/>
        </xdr:cNvPicPr>
      </xdr:nvPicPr>
      <xdr:blipFill>
        <a:blip r:embed="rId3"/>
        <a:stretch>
          <a:fillRect/>
        </a:stretch>
      </xdr:blipFill>
      <xdr:spPr>
        <a:xfrm>
          <a:off x="8284845" y="5087620"/>
          <a:ext cx="1799590" cy="1867535"/>
        </a:xfrm>
        <a:prstGeom prst="rect">
          <a:avLst/>
        </a:prstGeom>
      </xdr:spPr>
    </xdr:pic>
    <xdr:clientData/>
  </xdr:twoCellAnchor>
  <xdr:twoCellAnchor editAs="oneCell">
    <xdr:from>
      <xdr:col>6</xdr:col>
      <xdr:colOff>641985</xdr:colOff>
      <xdr:row>33</xdr:row>
      <xdr:rowOff>186690</xdr:rowOff>
    </xdr:from>
    <xdr:to>
      <xdr:col>6</xdr:col>
      <xdr:colOff>1641985</xdr:colOff>
      <xdr:row>38</xdr:row>
      <xdr:rowOff>114132</xdr:rowOff>
    </xdr:to>
    <xdr:pic>
      <xdr:nvPicPr>
        <xdr:cNvPr id="8" name="Picture 7"/>
        <xdr:cNvPicPr>
          <a:picLocks noChangeAspect="1"/>
        </xdr:cNvPicPr>
      </xdr:nvPicPr>
      <xdr:blipFill>
        <a:blip r:embed="rId4"/>
        <a:stretch>
          <a:fillRect/>
        </a:stretch>
      </xdr:blipFill>
      <xdr:spPr>
        <a:xfrm>
          <a:off x="8690610" y="7743190"/>
          <a:ext cx="999490" cy="1298575"/>
        </a:xfrm>
        <a:prstGeom prst="rect">
          <a:avLst/>
        </a:prstGeom>
      </xdr:spPr>
    </xdr:pic>
    <xdr:clientData/>
  </xdr:twoCellAnchor>
  <xdr:twoCellAnchor editAs="oneCell">
    <xdr:from>
      <xdr:col>6</xdr:col>
      <xdr:colOff>573405</xdr:colOff>
      <xdr:row>41</xdr:row>
      <xdr:rowOff>242668</xdr:rowOff>
    </xdr:from>
    <xdr:to>
      <xdr:col>6</xdr:col>
      <xdr:colOff>1240155</xdr:colOff>
      <xdr:row>42</xdr:row>
      <xdr:rowOff>199879</xdr:rowOff>
    </xdr:to>
    <xdr:pic>
      <xdr:nvPicPr>
        <xdr:cNvPr id="9" name="Picture 8"/>
        <xdr:cNvPicPr>
          <a:picLocks noChangeAspect="1"/>
        </xdr:cNvPicPr>
      </xdr:nvPicPr>
      <xdr:blipFill>
        <a:blip r:embed="rId5"/>
        <a:stretch>
          <a:fillRect/>
        </a:stretch>
      </xdr:blipFill>
      <xdr:spPr>
        <a:xfrm>
          <a:off x="8622030" y="9993630"/>
          <a:ext cx="666750" cy="231140"/>
        </a:xfrm>
        <a:prstGeom prst="rect">
          <a:avLst/>
        </a:prstGeom>
      </xdr:spPr>
    </xdr:pic>
    <xdr:clientData/>
  </xdr:twoCellAnchor>
  <xdr:twoCellAnchor editAs="oneCell">
    <xdr:from>
      <xdr:col>6</xdr:col>
      <xdr:colOff>360045</xdr:colOff>
      <xdr:row>45</xdr:row>
      <xdr:rowOff>108585</xdr:rowOff>
    </xdr:from>
    <xdr:to>
      <xdr:col>6</xdr:col>
      <xdr:colOff>1893378</xdr:colOff>
      <xdr:row>49</xdr:row>
      <xdr:rowOff>3681</xdr:rowOff>
    </xdr:to>
    <xdr:pic>
      <xdr:nvPicPr>
        <xdr:cNvPr id="11" name="Picture 10"/>
        <xdr:cNvPicPr>
          <a:picLocks noChangeAspect="1"/>
        </xdr:cNvPicPr>
      </xdr:nvPicPr>
      <xdr:blipFill>
        <a:blip r:embed="rId6"/>
        <a:stretch>
          <a:fillRect/>
        </a:stretch>
      </xdr:blipFill>
      <xdr:spPr>
        <a:xfrm>
          <a:off x="8408670" y="10956925"/>
          <a:ext cx="1532890" cy="991870"/>
        </a:xfrm>
        <a:prstGeom prst="rect">
          <a:avLst/>
        </a:prstGeom>
      </xdr:spPr>
    </xdr:pic>
    <xdr:clientData/>
  </xdr:twoCellAnchor>
  <xdr:twoCellAnchor editAs="oneCell">
    <xdr:from>
      <xdr:col>6</xdr:col>
      <xdr:colOff>381000</xdr:colOff>
      <xdr:row>55</xdr:row>
      <xdr:rowOff>180975</xdr:rowOff>
    </xdr:from>
    <xdr:to>
      <xdr:col>6</xdr:col>
      <xdr:colOff>1885762</xdr:colOff>
      <xdr:row>57</xdr:row>
      <xdr:rowOff>76105</xdr:rowOff>
    </xdr:to>
    <xdr:pic>
      <xdr:nvPicPr>
        <xdr:cNvPr id="12" name="Picture 11"/>
        <xdr:cNvPicPr>
          <a:picLocks noChangeAspect="1"/>
        </xdr:cNvPicPr>
      </xdr:nvPicPr>
      <xdr:blipFill>
        <a:blip r:embed="rId7"/>
        <a:stretch>
          <a:fillRect/>
        </a:stretch>
      </xdr:blipFill>
      <xdr:spPr>
        <a:xfrm>
          <a:off x="8429625" y="13772515"/>
          <a:ext cx="1504315" cy="443230"/>
        </a:xfrm>
        <a:prstGeom prst="rect">
          <a:avLst/>
        </a:prstGeom>
      </xdr:spPr>
    </xdr:pic>
    <xdr:clientData/>
  </xdr:twoCellAnchor>
  <xdr:twoCellAnchor editAs="oneCell">
    <xdr:from>
      <xdr:col>6</xdr:col>
      <xdr:colOff>533400</xdr:colOff>
      <xdr:row>64</xdr:row>
      <xdr:rowOff>179070</xdr:rowOff>
    </xdr:from>
    <xdr:to>
      <xdr:col>6</xdr:col>
      <xdr:colOff>1704829</xdr:colOff>
      <xdr:row>67</xdr:row>
      <xdr:rowOff>20869</xdr:rowOff>
    </xdr:to>
    <xdr:pic>
      <xdr:nvPicPr>
        <xdr:cNvPr id="13" name="Picture 12"/>
        <xdr:cNvPicPr>
          <a:picLocks noChangeAspect="1"/>
        </xdr:cNvPicPr>
      </xdr:nvPicPr>
      <xdr:blipFill>
        <a:blip r:embed="rId8"/>
        <a:stretch>
          <a:fillRect/>
        </a:stretch>
      </xdr:blipFill>
      <xdr:spPr>
        <a:xfrm>
          <a:off x="8582025" y="16239490"/>
          <a:ext cx="1170940" cy="664210"/>
        </a:xfrm>
        <a:prstGeom prst="rect">
          <a:avLst/>
        </a:prstGeom>
      </xdr:spPr>
    </xdr:pic>
    <xdr:clientData/>
  </xdr:twoCellAnchor>
  <xdr:twoCellAnchor editAs="oneCell">
    <xdr:from>
      <xdr:col>6</xdr:col>
      <xdr:colOff>647700</xdr:colOff>
      <xdr:row>75</xdr:row>
      <xdr:rowOff>220980</xdr:rowOff>
    </xdr:from>
    <xdr:to>
      <xdr:col>6</xdr:col>
      <xdr:colOff>1657224</xdr:colOff>
      <xdr:row>78</xdr:row>
      <xdr:rowOff>188493</xdr:rowOff>
    </xdr:to>
    <xdr:pic>
      <xdr:nvPicPr>
        <xdr:cNvPr id="14" name="Picture 13"/>
        <xdr:cNvPicPr>
          <a:picLocks noChangeAspect="1"/>
        </xdr:cNvPicPr>
      </xdr:nvPicPr>
      <xdr:blipFill>
        <a:blip r:embed="rId9"/>
        <a:stretch>
          <a:fillRect/>
        </a:stretch>
      </xdr:blipFill>
      <xdr:spPr>
        <a:xfrm>
          <a:off x="8696325" y="19298920"/>
          <a:ext cx="1009015" cy="789940"/>
        </a:xfrm>
        <a:prstGeom prst="rect">
          <a:avLst/>
        </a:prstGeom>
      </xdr:spPr>
    </xdr:pic>
    <xdr:clientData/>
  </xdr:twoCellAnchor>
  <xdr:twoCellAnchor editAs="oneCell">
    <xdr:from>
      <xdr:col>6</xdr:col>
      <xdr:colOff>716280</xdr:colOff>
      <xdr:row>86</xdr:row>
      <xdr:rowOff>100965</xdr:rowOff>
    </xdr:from>
    <xdr:to>
      <xdr:col>6</xdr:col>
      <xdr:colOff>1430655</xdr:colOff>
      <xdr:row>87</xdr:row>
      <xdr:rowOff>95250</xdr:rowOff>
    </xdr:to>
    <xdr:pic>
      <xdr:nvPicPr>
        <xdr:cNvPr id="15" name="Picture 14"/>
        <xdr:cNvPicPr>
          <a:picLocks noChangeAspect="1"/>
        </xdr:cNvPicPr>
      </xdr:nvPicPr>
      <xdr:blipFill>
        <a:blip r:embed="rId10"/>
        <a:stretch>
          <a:fillRect/>
        </a:stretch>
      </xdr:blipFill>
      <xdr:spPr>
        <a:xfrm>
          <a:off x="8764905" y="22196425"/>
          <a:ext cx="714375" cy="546735"/>
        </a:xfrm>
        <a:prstGeom prst="rect">
          <a:avLst/>
        </a:prstGeom>
      </xdr:spPr>
    </xdr:pic>
    <xdr:clientData/>
  </xdr:twoCellAnchor>
  <xdr:twoCellAnchor editAs="oneCell">
    <xdr:from>
      <xdr:col>6</xdr:col>
      <xdr:colOff>725805</xdr:colOff>
      <xdr:row>124</xdr:row>
      <xdr:rowOff>36195</xdr:rowOff>
    </xdr:from>
    <xdr:to>
      <xdr:col>6</xdr:col>
      <xdr:colOff>1449615</xdr:colOff>
      <xdr:row>124</xdr:row>
      <xdr:rowOff>356152</xdr:rowOff>
    </xdr:to>
    <xdr:pic>
      <xdr:nvPicPr>
        <xdr:cNvPr id="19" name="Picture 18"/>
        <xdr:cNvPicPr>
          <a:picLocks noChangeAspect="1"/>
        </xdr:cNvPicPr>
      </xdr:nvPicPr>
      <xdr:blipFill>
        <a:blip r:embed="rId11"/>
        <a:stretch>
          <a:fillRect/>
        </a:stretch>
      </xdr:blipFill>
      <xdr:spPr>
        <a:xfrm>
          <a:off x="8774430" y="33967420"/>
          <a:ext cx="723265" cy="319405"/>
        </a:xfrm>
        <a:prstGeom prst="rect">
          <a:avLst/>
        </a:prstGeom>
      </xdr:spPr>
    </xdr:pic>
    <xdr:clientData/>
  </xdr:twoCellAnchor>
  <xdr:twoCellAnchor editAs="oneCell">
    <xdr:from>
      <xdr:col>6</xdr:col>
      <xdr:colOff>828675</xdr:colOff>
      <xdr:row>125</xdr:row>
      <xdr:rowOff>30480</xdr:rowOff>
    </xdr:from>
    <xdr:to>
      <xdr:col>6</xdr:col>
      <xdr:colOff>1504865</xdr:colOff>
      <xdr:row>125</xdr:row>
      <xdr:rowOff>236220</xdr:rowOff>
    </xdr:to>
    <xdr:pic>
      <xdr:nvPicPr>
        <xdr:cNvPr id="20" name="Picture 19"/>
        <xdr:cNvPicPr>
          <a:picLocks noChangeAspect="1"/>
        </xdr:cNvPicPr>
      </xdr:nvPicPr>
      <xdr:blipFill>
        <a:blip r:embed="rId12"/>
        <a:stretch>
          <a:fillRect/>
        </a:stretch>
      </xdr:blipFill>
      <xdr:spPr>
        <a:xfrm>
          <a:off x="8877300" y="34409380"/>
          <a:ext cx="675640" cy="205740"/>
        </a:xfrm>
        <a:prstGeom prst="rect">
          <a:avLst/>
        </a:prstGeom>
      </xdr:spPr>
    </xdr:pic>
    <xdr:clientData/>
  </xdr:twoCellAnchor>
  <xdr:twoCellAnchor editAs="oneCell">
    <xdr:from>
      <xdr:col>6</xdr:col>
      <xdr:colOff>721995</xdr:colOff>
      <xdr:row>126</xdr:row>
      <xdr:rowOff>26671</xdr:rowOff>
    </xdr:from>
    <xdr:to>
      <xdr:col>6</xdr:col>
      <xdr:colOff>1499104</xdr:colOff>
      <xdr:row>126</xdr:row>
      <xdr:rowOff>236220</xdr:rowOff>
    </xdr:to>
    <xdr:pic>
      <xdr:nvPicPr>
        <xdr:cNvPr id="21" name="Picture 20"/>
        <xdr:cNvPicPr>
          <a:picLocks noChangeAspect="1"/>
        </xdr:cNvPicPr>
      </xdr:nvPicPr>
      <xdr:blipFill>
        <a:blip r:embed="rId13"/>
        <a:stretch>
          <a:fillRect/>
        </a:stretch>
      </xdr:blipFill>
      <xdr:spPr>
        <a:xfrm>
          <a:off x="8770620" y="34872295"/>
          <a:ext cx="776605" cy="209550"/>
        </a:xfrm>
        <a:prstGeom prst="rect">
          <a:avLst/>
        </a:prstGeom>
      </xdr:spPr>
    </xdr:pic>
    <xdr:clientData/>
  </xdr:twoCellAnchor>
  <xdr:twoCellAnchor editAs="oneCell">
    <xdr:from>
      <xdr:col>6</xdr:col>
      <xdr:colOff>784860</xdr:colOff>
      <xdr:row>127</xdr:row>
      <xdr:rowOff>40005</xdr:rowOff>
    </xdr:from>
    <xdr:to>
      <xdr:col>6</xdr:col>
      <xdr:colOff>1432479</xdr:colOff>
      <xdr:row>127</xdr:row>
      <xdr:rowOff>240005</xdr:rowOff>
    </xdr:to>
    <xdr:pic>
      <xdr:nvPicPr>
        <xdr:cNvPr id="22" name="Picture 21"/>
        <xdr:cNvPicPr>
          <a:picLocks noChangeAspect="1"/>
        </xdr:cNvPicPr>
      </xdr:nvPicPr>
      <xdr:blipFill>
        <a:blip r:embed="rId14"/>
        <a:stretch>
          <a:fillRect/>
        </a:stretch>
      </xdr:blipFill>
      <xdr:spPr>
        <a:xfrm>
          <a:off x="8833485" y="35371405"/>
          <a:ext cx="647065" cy="199390"/>
        </a:xfrm>
        <a:prstGeom prst="rect">
          <a:avLst/>
        </a:prstGeom>
      </xdr:spPr>
    </xdr:pic>
    <xdr:clientData/>
  </xdr:twoCellAnchor>
  <xdr:twoCellAnchor editAs="oneCell">
    <xdr:from>
      <xdr:col>6</xdr:col>
      <xdr:colOff>826770</xdr:colOff>
      <xdr:row>128</xdr:row>
      <xdr:rowOff>34290</xdr:rowOff>
    </xdr:from>
    <xdr:to>
      <xdr:col>6</xdr:col>
      <xdr:colOff>1398199</xdr:colOff>
      <xdr:row>128</xdr:row>
      <xdr:rowOff>243814</xdr:rowOff>
    </xdr:to>
    <xdr:pic>
      <xdr:nvPicPr>
        <xdr:cNvPr id="23" name="Picture 22"/>
        <xdr:cNvPicPr>
          <a:picLocks noChangeAspect="1"/>
        </xdr:cNvPicPr>
      </xdr:nvPicPr>
      <xdr:blipFill>
        <a:blip r:embed="rId15"/>
        <a:stretch>
          <a:fillRect/>
        </a:stretch>
      </xdr:blipFill>
      <xdr:spPr>
        <a:xfrm>
          <a:off x="8875395" y="35756215"/>
          <a:ext cx="570865" cy="208915"/>
        </a:xfrm>
        <a:prstGeom prst="rect">
          <a:avLst/>
        </a:prstGeom>
      </xdr:spPr>
    </xdr:pic>
    <xdr:clientData/>
  </xdr:twoCellAnchor>
  <xdr:twoCellAnchor editAs="oneCell">
    <xdr:from>
      <xdr:col>6</xdr:col>
      <xdr:colOff>798195</xdr:colOff>
      <xdr:row>129</xdr:row>
      <xdr:rowOff>45720</xdr:rowOff>
    </xdr:from>
    <xdr:to>
      <xdr:col>6</xdr:col>
      <xdr:colOff>1445814</xdr:colOff>
      <xdr:row>129</xdr:row>
      <xdr:rowOff>245720</xdr:rowOff>
    </xdr:to>
    <xdr:pic>
      <xdr:nvPicPr>
        <xdr:cNvPr id="24" name="Picture 23"/>
        <xdr:cNvPicPr>
          <a:picLocks noChangeAspect="1"/>
        </xdr:cNvPicPr>
      </xdr:nvPicPr>
      <xdr:blipFill>
        <a:blip r:embed="rId14"/>
        <a:stretch>
          <a:fillRect/>
        </a:stretch>
      </xdr:blipFill>
      <xdr:spPr>
        <a:xfrm>
          <a:off x="8846820" y="36041965"/>
          <a:ext cx="647065" cy="199390"/>
        </a:xfrm>
        <a:prstGeom prst="rect">
          <a:avLst/>
        </a:prstGeom>
      </xdr:spPr>
    </xdr:pic>
    <xdr:clientData/>
  </xdr:twoCellAnchor>
  <xdr:twoCellAnchor editAs="oneCell">
    <xdr:from>
      <xdr:col>6</xdr:col>
      <xdr:colOff>855345</xdr:colOff>
      <xdr:row>130</xdr:row>
      <xdr:rowOff>34290</xdr:rowOff>
    </xdr:from>
    <xdr:to>
      <xdr:col>6</xdr:col>
      <xdr:colOff>1426774</xdr:colOff>
      <xdr:row>130</xdr:row>
      <xdr:rowOff>243814</xdr:rowOff>
    </xdr:to>
    <xdr:pic>
      <xdr:nvPicPr>
        <xdr:cNvPr id="25" name="Picture 24"/>
        <xdr:cNvPicPr>
          <a:picLocks noChangeAspect="1"/>
        </xdr:cNvPicPr>
      </xdr:nvPicPr>
      <xdr:blipFill>
        <a:blip r:embed="rId15"/>
        <a:stretch>
          <a:fillRect/>
        </a:stretch>
      </xdr:blipFill>
      <xdr:spPr>
        <a:xfrm>
          <a:off x="8903970" y="36304855"/>
          <a:ext cx="570865" cy="208915"/>
        </a:xfrm>
        <a:prstGeom prst="rect">
          <a:avLst/>
        </a:prstGeom>
      </xdr:spPr>
    </xdr:pic>
    <xdr:clientData/>
  </xdr:twoCellAnchor>
  <xdr:twoCellAnchor editAs="oneCell">
    <xdr:from>
      <xdr:col>6</xdr:col>
      <xdr:colOff>792480</xdr:colOff>
      <xdr:row>141</xdr:row>
      <xdr:rowOff>15240</xdr:rowOff>
    </xdr:from>
    <xdr:to>
      <xdr:col>6</xdr:col>
      <xdr:colOff>1592480</xdr:colOff>
      <xdr:row>141</xdr:row>
      <xdr:rowOff>438150</xdr:rowOff>
    </xdr:to>
    <xdr:pic>
      <xdr:nvPicPr>
        <xdr:cNvPr id="26" name="Picture 25"/>
        <xdr:cNvPicPr>
          <a:picLocks noChangeAspect="1"/>
        </xdr:cNvPicPr>
      </xdr:nvPicPr>
      <xdr:blipFill>
        <a:blip r:embed="rId16"/>
        <a:stretch>
          <a:fillRect/>
        </a:stretch>
      </xdr:blipFill>
      <xdr:spPr>
        <a:xfrm>
          <a:off x="8841105" y="44856400"/>
          <a:ext cx="799465" cy="422910"/>
        </a:xfrm>
        <a:prstGeom prst="rect">
          <a:avLst/>
        </a:prstGeom>
      </xdr:spPr>
    </xdr:pic>
    <xdr:clientData/>
  </xdr:twoCellAnchor>
  <xdr:twoCellAnchor editAs="oneCell">
    <xdr:from>
      <xdr:col>6</xdr:col>
      <xdr:colOff>503499</xdr:colOff>
      <xdr:row>144</xdr:row>
      <xdr:rowOff>141383</xdr:rowOff>
    </xdr:from>
    <xdr:to>
      <xdr:col>6</xdr:col>
      <xdr:colOff>1751118</xdr:colOff>
      <xdr:row>144</xdr:row>
      <xdr:rowOff>368078</xdr:rowOff>
    </xdr:to>
    <xdr:pic>
      <xdr:nvPicPr>
        <xdr:cNvPr id="30" name="Picture 29"/>
        <xdr:cNvPicPr>
          <a:picLocks noChangeAspect="1"/>
        </xdr:cNvPicPr>
      </xdr:nvPicPr>
      <xdr:blipFill>
        <a:blip r:embed="rId17"/>
        <a:stretch>
          <a:fillRect/>
        </a:stretch>
      </xdr:blipFill>
      <xdr:spPr>
        <a:xfrm>
          <a:off x="8551545" y="46972855"/>
          <a:ext cx="1247775" cy="226695"/>
        </a:xfrm>
        <a:prstGeom prst="rect">
          <a:avLst/>
        </a:prstGeom>
      </xdr:spPr>
    </xdr:pic>
    <xdr:clientData/>
  </xdr:twoCellAnchor>
  <xdr:twoCellAnchor editAs="oneCell">
    <xdr:from>
      <xdr:col>6</xdr:col>
      <xdr:colOff>636270</xdr:colOff>
      <xdr:row>145</xdr:row>
      <xdr:rowOff>40005</xdr:rowOff>
    </xdr:from>
    <xdr:to>
      <xdr:col>6</xdr:col>
      <xdr:colOff>1626746</xdr:colOff>
      <xdr:row>145</xdr:row>
      <xdr:rowOff>243840</xdr:rowOff>
    </xdr:to>
    <xdr:pic>
      <xdr:nvPicPr>
        <xdr:cNvPr id="31" name="Picture 30"/>
        <xdr:cNvPicPr>
          <a:picLocks noChangeAspect="1"/>
        </xdr:cNvPicPr>
      </xdr:nvPicPr>
      <xdr:blipFill>
        <a:blip r:embed="rId18"/>
        <a:stretch>
          <a:fillRect/>
        </a:stretch>
      </xdr:blipFill>
      <xdr:spPr>
        <a:xfrm>
          <a:off x="8684895" y="47376715"/>
          <a:ext cx="989965" cy="203835"/>
        </a:xfrm>
        <a:prstGeom prst="rect">
          <a:avLst/>
        </a:prstGeom>
      </xdr:spPr>
    </xdr:pic>
    <xdr:clientData/>
  </xdr:twoCellAnchor>
  <xdr:twoCellAnchor editAs="oneCell">
    <xdr:from>
      <xdr:col>6</xdr:col>
      <xdr:colOff>224790</xdr:colOff>
      <xdr:row>149</xdr:row>
      <xdr:rowOff>140969</xdr:rowOff>
    </xdr:from>
    <xdr:to>
      <xdr:col>6</xdr:col>
      <xdr:colOff>2010728</xdr:colOff>
      <xdr:row>157</xdr:row>
      <xdr:rowOff>12748</xdr:rowOff>
    </xdr:to>
    <xdr:pic>
      <xdr:nvPicPr>
        <xdr:cNvPr id="32" name="Picture 31"/>
        <xdr:cNvPicPr>
          <a:picLocks noChangeAspect="1"/>
        </xdr:cNvPicPr>
      </xdr:nvPicPr>
      <xdr:blipFill>
        <a:blip r:embed="rId19"/>
        <a:stretch>
          <a:fillRect/>
        </a:stretch>
      </xdr:blipFill>
      <xdr:spPr>
        <a:xfrm>
          <a:off x="8273415" y="48410495"/>
          <a:ext cx="1785620" cy="1091565"/>
        </a:xfrm>
        <a:prstGeom prst="rect">
          <a:avLst/>
        </a:prstGeom>
      </xdr:spPr>
    </xdr:pic>
    <xdr:clientData/>
  </xdr:twoCellAnchor>
  <xdr:twoCellAnchor editAs="oneCell">
    <xdr:from>
      <xdr:col>6</xdr:col>
      <xdr:colOff>765810</xdr:colOff>
      <xdr:row>158</xdr:row>
      <xdr:rowOff>34290</xdr:rowOff>
    </xdr:from>
    <xdr:to>
      <xdr:col>6</xdr:col>
      <xdr:colOff>1470572</xdr:colOff>
      <xdr:row>158</xdr:row>
      <xdr:rowOff>259079</xdr:rowOff>
    </xdr:to>
    <xdr:pic>
      <xdr:nvPicPr>
        <xdr:cNvPr id="33" name="Picture 32"/>
        <xdr:cNvPicPr>
          <a:picLocks noChangeAspect="1"/>
        </xdr:cNvPicPr>
      </xdr:nvPicPr>
      <xdr:blipFill>
        <a:blip r:embed="rId20"/>
        <a:stretch>
          <a:fillRect/>
        </a:stretch>
      </xdr:blipFill>
      <xdr:spPr>
        <a:xfrm>
          <a:off x="8814435" y="49676050"/>
          <a:ext cx="704215" cy="224155"/>
        </a:xfrm>
        <a:prstGeom prst="rect">
          <a:avLst/>
        </a:prstGeom>
      </xdr:spPr>
    </xdr:pic>
    <xdr:clientData/>
  </xdr:twoCellAnchor>
  <xdr:twoCellAnchor editAs="oneCell">
    <xdr:from>
      <xdr:col>6</xdr:col>
      <xdr:colOff>748665</xdr:colOff>
      <xdr:row>159</xdr:row>
      <xdr:rowOff>22861</xdr:rowOff>
    </xdr:from>
    <xdr:to>
      <xdr:col>6</xdr:col>
      <xdr:colOff>1558189</xdr:colOff>
      <xdr:row>159</xdr:row>
      <xdr:rowOff>251461</xdr:rowOff>
    </xdr:to>
    <xdr:pic>
      <xdr:nvPicPr>
        <xdr:cNvPr id="34" name="Picture 33"/>
        <xdr:cNvPicPr>
          <a:picLocks noChangeAspect="1"/>
        </xdr:cNvPicPr>
      </xdr:nvPicPr>
      <xdr:blipFill>
        <a:blip r:embed="rId21"/>
        <a:stretch>
          <a:fillRect/>
        </a:stretch>
      </xdr:blipFill>
      <xdr:spPr>
        <a:xfrm>
          <a:off x="8797290" y="49938940"/>
          <a:ext cx="808990" cy="228600"/>
        </a:xfrm>
        <a:prstGeom prst="rect">
          <a:avLst/>
        </a:prstGeom>
      </xdr:spPr>
    </xdr:pic>
    <xdr:clientData/>
  </xdr:twoCellAnchor>
  <xdr:twoCellAnchor editAs="oneCell">
    <xdr:from>
      <xdr:col>6</xdr:col>
      <xdr:colOff>403860</xdr:colOff>
      <xdr:row>160</xdr:row>
      <xdr:rowOff>30480</xdr:rowOff>
    </xdr:from>
    <xdr:to>
      <xdr:col>6</xdr:col>
      <xdr:colOff>1861003</xdr:colOff>
      <xdr:row>160</xdr:row>
      <xdr:rowOff>243840</xdr:rowOff>
    </xdr:to>
    <xdr:pic>
      <xdr:nvPicPr>
        <xdr:cNvPr id="35" name="Picture 34"/>
        <xdr:cNvPicPr>
          <a:picLocks noChangeAspect="1"/>
        </xdr:cNvPicPr>
      </xdr:nvPicPr>
      <xdr:blipFill>
        <a:blip r:embed="rId22"/>
        <a:stretch>
          <a:fillRect/>
        </a:stretch>
      </xdr:blipFill>
      <xdr:spPr>
        <a:xfrm>
          <a:off x="8452485" y="50220880"/>
          <a:ext cx="1456690" cy="213360"/>
        </a:xfrm>
        <a:prstGeom prst="rect">
          <a:avLst/>
        </a:prstGeom>
      </xdr:spPr>
    </xdr:pic>
    <xdr:clientData/>
  </xdr:twoCellAnchor>
  <xdr:twoCellAnchor editAs="oneCell">
    <xdr:from>
      <xdr:col>6</xdr:col>
      <xdr:colOff>786765</xdr:colOff>
      <xdr:row>161</xdr:row>
      <xdr:rowOff>13335</xdr:rowOff>
    </xdr:from>
    <xdr:to>
      <xdr:col>6</xdr:col>
      <xdr:colOff>1415336</xdr:colOff>
      <xdr:row>161</xdr:row>
      <xdr:rowOff>243840</xdr:rowOff>
    </xdr:to>
    <xdr:pic>
      <xdr:nvPicPr>
        <xdr:cNvPr id="36" name="Picture 35"/>
        <xdr:cNvPicPr>
          <a:picLocks noChangeAspect="1"/>
        </xdr:cNvPicPr>
      </xdr:nvPicPr>
      <xdr:blipFill>
        <a:blip r:embed="rId23"/>
        <a:stretch>
          <a:fillRect/>
        </a:stretch>
      </xdr:blipFill>
      <xdr:spPr>
        <a:xfrm>
          <a:off x="8835390" y="50478055"/>
          <a:ext cx="628015" cy="230505"/>
        </a:xfrm>
        <a:prstGeom prst="rect">
          <a:avLst/>
        </a:prstGeom>
      </xdr:spPr>
    </xdr:pic>
    <xdr:clientData/>
  </xdr:twoCellAnchor>
  <xdr:twoCellAnchor editAs="oneCell">
    <xdr:from>
      <xdr:col>6</xdr:col>
      <xdr:colOff>636270</xdr:colOff>
      <xdr:row>163</xdr:row>
      <xdr:rowOff>129540</xdr:rowOff>
    </xdr:from>
    <xdr:to>
      <xdr:col>6</xdr:col>
      <xdr:colOff>1588651</xdr:colOff>
      <xdr:row>166</xdr:row>
      <xdr:rowOff>57050</xdr:rowOff>
    </xdr:to>
    <xdr:pic>
      <xdr:nvPicPr>
        <xdr:cNvPr id="37" name="Picture 36"/>
        <xdr:cNvPicPr>
          <a:picLocks noChangeAspect="1"/>
        </xdr:cNvPicPr>
      </xdr:nvPicPr>
      <xdr:blipFill>
        <a:blip r:embed="rId24"/>
        <a:stretch>
          <a:fillRect/>
        </a:stretch>
      </xdr:blipFill>
      <xdr:spPr>
        <a:xfrm>
          <a:off x="8684895" y="51142900"/>
          <a:ext cx="951865" cy="749935"/>
        </a:xfrm>
        <a:prstGeom prst="rect">
          <a:avLst/>
        </a:prstGeom>
      </xdr:spPr>
    </xdr:pic>
    <xdr:clientData/>
  </xdr:twoCellAnchor>
  <xdr:twoCellAnchor editAs="oneCell">
    <xdr:from>
      <xdr:col>6</xdr:col>
      <xdr:colOff>769620</xdr:colOff>
      <xdr:row>169</xdr:row>
      <xdr:rowOff>156210</xdr:rowOff>
    </xdr:from>
    <xdr:to>
      <xdr:col>6</xdr:col>
      <xdr:colOff>1522001</xdr:colOff>
      <xdr:row>172</xdr:row>
      <xdr:rowOff>64676</xdr:rowOff>
    </xdr:to>
    <xdr:pic>
      <xdr:nvPicPr>
        <xdr:cNvPr id="38" name="Picture 37"/>
        <xdr:cNvPicPr>
          <a:picLocks noChangeAspect="1"/>
        </xdr:cNvPicPr>
      </xdr:nvPicPr>
      <xdr:blipFill>
        <a:blip r:embed="rId25"/>
        <a:stretch>
          <a:fillRect/>
        </a:stretch>
      </xdr:blipFill>
      <xdr:spPr>
        <a:xfrm>
          <a:off x="8818245" y="52815490"/>
          <a:ext cx="751840" cy="730885"/>
        </a:xfrm>
        <a:prstGeom prst="rect">
          <a:avLst/>
        </a:prstGeom>
      </xdr:spPr>
    </xdr:pic>
    <xdr:clientData/>
  </xdr:twoCellAnchor>
  <xdr:twoCellAnchor editAs="oneCell">
    <xdr:from>
      <xdr:col>6</xdr:col>
      <xdr:colOff>762000</xdr:colOff>
      <xdr:row>175</xdr:row>
      <xdr:rowOff>154305</xdr:rowOff>
    </xdr:from>
    <xdr:to>
      <xdr:col>6</xdr:col>
      <xdr:colOff>1514381</xdr:colOff>
      <xdr:row>178</xdr:row>
      <xdr:rowOff>62770</xdr:rowOff>
    </xdr:to>
    <xdr:pic>
      <xdr:nvPicPr>
        <xdr:cNvPr id="39" name="Picture 38"/>
        <xdr:cNvPicPr>
          <a:picLocks noChangeAspect="1"/>
        </xdr:cNvPicPr>
      </xdr:nvPicPr>
      <xdr:blipFill>
        <a:blip r:embed="rId26"/>
        <a:stretch>
          <a:fillRect/>
        </a:stretch>
      </xdr:blipFill>
      <xdr:spPr>
        <a:xfrm>
          <a:off x="8810625" y="54459505"/>
          <a:ext cx="751840" cy="730885"/>
        </a:xfrm>
        <a:prstGeom prst="rect">
          <a:avLst/>
        </a:prstGeom>
      </xdr:spPr>
    </xdr:pic>
    <xdr:clientData/>
  </xdr:twoCellAnchor>
  <xdr:twoCellAnchor editAs="oneCell">
    <xdr:from>
      <xdr:col>6</xdr:col>
      <xdr:colOff>754380</xdr:colOff>
      <xdr:row>180</xdr:row>
      <xdr:rowOff>22860</xdr:rowOff>
    </xdr:from>
    <xdr:to>
      <xdr:col>6</xdr:col>
      <xdr:colOff>1497237</xdr:colOff>
      <xdr:row>181</xdr:row>
      <xdr:rowOff>236219</xdr:rowOff>
    </xdr:to>
    <xdr:pic>
      <xdr:nvPicPr>
        <xdr:cNvPr id="40" name="Picture 39"/>
        <xdr:cNvPicPr>
          <a:picLocks noChangeAspect="1"/>
        </xdr:cNvPicPr>
      </xdr:nvPicPr>
      <xdr:blipFill>
        <a:blip r:embed="rId27"/>
        <a:stretch>
          <a:fillRect/>
        </a:stretch>
      </xdr:blipFill>
      <xdr:spPr>
        <a:xfrm>
          <a:off x="8803005" y="55699660"/>
          <a:ext cx="742315" cy="487045"/>
        </a:xfrm>
        <a:prstGeom prst="rect">
          <a:avLst/>
        </a:prstGeom>
      </xdr:spPr>
    </xdr:pic>
    <xdr:clientData/>
  </xdr:twoCellAnchor>
  <xdr:twoCellAnchor editAs="oneCell">
    <xdr:from>
      <xdr:col>6</xdr:col>
      <xdr:colOff>626745</xdr:colOff>
      <xdr:row>183</xdr:row>
      <xdr:rowOff>200025</xdr:rowOff>
    </xdr:from>
    <xdr:to>
      <xdr:col>6</xdr:col>
      <xdr:colOff>1645793</xdr:colOff>
      <xdr:row>186</xdr:row>
      <xdr:rowOff>108492</xdr:rowOff>
    </xdr:to>
    <xdr:pic>
      <xdr:nvPicPr>
        <xdr:cNvPr id="41" name="Picture 40"/>
        <xdr:cNvPicPr>
          <a:picLocks noChangeAspect="1"/>
        </xdr:cNvPicPr>
      </xdr:nvPicPr>
      <xdr:blipFill>
        <a:blip r:embed="rId28"/>
        <a:stretch>
          <a:fillRect/>
        </a:stretch>
      </xdr:blipFill>
      <xdr:spPr>
        <a:xfrm>
          <a:off x="8675370" y="56699785"/>
          <a:ext cx="1018540" cy="730885"/>
        </a:xfrm>
        <a:prstGeom prst="rect">
          <a:avLst/>
        </a:prstGeom>
      </xdr:spPr>
    </xdr:pic>
    <xdr:clientData/>
  </xdr:twoCellAnchor>
  <xdr:twoCellAnchor editAs="oneCell">
    <xdr:from>
      <xdr:col>6</xdr:col>
      <xdr:colOff>640080</xdr:colOff>
      <xdr:row>189</xdr:row>
      <xdr:rowOff>135255</xdr:rowOff>
    </xdr:from>
    <xdr:to>
      <xdr:col>6</xdr:col>
      <xdr:colOff>1611509</xdr:colOff>
      <xdr:row>192</xdr:row>
      <xdr:rowOff>81815</xdr:rowOff>
    </xdr:to>
    <xdr:pic>
      <xdr:nvPicPr>
        <xdr:cNvPr id="42" name="Picture 41"/>
        <xdr:cNvPicPr>
          <a:picLocks noChangeAspect="1"/>
        </xdr:cNvPicPr>
      </xdr:nvPicPr>
      <xdr:blipFill>
        <a:blip r:embed="rId29"/>
        <a:stretch>
          <a:fillRect/>
        </a:stretch>
      </xdr:blipFill>
      <xdr:spPr>
        <a:xfrm>
          <a:off x="8688705" y="58280935"/>
          <a:ext cx="970915" cy="768985"/>
        </a:xfrm>
        <a:prstGeom prst="rect">
          <a:avLst/>
        </a:prstGeom>
      </xdr:spPr>
    </xdr:pic>
    <xdr:clientData/>
  </xdr:twoCellAnchor>
  <xdr:twoCellAnchor editAs="oneCell">
    <xdr:from>
      <xdr:col>6</xdr:col>
      <xdr:colOff>431270</xdr:colOff>
      <xdr:row>195</xdr:row>
      <xdr:rowOff>40751</xdr:rowOff>
    </xdr:from>
    <xdr:to>
      <xdr:col>6</xdr:col>
      <xdr:colOff>1605084</xdr:colOff>
      <xdr:row>198</xdr:row>
      <xdr:rowOff>182219</xdr:rowOff>
    </xdr:to>
    <xdr:pic>
      <xdr:nvPicPr>
        <xdr:cNvPr id="43" name="Picture 42"/>
        <xdr:cNvPicPr>
          <a:picLocks noChangeAspect="1"/>
        </xdr:cNvPicPr>
      </xdr:nvPicPr>
      <xdr:blipFill>
        <a:blip r:embed="rId30"/>
        <a:stretch>
          <a:fillRect/>
        </a:stretch>
      </xdr:blipFill>
      <xdr:spPr>
        <a:xfrm>
          <a:off x="8479790" y="59832240"/>
          <a:ext cx="1173480" cy="963930"/>
        </a:xfrm>
        <a:prstGeom prst="rect">
          <a:avLst/>
        </a:prstGeom>
      </xdr:spPr>
    </xdr:pic>
    <xdr:clientData/>
  </xdr:twoCellAnchor>
  <xdr:twoCellAnchor editAs="oneCell">
    <xdr:from>
      <xdr:col>6</xdr:col>
      <xdr:colOff>802005</xdr:colOff>
      <xdr:row>200</xdr:row>
      <xdr:rowOff>24765</xdr:rowOff>
    </xdr:from>
    <xdr:to>
      <xdr:col>6</xdr:col>
      <xdr:colOff>1402005</xdr:colOff>
      <xdr:row>200</xdr:row>
      <xdr:rowOff>463827</xdr:rowOff>
    </xdr:to>
    <xdr:pic>
      <xdr:nvPicPr>
        <xdr:cNvPr id="44" name="Picture 43"/>
        <xdr:cNvPicPr>
          <a:picLocks noChangeAspect="1"/>
        </xdr:cNvPicPr>
      </xdr:nvPicPr>
      <xdr:blipFill>
        <a:blip r:embed="rId31"/>
        <a:stretch>
          <a:fillRect/>
        </a:stretch>
      </xdr:blipFill>
      <xdr:spPr>
        <a:xfrm>
          <a:off x="8850630" y="61187965"/>
          <a:ext cx="599440" cy="438785"/>
        </a:xfrm>
        <a:prstGeom prst="rect">
          <a:avLst/>
        </a:prstGeom>
      </xdr:spPr>
    </xdr:pic>
    <xdr:clientData/>
  </xdr:twoCellAnchor>
  <xdr:twoCellAnchor editAs="oneCell">
    <xdr:from>
      <xdr:col>6</xdr:col>
      <xdr:colOff>449580</xdr:colOff>
      <xdr:row>202</xdr:row>
      <xdr:rowOff>22860</xdr:rowOff>
    </xdr:from>
    <xdr:to>
      <xdr:col>6</xdr:col>
      <xdr:colOff>1754342</xdr:colOff>
      <xdr:row>202</xdr:row>
      <xdr:rowOff>538370</xdr:rowOff>
    </xdr:to>
    <xdr:pic>
      <xdr:nvPicPr>
        <xdr:cNvPr id="46" name="Picture 45"/>
        <xdr:cNvPicPr>
          <a:picLocks noChangeAspect="1"/>
        </xdr:cNvPicPr>
      </xdr:nvPicPr>
      <xdr:blipFill>
        <a:blip r:embed="rId32"/>
        <a:stretch>
          <a:fillRect/>
        </a:stretch>
      </xdr:blipFill>
      <xdr:spPr>
        <a:xfrm>
          <a:off x="8498205" y="62652910"/>
          <a:ext cx="1304290" cy="514985"/>
        </a:xfrm>
        <a:prstGeom prst="rect">
          <a:avLst/>
        </a:prstGeom>
      </xdr:spPr>
    </xdr:pic>
    <xdr:clientData/>
  </xdr:twoCellAnchor>
  <xdr:twoCellAnchor editAs="oneCell">
    <xdr:from>
      <xdr:col>6</xdr:col>
      <xdr:colOff>476250</xdr:colOff>
      <xdr:row>204</xdr:row>
      <xdr:rowOff>30479</xdr:rowOff>
    </xdr:from>
    <xdr:to>
      <xdr:col>6</xdr:col>
      <xdr:colOff>1685774</xdr:colOff>
      <xdr:row>204</xdr:row>
      <xdr:rowOff>521804</xdr:rowOff>
    </xdr:to>
    <xdr:pic>
      <xdr:nvPicPr>
        <xdr:cNvPr id="47" name="Picture 46"/>
        <xdr:cNvPicPr>
          <a:picLocks noChangeAspect="1"/>
        </xdr:cNvPicPr>
      </xdr:nvPicPr>
      <xdr:blipFill>
        <a:blip r:embed="rId33"/>
        <a:stretch>
          <a:fillRect/>
        </a:stretch>
      </xdr:blipFill>
      <xdr:spPr>
        <a:xfrm>
          <a:off x="8524875" y="63802895"/>
          <a:ext cx="1209040" cy="491490"/>
        </a:xfrm>
        <a:prstGeom prst="rect">
          <a:avLst/>
        </a:prstGeom>
      </xdr:spPr>
    </xdr:pic>
    <xdr:clientData/>
  </xdr:twoCellAnchor>
  <xdr:twoCellAnchor editAs="oneCell">
    <xdr:from>
      <xdr:col>6</xdr:col>
      <xdr:colOff>541020</xdr:colOff>
      <xdr:row>205</xdr:row>
      <xdr:rowOff>41910</xdr:rowOff>
    </xdr:from>
    <xdr:to>
      <xdr:col>6</xdr:col>
      <xdr:colOff>1598163</xdr:colOff>
      <xdr:row>205</xdr:row>
      <xdr:rowOff>480392</xdr:rowOff>
    </xdr:to>
    <xdr:pic>
      <xdr:nvPicPr>
        <xdr:cNvPr id="48" name="Picture 47"/>
        <xdr:cNvPicPr>
          <a:picLocks noChangeAspect="1"/>
        </xdr:cNvPicPr>
      </xdr:nvPicPr>
      <xdr:blipFill>
        <a:blip r:embed="rId34"/>
        <a:stretch>
          <a:fillRect/>
        </a:stretch>
      </xdr:blipFill>
      <xdr:spPr>
        <a:xfrm>
          <a:off x="8589645" y="64538860"/>
          <a:ext cx="1056640" cy="438150"/>
        </a:xfrm>
        <a:prstGeom prst="rect">
          <a:avLst/>
        </a:prstGeom>
      </xdr:spPr>
    </xdr:pic>
    <xdr:clientData/>
  </xdr:twoCellAnchor>
  <xdr:twoCellAnchor editAs="oneCell">
    <xdr:from>
      <xdr:col>6</xdr:col>
      <xdr:colOff>607695</xdr:colOff>
      <xdr:row>206</xdr:row>
      <xdr:rowOff>32385</xdr:rowOff>
    </xdr:from>
    <xdr:to>
      <xdr:col>6</xdr:col>
      <xdr:colOff>1579124</xdr:colOff>
      <xdr:row>206</xdr:row>
      <xdr:rowOff>455543</xdr:rowOff>
    </xdr:to>
    <xdr:pic>
      <xdr:nvPicPr>
        <xdr:cNvPr id="49" name="Picture 48"/>
        <xdr:cNvPicPr>
          <a:picLocks noChangeAspect="1"/>
        </xdr:cNvPicPr>
      </xdr:nvPicPr>
      <xdr:blipFill>
        <a:blip r:embed="rId35"/>
        <a:stretch>
          <a:fillRect/>
        </a:stretch>
      </xdr:blipFill>
      <xdr:spPr>
        <a:xfrm>
          <a:off x="8656320" y="65015110"/>
          <a:ext cx="970915" cy="422910"/>
        </a:xfrm>
        <a:prstGeom prst="rect">
          <a:avLst/>
        </a:prstGeom>
      </xdr:spPr>
    </xdr:pic>
    <xdr:clientData/>
  </xdr:twoCellAnchor>
  <xdr:twoCellAnchor editAs="oneCell">
    <xdr:from>
      <xdr:col>6</xdr:col>
      <xdr:colOff>487680</xdr:colOff>
      <xdr:row>207</xdr:row>
      <xdr:rowOff>30480</xdr:rowOff>
    </xdr:from>
    <xdr:to>
      <xdr:col>6</xdr:col>
      <xdr:colOff>1687680</xdr:colOff>
      <xdr:row>207</xdr:row>
      <xdr:rowOff>496956</xdr:rowOff>
    </xdr:to>
    <xdr:pic>
      <xdr:nvPicPr>
        <xdr:cNvPr id="50" name="Picture 49"/>
        <xdr:cNvPicPr>
          <a:picLocks noChangeAspect="1"/>
        </xdr:cNvPicPr>
      </xdr:nvPicPr>
      <xdr:blipFill>
        <a:blip r:embed="rId36"/>
        <a:stretch>
          <a:fillRect/>
        </a:stretch>
      </xdr:blipFill>
      <xdr:spPr>
        <a:xfrm>
          <a:off x="8536305" y="65670430"/>
          <a:ext cx="1199515" cy="466090"/>
        </a:xfrm>
        <a:prstGeom prst="rect">
          <a:avLst/>
        </a:prstGeom>
      </xdr:spPr>
    </xdr:pic>
    <xdr:clientData/>
  </xdr:twoCellAnchor>
  <xdr:twoCellAnchor editAs="oneCell">
    <xdr:from>
      <xdr:col>6</xdr:col>
      <xdr:colOff>377190</xdr:colOff>
      <xdr:row>209</xdr:row>
      <xdr:rowOff>36195</xdr:rowOff>
    </xdr:from>
    <xdr:to>
      <xdr:col>6</xdr:col>
      <xdr:colOff>1777190</xdr:colOff>
      <xdr:row>209</xdr:row>
      <xdr:rowOff>251460</xdr:rowOff>
    </xdr:to>
    <xdr:pic>
      <xdr:nvPicPr>
        <xdr:cNvPr id="51" name="Picture 50"/>
        <xdr:cNvPicPr>
          <a:picLocks noChangeAspect="1"/>
        </xdr:cNvPicPr>
      </xdr:nvPicPr>
      <xdr:blipFill>
        <a:blip r:embed="rId37"/>
        <a:stretch>
          <a:fillRect/>
        </a:stretch>
      </xdr:blipFill>
      <xdr:spPr>
        <a:xfrm>
          <a:off x="8425815" y="66857245"/>
          <a:ext cx="1399540" cy="215265"/>
        </a:xfrm>
        <a:prstGeom prst="rect">
          <a:avLst/>
        </a:prstGeom>
      </xdr:spPr>
    </xdr:pic>
    <xdr:clientData/>
  </xdr:twoCellAnchor>
  <xdr:twoCellAnchor editAs="oneCell">
    <xdr:from>
      <xdr:col>6</xdr:col>
      <xdr:colOff>308610</xdr:colOff>
      <xdr:row>210</xdr:row>
      <xdr:rowOff>20955</xdr:rowOff>
    </xdr:from>
    <xdr:to>
      <xdr:col>6</xdr:col>
      <xdr:colOff>1927658</xdr:colOff>
      <xdr:row>210</xdr:row>
      <xdr:rowOff>472109</xdr:rowOff>
    </xdr:to>
    <xdr:pic>
      <xdr:nvPicPr>
        <xdr:cNvPr id="52" name="Picture 51"/>
        <xdr:cNvPicPr>
          <a:picLocks noChangeAspect="1"/>
        </xdr:cNvPicPr>
      </xdr:nvPicPr>
      <xdr:blipFill>
        <a:blip r:embed="rId38"/>
        <a:stretch>
          <a:fillRect/>
        </a:stretch>
      </xdr:blipFill>
      <xdr:spPr>
        <a:xfrm>
          <a:off x="8357235" y="67432555"/>
          <a:ext cx="1618615" cy="450850"/>
        </a:xfrm>
        <a:prstGeom prst="rect">
          <a:avLst/>
        </a:prstGeom>
      </xdr:spPr>
    </xdr:pic>
    <xdr:clientData/>
  </xdr:twoCellAnchor>
  <xdr:twoCellAnchor editAs="oneCell">
    <xdr:from>
      <xdr:col>6</xdr:col>
      <xdr:colOff>539115</xdr:colOff>
      <xdr:row>216</xdr:row>
      <xdr:rowOff>160019</xdr:rowOff>
    </xdr:from>
    <xdr:to>
      <xdr:col>6</xdr:col>
      <xdr:colOff>1881972</xdr:colOff>
      <xdr:row>217</xdr:row>
      <xdr:rowOff>285751</xdr:rowOff>
    </xdr:to>
    <xdr:pic>
      <xdr:nvPicPr>
        <xdr:cNvPr id="53" name="Picture 52"/>
        <xdr:cNvPicPr>
          <a:picLocks noChangeAspect="1"/>
        </xdr:cNvPicPr>
      </xdr:nvPicPr>
      <xdr:blipFill>
        <a:blip r:embed="rId39"/>
        <a:stretch>
          <a:fillRect/>
        </a:stretch>
      </xdr:blipFill>
      <xdr:spPr>
        <a:xfrm>
          <a:off x="8587740" y="71647685"/>
          <a:ext cx="1342390" cy="716915"/>
        </a:xfrm>
        <a:prstGeom prst="rect">
          <a:avLst/>
        </a:prstGeom>
      </xdr:spPr>
    </xdr:pic>
    <xdr:clientData/>
  </xdr:twoCellAnchor>
  <xdr:twoCellAnchor editAs="oneCell">
    <xdr:from>
      <xdr:col>6</xdr:col>
      <xdr:colOff>587375</xdr:colOff>
      <xdr:row>221</xdr:row>
      <xdr:rowOff>231140</xdr:rowOff>
    </xdr:from>
    <xdr:to>
      <xdr:col>6</xdr:col>
      <xdr:colOff>1663565</xdr:colOff>
      <xdr:row>222</xdr:row>
      <xdr:rowOff>55880</xdr:rowOff>
    </xdr:to>
    <xdr:pic>
      <xdr:nvPicPr>
        <xdr:cNvPr id="54" name="Picture 53"/>
        <xdr:cNvPicPr>
          <a:picLocks noChangeAspect="1"/>
        </xdr:cNvPicPr>
      </xdr:nvPicPr>
      <xdr:blipFill>
        <a:blip r:embed="rId40"/>
        <a:stretch>
          <a:fillRect/>
        </a:stretch>
      </xdr:blipFill>
      <xdr:spPr>
        <a:xfrm>
          <a:off x="8636000" y="74672190"/>
          <a:ext cx="1075690" cy="415290"/>
        </a:xfrm>
        <a:prstGeom prst="rect">
          <a:avLst/>
        </a:prstGeom>
      </xdr:spPr>
    </xdr:pic>
    <xdr:clientData/>
  </xdr:twoCellAnchor>
  <xdr:twoCellAnchor editAs="oneCell">
    <xdr:from>
      <xdr:col>6</xdr:col>
      <xdr:colOff>510540</xdr:colOff>
      <xdr:row>224</xdr:row>
      <xdr:rowOff>22861</xdr:rowOff>
    </xdr:from>
    <xdr:to>
      <xdr:col>6</xdr:col>
      <xdr:colOff>1672445</xdr:colOff>
      <xdr:row>224</xdr:row>
      <xdr:rowOff>504825</xdr:rowOff>
    </xdr:to>
    <xdr:pic>
      <xdr:nvPicPr>
        <xdr:cNvPr id="56" name="Picture 55"/>
        <xdr:cNvPicPr>
          <a:picLocks noChangeAspect="1"/>
        </xdr:cNvPicPr>
      </xdr:nvPicPr>
      <xdr:blipFill>
        <a:blip r:embed="rId41"/>
        <a:stretch>
          <a:fillRect/>
        </a:stretch>
      </xdr:blipFill>
      <xdr:spPr>
        <a:xfrm>
          <a:off x="8559165" y="76235560"/>
          <a:ext cx="1161415" cy="481965"/>
        </a:xfrm>
        <a:prstGeom prst="rect">
          <a:avLst/>
        </a:prstGeom>
      </xdr:spPr>
    </xdr:pic>
    <xdr:clientData/>
  </xdr:twoCellAnchor>
  <xdr:twoCellAnchor editAs="oneCell">
    <xdr:from>
      <xdr:col>6</xdr:col>
      <xdr:colOff>542925</xdr:colOff>
      <xdr:row>225</xdr:row>
      <xdr:rowOff>24765</xdr:rowOff>
    </xdr:from>
    <xdr:to>
      <xdr:col>6</xdr:col>
      <xdr:colOff>1619115</xdr:colOff>
      <xdr:row>225</xdr:row>
      <xdr:rowOff>236220</xdr:rowOff>
    </xdr:to>
    <xdr:pic>
      <xdr:nvPicPr>
        <xdr:cNvPr id="57" name="Picture 56"/>
        <xdr:cNvPicPr>
          <a:picLocks noChangeAspect="1"/>
        </xdr:cNvPicPr>
      </xdr:nvPicPr>
      <xdr:blipFill>
        <a:blip r:embed="rId42"/>
        <a:stretch>
          <a:fillRect/>
        </a:stretch>
      </xdr:blipFill>
      <xdr:spPr>
        <a:xfrm>
          <a:off x="8591550" y="76828015"/>
          <a:ext cx="1075690" cy="211455"/>
        </a:xfrm>
        <a:prstGeom prst="rect">
          <a:avLst/>
        </a:prstGeom>
      </xdr:spPr>
    </xdr:pic>
    <xdr:clientData/>
  </xdr:twoCellAnchor>
  <xdr:twoCellAnchor editAs="oneCell">
    <xdr:from>
      <xdr:col>6</xdr:col>
      <xdr:colOff>445770</xdr:colOff>
      <xdr:row>226</xdr:row>
      <xdr:rowOff>15240</xdr:rowOff>
    </xdr:from>
    <xdr:to>
      <xdr:col>6</xdr:col>
      <xdr:colOff>1874341</xdr:colOff>
      <xdr:row>226</xdr:row>
      <xdr:rowOff>265044</xdr:rowOff>
    </xdr:to>
    <xdr:pic>
      <xdr:nvPicPr>
        <xdr:cNvPr id="58" name="Picture 57"/>
        <xdr:cNvPicPr>
          <a:picLocks noChangeAspect="1"/>
        </xdr:cNvPicPr>
      </xdr:nvPicPr>
      <xdr:blipFill>
        <a:blip r:embed="rId43"/>
        <a:stretch>
          <a:fillRect/>
        </a:stretch>
      </xdr:blipFill>
      <xdr:spPr>
        <a:xfrm>
          <a:off x="8494395" y="77409040"/>
          <a:ext cx="1428115" cy="249555"/>
        </a:xfrm>
        <a:prstGeom prst="rect">
          <a:avLst/>
        </a:prstGeom>
      </xdr:spPr>
    </xdr:pic>
    <xdr:clientData/>
  </xdr:twoCellAnchor>
  <xdr:twoCellAnchor editAs="oneCell">
    <xdr:from>
      <xdr:col>6</xdr:col>
      <xdr:colOff>594360</xdr:colOff>
      <xdr:row>231</xdr:row>
      <xdr:rowOff>11429</xdr:rowOff>
    </xdr:from>
    <xdr:to>
      <xdr:col>6</xdr:col>
      <xdr:colOff>1699122</xdr:colOff>
      <xdr:row>231</xdr:row>
      <xdr:rowOff>654326</xdr:rowOff>
    </xdr:to>
    <xdr:pic>
      <xdr:nvPicPr>
        <xdr:cNvPr id="59" name="Picture 58"/>
        <xdr:cNvPicPr>
          <a:picLocks noChangeAspect="1"/>
        </xdr:cNvPicPr>
      </xdr:nvPicPr>
      <xdr:blipFill>
        <a:blip r:embed="rId44"/>
        <a:stretch>
          <a:fillRect/>
        </a:stretch>
      </xdr:blipFill>
      <xdr:spPr>
        <a:xfrm>
          <a:off x="8642985" y="81176495"/>
          <a:ext cx="1104265" cy="643255"/>
        </a:xfrm>
        <a:prstGeom prst="rect">
          <a:avLst/>
        </a:prstGeom>
      </xdr:spPr>
    </xdr:pic>
    <xdr:clientData/>
  </xdr:twoCellAnchor>
  <xdr:twoCellAnchor editAs="oneCell">
    <xdr:from>
      <xdr:col>6</xdr:col>
      <xdr:colOff>579413</xdr:colOff>
      <xdr:row>232</xdr:row>
      <xdr:rowOff>140384</xdr:rowOff>
    </xdr:from>
    <xdr:to>
      <xdr:col>6</xdr:col>
      <xdr:colOff>1627032</xdr:colOff>
      <xdr:row>232</xdr:row>
      <xdr:rowOff>598578</xdr:rowOff>
    </xdr:to>
    <xdr:pic>
      <xdr:nvPicPr>
        <xdr:cNvPr id="60" name="Picture 59"/>
        <xdr:cNvPicPr>
          <a:picLocks noChangeAspect="1"/>
        </xdr:cNvPicPr>
      </xdr:nvPicPr>
      <xdr:blipFill>
        <a:blip r:embed="rId45"/>
        <a:stretch>
          <a:fillRect/>
        </a:stretch>
      </xdr:blipFill>
      <xdr:spPr>
        <a:xfrm>
          <a:off x="8627745" y="82010885"/>
          <a:ext cx="1047750" cy="457835"/>
        </a:xfrm>
        <a:prstGeom prst="rect">
          <a:avLst/>
        </a:prstGeom>
      </xdr:spPr>
    </xdr:pic>
    <xdr:clientData/>
  </xdr:twoCellAnchor>
  <xdr:twoCellAnchor editAs="oneCell">
    <xdr:from>
      <xdr:col>6</xdr:col>
      <xdr:colOff>443865</xdr:colOff>
      <xdr:row>234</xdr:row>
      <xdr:rowOff>224791</xdr:rowOff>
    </xdr:from>
    <xdr:to>
      <xdr:col>6</xdr:col>
      <xdr:colOff>1786722</xdr:colOff>
      <xdr:row>234</xdr:row>
      <xdr:rowOff>549137</xdr:rowOff>
    </xdr:to>
    <xdr:pic>
      <xdr:nvPicPr>
        <xdr:cNvPr id="61" name="Picture 60"/>
        <xdr:cNvPicPr>
          <a:picLocks noChangeAspect="1"/>
        </xdr:cNvPicPr>
      </xdr:nvPicPr>
      <xdr:blipFill>
        <a:blip r:embed="rId46"/>
        <a:stretch>
          <a:fillRect/>
        </a:stretch>
      </xdr:blipFill>
      <xdr:spPr>
        <a:xfrm>
          <a:off x="8492490" y="84105115"/>
          <a:ext cx="1342390" cy="323850"/>
        </a:xfrm>
        <a:prstGeom prst="rect">
          <a:avLst/>
        </a:prstGeom>
      </xdr:spPr>
    </xdr:pic>
    <xdr:clientData/>
  </xdr:twoCellAnchor>
  <xdr:twoCellAnchor editAs="oneCell">
    <xdr:from>
      <xdr:col>6</xdr:col>
      <xdr:colOff>314325</xdr:colOff>
      <xdr:row>235</xdr:row>
      <xdr:rowOff>521970</xdr:rowOff>
    </xdr:from>
    <xdr:to>
      <xdr:col>6</xdr:col>
      <xdr:colOff>1857182</xdr:colOff>
      <xdr:row>236</xdr:row>
      <xdr:rowOff>193284</xdr:rowOff>
    </xdr:to>
    <xdr:pic>
      <xdr:nvPicPr>
        <xdr:cNvPr id="62" name="Picture 61"/>
        <xdr:cNvPicPr>
          <a:picLocks noChangeAspect="1"/>
        </xdr:cNvPicPr>
      </xdr:nvPicPr>
      <xdr:blipFill>
        <a:blip r:embed="rId47"/>
        <a:stretch>
          <a:fillRect/>
        </a:stretch>
      </xdr:blipFill>
      <xdr:spPr>
        <a:xfrm>
          <a:off x="8362950" y="85116670"/>
          <a:ext cx="1542415" cy="480695"/>
        </a:xfrm>
        <a:prstGeom prst="rect">
          <a:avLst/>
        </a:prstGeom>
      </xdr:spPr>
    </xdr:pic>
    <xdr:clientData/>
  </xdr:twoCellAnchor>
  <xdr:twoCellAnchor editAs="oneCell">
    <xdr:from>
      <xdr:col>6</xdr:col>
      <xdr:colOff>390525</xdr:colOff>
      <xdr:row>237</xdr:row>
      <xdr:rowOff>32385</xdr:rowOff>
    </xdr:from>
    <xdr:to>
      <xdr:col>6</xdr:col>
      <xdr:colOff>1742906</xdr:colOff>
      <xdr:row>237</xdr:row>
      <xdr:rowOff>243840</xdr:rowOff>
    </xdr:to>
    <xdr:pic>
      <xdr:nvPicPr>
        <xdr:cNvPr id="63" name="Picture 62"/>
        <xdr:cNvPicPr>
          <a:picLocks noChangeAspect="1"/>
        </xdr:cNvPicPr>
      </xdr:nvPicPr>
      <xdr:blipFill>
        <a:blip r:embed="rId48"/>
        <a:stretch>
          <a:fillRect/>
        </a:stretch>
      </xdr:blipFill>
      <xdr:spPr>
        <a:xfrm>
          <a:off x="8439150" y="86065360"/>
          <a:ext cx="1351915" cy="211455"/>
        </a:xfrm>
        <a:prstGeom prst="rect">
          <a:avLst/>
        </a:prstGeom>
      </xdr:spPr>
    </xdr:pic>
    <xdr:clientData/>
  </xdr:twoCellAnchor>
  <xdr:twoCellAnchor editAs="oneCell">
    <xdr:from>
      <xdr:col>6</xdr:col>
      <xdr:colOff>588645</xdr:colOff>
      <xdr:row>240</xdr:row>
      <xdr:rowOff>19050</xdr:rowOff>
    </xdr:from>
    <xdr:to>
      <xdr:col>6</xdr:col>
      <xdr:colOff>1540510</xdr:colOff>
      <xdr:row>240</xdr:row>
      <xdr:rowOff>480060</xdr:rowOff>
    </xdr:to>
    <xdr:pic>
      <xdr:nvPicPr>
        <xdr:cNvPr id="64" name="Picture 63"/>
        <xdr:cNvPicPr>
          <a:picLocks noChangeAspect="1"/>
        </xdr:cNvPicPr>
      </xdr:nvPicPr>
      <xdr:blipFill>
        <a:blip r:embed="rId49"/>
        <a:stretch>
          <a:fillRect/>
        </a:stretch>
      </xdr:blipFill>
      <xdr:spPr>
        <a:xfrm>
          <a:off x="8637270" y="87776050"/>
          <a:ext cx="951865" cy="461010"/>
        </a:xfrm>
        <a:prstGeom prst="rect">
          <a:avLst/>
        </a:prstGeom>
      </xdr:spPr>
    </xdr:pic>
    <xdr:clientData/>
  </xdr:twoCellAnchor>
  <xdr:twoCellAnchor editAs="oneCell">
    <xdr:from>
      <xdr:col>6</xdr:col>
      <xdr:colOff>516401</xdr:colOff>
      <xdr:row>241</xdr:row>
      <xdr:rowOff>286043</xdr:rowOff>
    </xdr:from>
    <xdr:to>
      <xdr:col>6</xdr:col>
      <xdr:colOff>1573544</xdr:colOff>
      <xdr:row>241</xdr:row>
      <xdr:rowOff>514643</xdr:rowOff>
    </xdr:to>
    <xdr:pic>
      <xdr:nvPicPr>
        <xdr:cNvPr id="65" name="Picture 64"/>
        <xdr:cNvPicPr>
          <a:picLocks noChangeAspect="1"/>
        </xdr:cNvPicPr>
      </xdr:nvPicPr>
      <xdr:blipFill>
        <a:blip r:embed="rId50"/>
        <a:stretch>
          <a:fillRect/>
        </a:stretch>
      </xdr:blipFill>
      <xdr:spPr>
        <a:xfrm>
          <a:off x="8564880" y="88671400"/>
          <a:ext cx="1057275" cy="228600"/>
        </a:xfrm>
        <a:prstGeom prst="rect">
          <a:avLst/>
        </a:prstGeom>
      </xdr:spPr>
    </xdr:pic>
    <xdr:clientData/>
  </xdr:twoCellAnchor>
  <xdr:twoCellAnchor editAs="oneCell">
    <xdr:from>
      <xdr:col>6</xdr:col>
      <xdr:colOff>607695</xdr:colOff>
      <xdr:row>242</xdr:row>
      <xdr:rowOff>38101</xdr:rowOff>
    </xdr:from>
    <xdr:to>
      <xdr:col>6</xdr:col>
      <xdr:colOff>1636266</xdr:colOff>
      <xdr:row>242</xdr:row>
      <xdr:rowOff>259081</xdr:rowOff>
    </xdr:to>
    <xdr:pic>
      <xdr:nvPicPr>
        <xdr:cNvPr id="66" name="Picture 65"/>
        <xdr:cNvPicPr>
          <a:picLocks noChangeAspect="1"/>
        </xdr:cNvPicPr>
      </xdr:nvPicPr>
      <xdr:blipFill>
        <a:blip r:embed="rId51"/>
        <a:stretch>
          <a:fillRect/>
        </a:stretch>
      </xdr:blipFill>
      <xdr:spPr>
        <a:xfrm>
          <a:off x="8656320" y="89166700"/>
          <a:ext cx="1028065" cy="220980"/>
        </a:xfrm>
        <a:prstGeom prst="rect">
          <a:avLst/>
        </a:prstGeom>
      </xdr:spPr>
    </xdr:pic>
    <xdr:clientData/>
  </xdr:twoCellAnchor>
  <xdr:twoCellAnchor editAs="oneCell">
    <xdr:from>
      <xdr:col>6</xdr:col>
      <xdr:colOff>428625</xdr:colOff>
      <xdr:row>243</xdr:row>
      <xdr:rowOff>32385</xdr:rowOff>
    </xdr:from>
    <xdr:to>
      <xdr:col>6</xdr:col>
      <xdr:colOff>1838149</xdr:colOff>
      <xdr:row>243</xdr:row>
      <xdr:rowOff>236220</xdr:rowOff>
    </xdr:to>
    <xdr:pic>
      <xdr:nvPicPr>
        <xdr:cNvPr id="67" name="Picture 66"/>
        <xdr:cNvPicPr>
          <a:picLocks noChangeAspect="1"/>
        </xdr:cNvPicPr>
      </xdr:nvPicPr>
      <xdr:blipFill>
        <a:blip r:embed="rId52"/>
        <a:stretch>
          <a:fillRect/>
        </a:stretch>
      </xdr:blipFill>
      <xdr:spPr>
        <a:xfrm>
          <a:off x="8477250" y="89856310"/>
          <a:ext cx="1409065" cy="203835"/>
        </a:xfrm>
        <a:prstGeom prst="rect">
          <a:avLst/>
        </a:prstGeom>
      </xdr:spPr>
    </xdr:pic>
    <xdr:clientData/>
  </xdr:twoCellAnchor>
  <xdr:twoCellAnchor editAs="oneCell">
    <xdr:from>
      <xdr:col>6</xdr:col>
      <xdr:colOff>481965</xdr:colOff>
      <xdr:row>249</xdr:row>
      <xdr:rowOff>104775</xdr:rowOff>
    </xdr:from>
    <xdr:to>
      <xdr:col>6</xdr:col>
      <xdr:colOff>1453394</xdr:colOff>
      <xdr:row>249</xdr:row>
      <xdr:rowOff>593627</xdr:rowOff>
    </xdr:to>
    <xdr:pic>
      <xdr:nvPicPr>
        <xdr:cNvPr id="71" name="Picture 70"/>
        <xdr:cNvPicPr>
          <a:picLocks noChangeAspect="1"/>
        </xdr:cNvPicPr>
      </xdr:nvPicPr>
      <xdr:blipFill>
        <a:blip r:embed="rId53"/>
        <a:stretch>
          <a:fillRect/>
        </a:stretch>
      </xdr:blipFill>
      <xdr:spPr>
        <a:xfrm>
          <a:off x="8530590" y="93668850"/>
          <a:ext cx="970915" cy="488315"/>
        </a:xfrm>
        <a:prstGeom prst="rect">
          <a:avLst/>
        </a:prstGeom>
      </xdr:spPr>
    </xdr:pic>
    <xdr:clientData/>
  </xdr:twoCellAnchor>
  <xdr:twoCellAnchor editAs="oneCell">
    <xdr:from>
      <xdr:col>6</xdr:col>
      <xdr:colOff>504825</xdr:colOff>
      <xdr:row>250</xdr:row>
      <xdr:rowOff>104775</xdr:rowOff>
    </xdr:from>
    <xdr:to>
      <xdr:col>6</xdr:col>
      <xdr:colOff>1628635</xdr:colOff>
      <xdr:row>250</xdr:row>
      <xdr:rowOff>329564</xdr:rowOff>
    </xdr:to>
    <xdr:pic>
      <xdr:nvPicPr>
        <xdr:cNvPr id="72" name="Picture 71"/>
        <xdr:cNvPicPr>
          <a:picLocks noChangeAspect="1"/>
        </xdr:cNvPicPr>
      </xdr:nvPicPr>
      <xdr:blipFill>
        <a:blip r:embed="rId54"/>
        <a:stretch>
          <a:fillRect/>
        </a:stretch>
      </xdr:blipFill>
      <xdr:spPr>
        <a:xfrm>
          <a:off x="8553450" y="94354650"/>
          <a:ext cx="1123315" cy="224155"/>
        </a:xfrm>
        <a:prstGeom prst="rect">
          <a:avLst/>
        </a:prstGeom>
      </xdr:spPr>
    </xdr:pic>
    <xdr:clientData/>
  </xdr:twoCellAnchor>
  <xdr:twoCellAnchor editAs="oneCell">
    <xdr:from>
      <xdr:col>6</xdr:col>
      <xdr:colOff>407670</xdr:colOff>
      <xdr:row>251</xdr:row>
      <xdr:rowOff>43815</xdr:rowOff>
    </xdr:from>
    <xdr:to>
      <xdr:col>6</xdr:col>
      <xdr:colOff>1235710</xdr:colOff>
      <xdr:row>251</xdr:row>
      <xdr:rowOff>577215</xdr:rowOff>
    </xdr:to>
    <xdr:pic>
      <xdr:nvPicPr>
        <xdr:cNvPr id="73" name="Picture 72"/>
        <xdr:cNvPicPr>
          <a:picLocks noChangeAspect="1"/>
        </xdr:cNvPicPr>
      </xdr:nvPicPr>
      <xdr:blipFill>
        <a:blip r:embed="rId55"/>
        <a:stretch>
          <a:fillRect/>
        </a:stretch>
      </xdr:blipFill>
      <xdr:spPr>
        <a:xfrm>
          <a:off x="8456295" y="94731840"/>
          <a:ext cx="828040" cy="533400"/>
        </a:xfrm>
        <a:prstGeom prst="rect">
          <a:avLst/>
        </a:prstGeom>
      </xdr:spPr>
    </xdr:pic>
    <xdr:clientData/>
  </xdr:twoCellAnchor>
  <xdr:twoCellAnchor editAs="oneCell">
    <xdr:from>
      <xdr:col>6</xdr:col>
      <xdr:colOff>474345</xdr:colOff>
      <xdr:row>252</xdr:row>
      <xdr:rowOff>91440</xdr:rowOff>
    </xdr:from>
    <xdr:to>
      <xdr:col>6</xdr:col>
      <xdr:colOff>1302385</xdr:colOff>
      <xdr:row>252</xdr:row>
      <xdr:rowOff>470535</xdr:rowOff>
    </xdr:to>
    <xdr:pic>
      <xdr:nvPicPr>
        <xdr:cNvPr id="74" name="Picture 73"/>
        <xdr:cNvPicPr>
          <a:picLocks noChangeAspect="1"/>
        </xdr:cNvPicPr>
      </xdr:nvPicPr>
      <xdr:blipFill>
        <a:blip r:embed="rId55"/>
        <a:stretch>
          <a:fillRect/>
        </a:stretch>
      </xdr:blipFill>
      <xdr:spPr>
        <a:xfrm>
          <a:off x="8522970" y="95503365"/>
          <a:ext cx="828040" cy="379095"/>
        </a:xfrm>
        <a:prstGeom prst="rect">
          <a:avLst/>
        </a:prstGeom>
      </xdr:spPr>
    </xdr:pic>
    <xdr:clientData/>
  </xdr:twoCellAnchor>
  <xdr:twoCellAnchor editAs="oneCell">
    <xdr:from>
      <xdr:col>6</xdr:col>
      <xdr:colOff>683895</xdr:colOff>
      <xdr:row>253</xdr:row>
      <xdr:rowOff>72390</xdr:rowOff>
    </xdr:from>
    <xdr:to>
      <xdr:col>6</xdr:col>
      <xdr:colOff>1388657</xdr:colOff>
      <xdr:row>253</xdr:row>
      <xdr:rowOff>306705</xdr:rowOff>
    </xdr:to>
    <xdr:pic>
      <xdr:nvPicPr>
        <xdr:cNvPr id="75" name="Picture 74"/>
        <xdr:cNvPicPr>
          <a:picLocks noChangeAspect="1"/>
        </xdr:cNvPicPr>
      </xdr:nvPicPr>
      <xdr:blipFill>
        <a:blip r:embed="rId56"/>
        <a:stretch>
          <a:fillRect/>
        </a:stretch>
      </xdr:blipFill>
      <xdr:spPr>
        <a:xfrm>
          <a:off x="8732520" y="95989140"/>
          <a:ext cx="704215" cy="234315"/>
        </a:xfrm>
        <a:prstGeom prst="rect">
          <a:avLst/>
        </a:prstGeom>
      </xdr:spPr>
    </xdr:pic>
    <xdr:clientData/>
  </xdr:twoCellAnchor>
  <xdr:twoCellAnchor editAs="oneCell">
    <xdr:from>
      <xdr:col>6</xdr:col>
      <xdr:colOff>302895</xdr:colOff>
      <xdr:row>254</xdr:row>
      <xdr:rowOff>40005</xdr:rowOff>
    </xdr:from>
    <xdr:to>
      <xdr:col>6</xdr:col>
      <xdr:colOff>1607657</xdr:colOff>
      <xdr:row>254</xdr:row>
      <xdr:rowOff>391768</xdr:rowOff>
    </xdr:to>
    <xdr:pic>
      <xdr:nvPicPr>
        <xdr:cNvPr id="76" name="Picture 75"/>
        <xdr:cNvPicPr>
          <a:picLocks noChangeAspect="1"/>
        </xdr:cNvPicPr>
      </xdr:nvPicPr>
      <xdr:blipFill>
        <a:blip r:embed="rId57"/>
        <a:stretch>
          <a:fillRect/>
        </a:stretch>
      </xdr:blipFill>
      <xdr:spPr>
        <a:xfrm>
          <a:off x="8351520" y="96394905"/>
          <a:ext cx="1304290" cy="351155"/>
        </a:xfrm>
        <a:prstGeom prst="rect">
          <a:avLst/>
        </a:prstGeom>
      </xdr:spPr>
    </xdr:pic>
    <xdr:clientData/>
  </xdr:twoCellAnchor>
  <xdr:twoCellAnchor editAs="oneCell">
    <xdr:from>
      <xdr:col>6</xdr:col>
      <xdr:colOff>415290</xdr:colOff>
      <xdr:row>256</xdr:row>
      <xdr:rowOff>310515</xdr:rowOff>
    </xdr:from>
    <xdr:to>
      <xdr:col>6</xdr:col>
      <xdr:colOff>1605766</xdr:colOff>
      <xdr:row>256</xdr:row>
      <xdr:rowOff>535305</xdr:rowOff>
    </xdr:to>
    <xdr:pic>
      <xdr:nvPicPr>
        <xdr:cNvPr id="77" name="Picture 76"/>
        <xdr:cNvPicPr>
          <a:picLocks noChangeAspect="1"/>
        </xdr:cNvPicPr>
      </xdr:nvPicPr>
      <xdr:blipFill>
        <a:blip r:embed="rId58"/>
        <a:stretch>
          <a:fillRect/>
        </a:stretch>
      </xdr:blipFill>
      <xdr:spPr>
        <a:xfrm>
          <a:off x="8463915" y="97798890"/>
          <a:ext cx="1189990" cy="224790"/>
        </a:xfrm>
        <a:prstGeom prst="rect">
          <a:avLst/>
        </a:prstGeom>
      </xdr:spPr>
    </xdr:pic>
    <xdr:clientData/>
  </xdr:twoCellAnchor>
  <xdr:twoCellAnchor editAs="oneCell">
    <xdr:from>
      <xdr:col>6</xdr:col>
      <xdr:colOff>680085</xdr:colOff>
      <xdr:row>257</xdr:row>
      <xdr:rowOff>148590</xdr:rowOff>
    </xdr:from>
    <xdr:to>
      <xdr:col>6</xdr:col>
      <xdr:colOff>1489609</xdr:colOff>
      <xdr:row>257</xdr:row>
      <xdr:rowOff>369570</xdr:rowOff>
    </xdr:to>
    <xdr:pic>
      <xdr:nvPicPr>
        <xdr:cNvPr id="78" name="Picture 77"/>
        <xdr:cNvPicPr>
          <a:picLocks noChangeAspect="1"/>
        </xdr:cNvPicPr>
      </xdr:nvPicPr>
      <xdr:blipFill>
        <a:blip r:embed="rId59"/>
        <a:stretch>
          <a:fillRect/>
        </a:stretch>
      </xdr:blipFill>
      <xdr:spPr>
        <a:xfrm>
          <a:off x="8728710" y="98335465"/>
          <a:ext cx="808990" cy="220980"/>
        </a:xfrm>
        <a:prstGeom prst="rect">
          <a:avLst/>
        </a:prstGeom>
      </xdr:spPr>
    </xdr:pic>
    <xdr:clientData/>
  </xdr:twoCellAnchor>
  <xdr:twoCellAnchor editAs="oneCell">
    <xdr:from>
      <xdr:col>6</xdr:col>
      <xdr:colOff>624840</xdr:colOff>
      <xdr:row>258</xdr:row>
      <xdr:rowOff>38100</xdr:rowOff>
    </xdr:from>
    <xdr:to>
      <xdr:col>6</xdr:col>
      <xdr:colOff>1434364</xdr:colOff>
      <xdr:row>258</xdr:row>
      <xdr:rowOff>245745</xdr:rowOff>
    </xdr:to>
    <xdr:pic>
      <xdr:nvPicPr>
        <xdr:cNvPr id="79" name="Picture 78"/>
        <xdr:cNvPicPr>
          <a:picLocks noChangeAspect="1"/>
        </xdr:cNvPicPr>
      </xdr:nvPicPr>
      <xdr:blipFill>
        <a:blip r:embed="rId60"/>
        <a:stretch>
          <a:fillRect/>
        </a:stretch>
      </xdr:blipFill>
      <xdr:spPr>
        <a:xfrm>
          <a:off x="8673465" y="98783775"/>
          <a:ext cx="808990" cy="207645"/>
        </a:xfrm>
        <a:prstGeom prst="rect">
          <a:avLst/>
        </a:prstGeom>
      </xdr:spPr>
    </xdr:pic>
    <xdr:clientData/>
  </xdr:twoCellAnchor>
  <xdr:twoCellAnchor editAs="oneCell">
    <xdr:from>
      <xdr:col>6</xdr:col>
      <xdr:colOff>459105</xdr:colOff>
      <xdr:row>260</xdr:row>
      <xdr:rowOff>144780</xdr:rowOff>
    </xdr:from>
    <xdr:to>
      <xdr:col>6</xdr:col>
      <xdr:colOff>1655445</xdr:colOff>
      <xdr:row>263</xdr:row>
      <xdr:rowOff>86360</xdr:rowOff>
    </xdr:to>
    <xdr:pic>
      <xdr:nvPicPr>
        <xdr:cNvPr id="80" name="Picture 79"/>
        <xdr:cNvPicPr>
          <a:picLocks noChangeAspect="1"/>
        </xdr:cNvPicPr>
      </xdr:nvPicPr>
      <xdr:blipFill>
        <a:blip r:embed="rId61"/>
        <a:stretch>
          <a:fillRect/>
        </a:stretch>
      </xdr:blipFill>
      <xdr:spPr>
        <a:xfrm>
          <a:off x="8507730" y="99685475"/>
          <a:ext cx="1196340" cy="764540"/>
        </a:xfrm>
        <a:prstGeom prst="rect">
          <a:avLst/>
        </a:prstGeom>
      </xdr:spPr>
    </xdr:pic>
    <xdr:clientData/>
  </xdr:twoCellAnchor>
  <xdr:twoCellAnchor editAs="oneCell">
    <xdr:from>
      <xdr:col>6</xdr:col>
      <xdr:colOff>584835</xdr:colOff>
      <xdr:row>269</xdr:row>
      <xdr:rowOff>68580</xdr:rowOff>
    </xdr:from>
    <xdr:to>
      <xdr:col>6</xdr:col>
      <xdr:colOff>1327692</xdr:colOff>
      <xdr:row>270</xdr:row>
      <xdr:rowOff>0</xdr:rowOff>
    </xdr:to>
    <xdr:pic>
      <xdr:nvPicPr>
        <xdr:cNvPr id="81" name="Picture 80"/>
        <xdr:cNvPicPr>
          <a:picLocks noChangeAspect="1"/>
        </xdr:cNvPicPr>
      </xdr:nvPicPr>
      <xdr:blipFill>
        <a:blip r:embed="rId62"/>
        <a:stretch>
          <a:fillRect/>
        </a:stretch>
      </xdr:blipFill>
      <xdr:spPr>
        <a:xfrm>
          <a:off x="8633460" y="102078155"/>
          <a:ext cx="742315" cy="205740"/>
        </a:xfrm>
        <a:prstGeom prst="rect">
          <a:avLst/>
        </a:prstGeom>
      </xdr:spPr>
    </xdr:pic>
    <xdr:clientData/>
  </xdr:twoCellAnchor>
  <xdr:twoCellAnchor editAs="oneCell">
    <xdr:from>
      <xdr:col>6</xdr:col>
      <xdr:colOff>657225</xdr:colOff>
      <xdr:row>269</xdr:row>
      <xdr:rowOff>241935</xdr:rowOff>
    </xdr:from>
    <xdr:to>
      <xdr:col>6</xdr:col>
      <xdr:colOff>1352463</xdr:colOff>
      <xdr:row>271</xdr:row>
      <xdr:rowOff>198056</xdr:rowOff>
    </xdr:to>
    <xdr:pic>
      <xdr:nvPicPr>
        <xdr:cNvPr id="82" name="Picture 81"/>
        <xdr:cNvPicPr>
          <a:picLocks noChangeAspect="1"/>
        </xdr:cNvPicPr>
      </xdr:nvPicPr>
      <xdr:blipFill>
        <a:blip r:embed="rId63"/>
        <a:stretch>
          <a:fillRect/>
        </a:stretch>
      </xdr:blipFill>
      <xdr:spPr>
        <a:xfrm>
          <a:off x="8705850" y="102251510"/>
          <a:ext cx="694690" cy="504190"/>
        </a:xfrm>
        <a:prstGeom prst="rect">
          <a:avLst/>
        </a:prstGeom>
      </xdr:spPr>
    </xdr:pic>
    <xdr:clientData/>
  </xdr:twoCellAnchor>
  <xdr:twoCellAnchor editAs="oneCell">
    <xdr:from>
      <xdr:col>6</xdr:col>
      <xdr:colOff>615315</xdr:colOff>
      <xdr:row>272</xdr:row>
      <xdr:rowOff>182880</xdr:rowOff>
    </xdr:from>
    <xdr:to>
      <xdr:col>6</xdr:col>
      <xdr:colOff>1405791</xdr:colOff>
      <xdr:row>274</xdr:row>
      <xdr:rowOff>119952</xdr:rowOff>
    </xdr:to>
    <xdr:pic>
      <xdr:nvPicPr>
        <xdr:cNvPr id="83" name="Picture 82"/>
        <xdr:cNvPicPr>
          <a:picLocks noChangeAspect="1"/>
        </xdr:cNvPicPr>
      </xdr:nvPicPr>
      <xdr:blipFill>
        <a:blip r:embed="rId64"/>
        <a:stretch>
          <a:fillRect/>
        </a:stretch>
      </xdr:blipFill>
      <xdr:spPr>
        <a:xfrm>
          <a:off x="8663940" y="103015415"/>
          <a:ext cx="789940" cy="485140"/>
        </a:xfrm>
        <a:prstGeom prst="rect">
          <a:avLst/>
        </a:prstGeom>
      </xdr:spPr>
    </xdr:pic>
    <xdr:clientData/>
  </xdr:twoCellAnchor>
  <xdr:twoCellAnchor editAs="oneCell">
    <xdr:from>
      <xdr:col>6</xdr:col>
      <xdr:colOff>577215</xdr:colOff>
      <xdr:row>274</xdr:row>
      <xdr:rowOff>106680</xdr:rowOff>
    </xdr:from>
    <xdr:to>
      <xdr:col>6</xdr:col>
      <xdr:colOff>1396263</xdr:colOff>
      <xdr:row>276</xdr:row>
      <xdr:rowOff>49467</xdr:rowOff>
    </xdr:to>
    <xdr:pic>
      <xdr:nvPicPr>
        <xdr:cNvPr id="84" name="Picture 83"/>
        <xdr:cNvPicPr>
          <a:picLocks noChangeAspect="1"/>
        </xdr:cNvPicPr>
      </xdr:nvPicPr>
      <xdr:blipFill>
        <a:blip r:embed="rId65"/>
        <a:stretch>
          <a:fillRect/>
        </a:stretch>
      </xdr:blipFill>
      <xdr:spPr>
        <a:xfrm>
          <a:off x="8625840" y="103487855"/>
          <a:ext cx="818515" cy="490855"/>
        </a:xfrm>
        <a:prstGeom prst="rect">
          <a:avLst/>
        </a:prstGeom>
      </xdr:spPr>
    </xdr:pic>
    <xdr:clientData/>
  </xdr:twoCellAnchor>
  <xdr:twoCellAnchor editAs="oneCell">
    <xdr:from>
      <xdr:col>6</xdr:col>
      <xdr:colOff>592455</xdr:colOff>
      <xdr:row>276</xdr:row>
      <xdr:rowOff>192405</xdr:rowOff>
    </xdr:from>
    <xdr:to>
      <xdr:col>6</xdr:col>
      <xdr:colOff>1601979</xdr:colOff>
      <xdr:row>278</xdr:row>
      <xdr:rowOff>142810</xdr:rowOff>
    </xdr:to>
    <xdr:pic>
      <xdr:nvPicPr>
        <xdr:cNvPr id="85" name="Picture 84"/>
        <xdr:cNvPicPr>
          <a:picLocks noChangeAspect="1"/>
        </xdr:cNvPicPr>
      </xdr:nvPicPr>
      <xdr:blipFill>
        <a:blip r:embed="rId66"/>
        <a:stretch>
          <a:fillRect/>
        </a:stretch>
      </xdr:blipFill>
      <xdr:spPr>
        <a:xfrm>
          <a:off x="8641080" y="104122220"/>
          <a:ext cx="1009015" cy="498475"/>
        </a:xfrm>
        <a:prstGeom prst="rect">
          <a:avLst/>
        </a:prstGeom>
      </xdr:spPr>
    </xdr:pic>
    <xdr:clientData/>
  </xdr:twoCellAnchor>
  <xdr:twoCellAnchor editAs="oneCell">
    <xdr:from>
      <xdr:col>6</xdr:col>
      <xdr:colOff>369570</xdr:colOff>
      <xdr:row>284</xdr:row>
      <xdr:rowOff>30480</xdr:rowOff>
    </xdr:from>
    <xdr:to>
      <xdr:col>6</xdr:col>
      <xdr:colOff>1626713</xdr:colOff>
      <xdr:row>284</xdr:row>
      <xdr:rowOff>236220</xdr:rowOff>
    </xdr:to>
    <xdr:pic>
      <xdr:nvPicPr>
        <xdr:cNvPr id="87" name="Picture 86"/>
        <xdr:cNvPicPr>
          <a:picLocks noChangeAspect="1"/>
        </xdr:cNvPicPr>
      </xdr:nvPicPr>
      <xdr:blipFill>
        <a:blip r:embed="rId67"/>
        <a:stretch>
          <a:fillRect/>
        </a:stretch>
      </xdr:blipFill>
      <xdr:spPr>
        <a:xfrm>
          <a:off x="8418195" y="106154855"/>
          <a:ext cx="1256665" cy="205740"/>
        </a:xfrm>
        <a:prstGeom prst="rect">
          <a:avLst/>
        </a:prstGeom>
      </xdr:spPr>
    </xdr:pic>
    <xdr:clientData/>
  </xdr:twoCellAnchor>
  <xdr:twoCellAnchor editAs="oneCell">
    <xdr:from>
      <xdr:col>6</xdr:col>
      <xdr:colOff>657225</xdr:colOff>
      <xdr:row>285</xdr:row>
      <xdr:rowOff>20955</xdr:rowOff>
    </xdr:from>
    <xdr:to>
      <xdr:col>6</xdr:col>
      <xdr:colOff>1352463</xdr:colOff>
      <xdr:row>285</xdr:row>
      <xdr:rowOff>232410</xdr:rowOff>
    </xdr:to>
    <xdr:pic>
      <xdr:nvPicPr>
        <xdr:cNvPr id="88" name="Picture 87"/>
        <xdr:cNvPicPr>
          <a:picLocks noChangeAspect="1"/>
        </xdr:cNvPicPr>
      </xdr:nvPicPr>
      <xdr:blipFill>
        <a:blip r:embed="rId68"/>
        <a:stretch>
          <a:fillRect/>
        </a:stretch>
      </xdr:blipFill>
      <xdr:spPr>
        <a:xfrm>
          <a:off x="8705850" y="106419650"/>
          <a:ext cx="694690" cy="211455"/>
        </a:xfrm>
        <a:prstGeom prst="rect">
          <a:avLst/>
        </a:prstGeom>
      </xdr:spPr>
    </xdr:pic>
    <xdr:clientData/>
  </xdr:twoCellAnchor>
  <xdr:twoCellAnchor editAs="oneCell">
    <xdr:from>
      <xdr:col>6</xdr:col>
      <xdr:colOff>558165</xdr:colOff>
      <xdr:row>285</xdr:row>
      <xdr:rowOff>253365</xdr:rowOff>
    </xdr:from>
    <xdr:to>
      <xdr:col>6</xdr:col>
      <xdr:colOff>1301022</xdr:colOff>
      <xdr:row>286</xdr:row>
      <xdr:rowOff>203835</xdr:rowOff>
    </xdr:to>
    <xdr:pic>
      <xdr:nvPicPr>
        <xdr:cNvPr id="89" name="Picture 88"/>
        <xdr:cNvPicPr>
          <a:picLocks noChangeAspect="1"/>
        </xdr:cNvPicPr>
      </xdr:nvPicPr>
      <xdr:blipFill>
        <a:blip r:embed="rId69"/>
        <a:stretch>
          <a:fillRect/>
        </a:stretch>
      </xdr:blipFill>
      <xdr:spPr>
        <a:xfrm>
          <a:off x="8606790" y="106652060"/>
          <a:ext cx="742315" cy="224790"/>
        </a:xfrm>
        <a:prstGeom prst="rect">
          <a:avLst/>
        </a:prstGeom>
      </xdr:spPr>
    </xdr:pic>
    <xdr:clientData/>
  </xdr:twoCellAnchor>
  <xdr:twoCellAnchor editAs="oneCell">
    <xdr:from>
      <xdr:col>6</xdr:col>
      <xdr:colOff>565785</xdr:colOff>
      <xdr:row>287</xdr:row>
      <xdr:rowOff>30480</xdr:rowOff>
    </xdr:from>
    <xdr:to>
      <xdr:col>6</xdr:col>
      <xdr:colOff>1318166</xdr:colOff>
      <xdr:row>287</xdr:row>
      <xdr:rowOff>226695</xdr:rowOff>
    </xdr:to>
    <xdr:pic>
      <xdr:nvPicPr>
        <xdr:cNvPr id="90" name="Picture 89"/>
        <xdr:cNvPicPr>
          <a:picLocks noChangeAspect="1"/>
        </xdr:cNvPicPr>
      </xdr:nvPicPr>
      <xdr:blipFill>
        <a:blip r:embed="rId70"/>
        <a:stretch>
          <a:fillRect/>
        </a:stretch>
      </xdr:blipFill>
      <xdr:spPr>
        <a:xfrm>
          <a:off x="8614410" y="106977815"/>
          <a:ext cx="751840" cy="196215"/>
        </a:xfrm>
        <a:prstGeom prst="rect">
          <a:avLst/>
        </a:prstGeom>
      </xdr:spPr>
    </xdr:pic>
    <xdr:clientData/>
  </xdr:twoCellAnchor>
  <xdr:twoCellAnchor editAs="oneCell">
    <xdr:from>
      <xdr:col>6</xdr:col>
      <xdr:colOff>308610</xdr:colOff>
      <xdr:row>288</xdr:row>
      <xdr:rowOff>31115</xdr:rowOff>
    </xdr:from>
    <xdr:to>
      <xdr:col>6</xdr:col>
      <xdr:colOff>984250</xdr:colOff>
      <xdr:row>289</xdr:row>
      <xdr:rowOff>224790</xdr:rowOff>
    </xdr:to>
    <xdr:pic>
      <xdr:nvPicPr>
        <xdr:cNvPr id="91" name="Picture 90"/>
        <xdr:cNvPicPr>
          <a:picLocks noChangeAspect="1"/>
        </xdr:cNvPicPr>
      </xdr:nvPicPr>
      <xdr:blipFill>
        <a:blip r:embed="rId71"/>
        <a:stretch>
          <a:fillRect/>
        </a:stretch>
      </xdr:blipFill>
      <xdr:spPr>
        <a:xfrm>
          <a:off x="8357235" y="107252770"/>
          <a:ext cx="675640" cy="467995"/>
        </a:xfrm>
        <a:prstGeom prst="rect">
          <a:avLst/>
        </a:prstGeom>
      </xdr:spPr>
    </xdr:pic>
    <xdr:clientData/>
  </xdr:twoCellAnchor>
  <xdr:twoCellAnchor editAs="oneCell">
    <xdr:from>
      <xdr:col>6</xdr:col>
      <xdr:colOff>1291590</xdr:colOff>
      <xdr:row>288</xdr:row>
      <xdr:rowOff>26670</xdr:rowOff>
    </xdr:from>
    <xdr:to>
      <xdr:col>6</xdr:col>
      <xdr:colOff>2145665</xdr:colOff>
      <xdr:row>289</xdr:row>
      <xdr:rowOff>213360</xdr:rowOff>
    </xdr:to>
    <xdr:pic>
      <xdr:nvPicPr>
        <xdr:cNvPr id="45" name="Picture 44"/>
        <xdr:cNvPicPr>
          <a:picLocks noChangeAspect="1"/>
        </xdr:cNvPicPr>
      </xdr:nvPicPr>
      <xdr:blipFill>
        <a:blip r:embed="rId72"/>
        <a:stretch>
          <a:fillRect/>
        </a:stretch>
      </xdr:blipFill>
      <xdr:spPr>
        <a:xfrm>
          <a:off x="9340215" y="107248325"/>
          <a:ext cx="854075" cy="461010"/>
        </a:xfrm>
        <a:prstGeom prst="rect">
          <a:avLst/>
        </a:prstGeom>
      </xdr:spPr>
    </xdr:pic>
    <xdr:clientData/>
  </xdr:twoCellAnchor>
  <xdr:twoCellAnchor editAs="oneCell">
    <xdr:from>
      <xdr:col>6</xdr:col>
      <xdr:colOff>687705</xdr:colOff>
      <xdr:row>290</xdr:row>
      <xdr:rowOff>29845</xdr:rowOff>
    </xdr:from>
    <xdr:to>
      <xdr:col>6</xdr:col>
      <xdr:colOff>1296670</xdr:colOff>
      <xdr:row>290</xdr:row>
      <xdr:rowOff>586740</xdr:rowOff>
    </xdr:to>
    <xdr:pic>
      <xdr:nvPicPr>
        <xdr:cNvPr id="86" name="Picture 85"/>
        <xdr:cNvPicPr>
          <a:picLocks noChangeAspect="1"/>
        </xdr:cNvPicPr>
      </xdr:nvPicPr>
      <xdr:blipFill>
        <a:blip r:embed="rId73"/>
        <a:stretch>
          <a:fillRect/>
        </a:stretch>
      </xdr:blipFill>
      <xdr:spPr>
        <a:xfrm>
          <a:off x="8736330" y="107800140"/>
          <a:ext cx="608965" cy="556895"/>
        </a:xfrm>
        <a:prstGeom prst="rect">
          <a:avLst/>
        </a:prstGeom>
      </xdr:spPr>
    </xdr:pic>
    <xdr:clientData/>
  </xdr:twoCellAnchor>
  <xdr:twoCellAnchor editAs="oneCell">
    <xdr:from>
      <xdr:col>6</xdr:col>
      <xdr:colOff>647700</xdr:colOff>
      <xdr:row>291</xdr:row>
      <xdr:rowOff>110490</xdr:rowOff>
    </xdr:from>
    <xdr:to>
      <xdr:col>6</xdr:col>
      <xdr:colOff>1433195</xdr:colOff>
      <xdr:row>292</xdr:row>
      <xdr:rowOff>339090</xdr:rowOff>
    </xdr:to>
    <xdr:pic>
      <xdr:nvPicPr>
        <xdr:cNvPr id="92" name="Picture 91"/>
        <xdr:cNvPicPr>
          <a:picLocks noChangeAspect="1"/>
        </xdr:cNvPicPr>
      </xdr:nvPicPr>
      <xdr:blipFill>
        <a:blip r:embed="rId74"/>
        <a:stretch>
          <a:fillRect/>
        </a:stretch>
      </xdr:blipFill>
      <xdr:spPr>
        <a:xfrm>
          <a:off x="8696325" y="108604685"/>
          <a:ext cx="785495" cy="584200"/>
        </a:xfrm>
        <a:prstGeom prst="rect">
          <a:avLst/>
        </a:prstGeom>
      </xdr:spPr>
    </xdr:pic>
    <xdr:clientData/>
  </xdr:twoCellAnchor>
  <xdr:twoCellAnchor editAs="oneCell">
    <xdr:from>
      <xdr:col>6</xdr:col>
      <xdr:colOff>638175</xdr:colOff>
      <xdr:row>293</xdr:row>
      <xdr:rowOff>203835</xdr:rowOff>
    </xdr:from>
    <xdr:to>
      <xdr:col>6</xdr:col>
      <xdr:colOff>1304290</xdr:colOff>
      <xdr:row>294</xdr:row>
      <xdr:rowOff>334010</xdr:rowOff>
    </xdr:to>
    <xdr:pic>
      <xdr:nvPicPr>
        <xdr:cNvPr id="93" name="Picture 92"/>
        <xdr:cNvPicPr>
          <a:picLocks noChangeAspect="1"/>
        </xdr:cNvPicPr>
      </xdr:nvPicPr>
      <xdr:blipFill>
        <a:blip r:embed="rId75"/>
        <a:stretch>
          <a:fillRect/>
        </a:stretch>
      </xdr:blipFill>
      <xdr:spPr>
        <a:xfrm>
          <a:off x="8686800" y="109536230"/>
          <a:ext cx="666115" cy="473075"/>
        </a:xfrm>
        <a:prstGeom prst="rect">
          <a:avLst/>
        </a:prstGeom>
      </xdr:spPr>
    </xdr:pic>
    <xdr:clientData/>
  </xdr:twoCellAnchor>
  <xdr:twoCellAnchor editAs="oneCell">
    <xdr:from>
      <xdr:col>6</xdr:col>
      <xdr:colOff>1486535</xdr:colOff>
      <xdr:row>293</xdr:row>
      <xdr:rowOff>153035</xdr:rowOff>
    </xdr:from>
    <xdr:to>
      <xdr:col>6</xdr:col>
      <xdr:colOff>2207895</xdr:colOff>
      <xdr:row>294</xdr:row>
      <xdr:rowOff>335280</xdr:rowOff>
    </xdr:to>
    <xdr:pic>
      <xdr:nvPicPr>
        <xdr:cNvPr id="94" name="Picture 93"/>
        <xdr:cNvPicPr>
          <a:picLocks noChangeAspect="1"/>
        </xdr:cNvPicPr>
      </xdr:nvPicPr>
      <xdr:blipFill>
        <a:blip r:embed="rId76"/>
        <a:stretch>
          <a:fillRect/>
        </a:stretch>
      </xdr:blipFill>
      <xdr:spPr>
        <a:xfrm>
          <a:off x="9535160" y="109485430"/>
          <a:ext cx="721360" cy="525145"/>
        </a:xfrm>
        <a:prstGeom prst="rect">
          <a:avLst/>
        </a:prstGeom>
      </xdr:spPr>
    </xdr:pic>
    <xdr:clientData/>
  </xdr:twoCellAnchor>
  <xdr:twoCellAnchor editAs="oneCell">
    <xdr:from>
      <xdr:col>6</xdr:col>
      <xdr:colOff>526415</xdr:colOff>
      <xdr:row>296</xdr:row>
      <xdr:rowOff>118110</xdr:rowOff>
    </xdr:from>
    <xdr:to>
      <xdr:col>6</xdr:col>
      <xdr:colOff>1355725</xdr:colOff>
      <xdr:row>300</xdr:row>
      <xdr:rowOff>127635</xdr:rowOff>
    </xdr:to>
    <xdr:pic>
      <xdr:nvPicPr>
        <xdr:cNvPr id="95" name="Picture 94"/>
        <xdr:cNvPicPr>
          <a:picLocks noChangeAspect="1"/>
        </xdr:cNvPicPr>
      </xdr:nvPicPr>
      <xdr:blipFill>
        <a:blip r:embed="rId77"/>
        <a:stretch>
          <a:fillRect/>
        </a:stretch>
      </xdr:blipFill>
      <xdr:spPr>
        <a:xfrm>
          <a:off x="8575040" y="110403005"/>
          <a:ext cx="829310" cy="619125"/>
        </a:xfrm>
        <a:prstGeom prst="rect">
          <a:avLst/>
        </a:prstGeom>
      </xdr:spPr>
    </xdr:pic>
    <xdr:clientData/>
  </xdr:twoCellAnchor>
  <xdr:twoCellAnchor editAs="oneCell">
    <xdr:from>
      <xdr:col>6</xdr:col>
      <xdr:colOff>579120</xdr:colOff>
      <xdr:row>304</xdr:row>
      <xdr:rowOff>146685</xdr:rowOff>
    </xdr:from>
    <xdr:to>
      <xdr:col>6</xdr:col>
      <xdr:colOff>1379120</xdr:colOff>
      <xdr:row>305</xdr:row>
      <xdr:rowOff>31504</xdr:rowOff>
    </xdr:to>
    <xdr:pic>
      <xdr:nvPicPr>
        <xdr:cNvPr id="96" name="Picture 95"/>
        <xdr:cNvPicPr>
          <a:picLocks noChangeAspect="1"/>
        </xdr:cNvPicPr>
      </xdr:nvPicPr>
      <xdr:blipFill>
        <a:blip r:embed="rId78"/>
        <a:stretch>
          <a:fillRect/>
        </a:stretch>
      </xdr:blipFill>
      <xdr:spPr>
        <a:xfrm>
          <a:off x="8627745" y="112133380"/>
          <a:ext cx="799465" cy="646430"/>
        </a:xfrm>
        <a:prstGeom prst="rect">
          <a:avLst/>
        </a:prstGeom>
      </xdr:spPr>
    </xdr:pic>
    <xdr:clientData/>
  </xdr:twoCellAnchor>
  <xdr:twoCellAnchor editAs="oneCell">
    <xdr:from>
      <xdr:col>6</xdr:col>
      <xdr:colOff>771525</xdr:colOff>
      <xdr:row>305</xdr:row>
      <xdr:rowOff>86360</xdr:rowOff>
    </xdr:from>
    <xdr:to>
      <xdr:col>6</xdr:col>
      <xdr:colOff>1368425</xdr:colOff>
      <xdr:row>309</xdr:row>
      <xdr:rowOff>106680</xdr:rowOff>
    </xdr:to>
    <xdr:pic>
      <xdr:nvPicPr>
        <xdr:cNvPr id="97" name="Picture 96"/>
        <xdr:cNvPicPr>
          <a:picLocks noChangeAspect="1"/>
        </xdr:cNvPicPr>
      </xdr:nvPicPr>
      <xdr:blipFill>
        <a:blip r:embed="rId79"/>
        <a:stretch>
          <a:fillRect/>
        </a:stretch>
      </xdr:blipFill>
      <xdr:spPr>
        <a:xfrm>
          <a:off x="8820150" y="112835055"/>
          <a:ext cx="596900" cy="629920"/>
        </a:xfrm>
        <a:prstGeom prst="rect">
          <a:avLst/>
        </a:prstGeom>
      </xdr:spPr>
    </xdr:pic>
    <xdr:clientData/>
  </xdr:twoCellAnchor>
  <xdr:twoCellAnchor editAs="oneCell">
    <xdr:from>
      <xdr:col>6</xdr:col>
      <xdr:colOff>503555</xdr:colOff>
      <xdr:row>312</xdr:row>
      <xdr:rowOff>19050</xdr:rowOff>
    </xdr:from>
    <xdr:to>
      <xdr:col>6</xdr:col>
      <xdr:colOff>1579245</xdr:colOff>
      <xdr:row>314</xdr:row>
      <xdr:rowOff>41910</xdr:rowOff>
    </xdr:to>
    <xdr:pic>
      <xdr:nvPicPr>
        <xdr:cNvPr id="98" name="Picture 97"/>
        <xdr:cNvPicPr>
          <a:picLocks noChangeAspect="1"/>
        </xdr:cNvPicPr>
      </xdr:nvPicPr>
      <xdr:blipFill>
        <a:blip r:embed="rId80"/>
        <a:stretch>
          <a:fillRect/>
        </a:stretch>
      </xdr:blipFill>
      <xdr:spPr>
        <a:xfrm>
          <a:off x="8552180" y="114494945"/>
          <a:ext cx="1075690" cy="449580"/>
        </a:xfrm>
        <a:prstGeom prst="rect">
          <a:avLst/>
        </a:prstGeom>
      </xdr:spPr>
    </xdr:pic>
    <xdr:clientData/>
  </xdr:twoCellAnchor>
  <xdr:twoCellAnchor editAs="oneCell">
    <xdr:from>
      <xdr:col>6</xdr:col>
      <xdr:colOff>539115</xdr:colOff>
      <xdr:row>314</xdr:row>
      <xdr:rowOff>47625</xdr:rowOff>
    </xdr:from>
    <xdr:to>
      <xdr:col>6</xdr:col>
      <xdr:colOff>1224829</xdr:colOff>
      <xdr:row>314</xdr:row>
      <xdr:rowOff>253364</xdr:rowOff>
    </xdr:to>
    <xdr:pic>
      <xdr:nvPicPr>
        <xdr:cNvPr id="99" name="Picture 98"/>
        <xdr:cNvPicPr>
          <a:picLocks noChangeAspect="1"/>
        </xdr:cNvPicPr>
      </xdr:nvPicPr>
      <xdr:blipFill>
        <a:blip r:embed="rId81"/>
        <a:stretch>
          <a:fillRect/>
        </a:stretch>
      </xdr:blipFill>
      <xdr:spPr>
        <a:xfrm>
          <a:off x="8587740" y="114950240"/>
          <a:ext cx="685165" cy="205105"/>
        </a:xfrm>
        <a:prstGeom prst="rect">
          <a:avLst/>
        </a:prstGeom>
      </xdr:spPr>
    </xdr:pic>
    <xdr:clientData/>
  </xdr:twoCellAnchor>
  <xdr:twoCellAnchor editAs="oneCell">
    <xdr:from>
      <xdr:col>6</xdr:col>
      <xdr:colOff>664845</xdr:colOff>
      <xdr:row>315</xdr:row>
      <xdr:rowOff>49530</xdr:rowOff>
    </xdr:from>
    <xdr:to>
      <xdr:col>6</xdr:col>
      <xdr:colOff>1188655</xdr:colOff>
      <xdr:row>315</xdr:row>
      <xdr:rowOff>268578</xdr:rowOff>
    </xdr:to>
    <xdr:pic>
      <xdr:nvPicPr>
        <xdr:cNvPr id="100" name="Picture 99"/>
        <xdr:cNvPicPr>
          <a:picLocks noChangeAspect="1"/>
        </xdr:cNvPicPr>
      </xdr:nvPicPr>
      <xdr:blipFill>
        <a:blip r:embed="rId82"/>
        <a:stretch>
          <a:fillRect/>
        </a:stretch>
      </xdr:blipFill>
      <xdr:spPr>
        <a:xfrm>
          <a:off x="8713470" y="115226465"/>
          <a:ext cx="523240" cy="218440"/>
        </a:xfrm>
        <a:prstGeom prst="rect">
          <a:avLst/>
        </a:prstGeom>
      </xdr:spPr>
    </xdr:pic>
    <xdr:clientData/>
  </xdr:twoCellAnchor>
  <xdr:twoCellAnchor editAs="oneCell">
    <xdr:from>
      <xdr:col>6</xdr:col>
      <xdr:colOff>809625</xdr:colOff>
      <xdr:row>316</xdr:row>
      <xdr:rowOff>247015</xdr:rowOff>
    </xdr:from>
    <xdr:to>
      <xdr:col>6</xdr:col>
      <xdr:colOff>1295339</xdr:colOff>
      <xdr:row>316</xdr:row>
      <xdr:rowOff>445136</xdr:rowOff>
    </xdr:to>
    <xdr:pic>
      <xdr:nvPicPr>
        <xdr:cNvPr id="101" name="Picture 100"/>
        <xdr:cNvPicPr>
          <a:picLocks noChangeAspect="1"/>
        </xdr:cNvPicPr>
      </xdr:nvPicPr>
      <xdr:blipFill>
        <a:blip r:embed="rId83"/>
        <a:stretch>
          <a:fillRect/>
        </a:stretch>
      </xdr:blipFill>
      <xdr:spPr>
        <a:xfrm>
          <a:off x="8858250" y="115698270"/>
          <a:ext cx="485140" cy="198120"/>
        </a:xfrm>
        <a:prstGeom prst="rect">
          <a:avLst/>
        </a:prstGeom>
      </xdr:spPr>
    </xdr:pic>
    <xdr:clientData/>
  </xdr:twoCellAnchor>
  <xdr:twoCellAnchor editAs="oneCell">
    <xdr:from>
      <xdr:col>6</xdr:col>
      <xdr:colOff>693420</xdr:colOff>
      <xdr:row>317</xdr:row>
      <xdr:rowOff>186690</xdr:rowOff>
    </xdr:from>
    <xdr:to>
      <xdr:col>6</xdr:col>
      <xdr:colOff>1436277</xdr:colOff>
      <xdr:row>317</xdr:row>
      <xdr:rowOff>407670</xdr:rowOff>
    </xdr:to>
    <xdr:pic>
      <xdr:nvPicPr>
        <xdr:cNvPr id="102" name="Picture 101"/>
        <xdr:cNvPicPr>
          <a:picLocks noChangeAspect="1"/>
        </xdr:cNvPicPr>
      </xdr:nvPicPr>
      <xdr:blipFill>
        <a:blip r:embed="rId84"/>
        <a:stretch>
          <a:fillRect/>
        </a:stretch>
      </xdr:blipFill>
      <xdr:spPr>
        <a:xfrm>
          <a:off x="8742045" y="116158645"/>
          <a:ext cx="742315" cy="220980"/>
        </a:xfrm>
        <a:prstGeom prst="rect">
          <a:avLst/>
        </a:prstGeom>
      </xdr:spPr>
    </xdr:pic>
    <xdr:clientData/>
  </xdr:twoCellAnchor>
  <xdr:twoCellAnchor editAs="oneCell">
    <xdr:from>
      <xdr:col>6</xdr:col>
      <xdr:colOff>720090</xdr:colOff>
      <xdr:row>318</xdr:row>
      <xdr:rowOff>228600</xdr:rowOff>
    </xdr:from>
    <xdr:to>
      <xdr:col>6</xdr:col>
      <xdr:colOff>1396280</xdr:colOff>
      <xdr:row>318</xdr:row>
      <xdr:rowOff>428625</xdr:rowOff>
    </xdr:to>
    <xdr:pic>
      <xdr:nvPicPr>
        <xdr:cNvPr id="103" name="Picture 102"/>
        <xdr:cNvPicPr>
          <a:picLocks noChangeAspect="1"/>
        </xdr:cNvPicPr>
      </xdr:nvPicPr>
      <xdr:blipFill>
        <a:blip r:embed="rId85"/>
        <a:stretch>
          <a:fillRect/>
        </a:stretch>
      </xdr:blipFill>
      <xdr:spPr>
        <a:xfrm>
          <a:off x="8768715" y="116721255"/>
          <a:ext cx="675640" cy="200025"/>
        </a:xfrm>
        <a:prstGeom prst="rect">
          <a:avLst/>
        </a:prstGeom>
      </xdr:spPr>
    </xdr:pic>
    <xdr:clientData/>
  </xdr:twoCellAnchor>
  <xdr:twoCellAnchor editAs="oneCell">
    <xdr:from>
      <xdr:col>6</xdr:col>
      <xdr:colOff>681990</xdr:colOff>
      <xdr:row>319</xdr:row>
      <xdr:rowOff>121920</xdr:rowOff>
    </xdr:from>
    <xdr:to>
      <xdr:col>6</xdr:col>
      <xdr:colOff>1567704</xdr:colOff>
      <xdr:row>319</xdr:row>
      <xdr:rowOff>346710</xdr:rowOff>
    </xdr:to>
    <xdr:pic>
      <xdr:nvPicPr>
        <xdr:cNvPr id="104" name="Picture 103"/>
        <xdr:cNvPicPr>
          <a:picLocks noChangeAspect="1"/>
        </xdr:cNvPicPr>
      </xdr:nvPicPr>
      <xdr:blipFill>
        <a:blip r:embed="rId86"/>
        <a:stretch>
          <a:fillRect/>
        </a:stretch>
      </xdr:blipFill>
      <xdr:spPr>
        <a:xfrm>
          <a:off x="8730615" y="117135275"/>
          <a:ext cx="885190" cy="224790"/>
        </a:xfrm>
        <a:prstGeom prst="rect">
          <a:avLst/>
        </a:prstGeom>
      </xdr:spPr>
    </xdr:pic>
    <xdr:clientData/>
  </xdr:twoCellAnchor>
  <xdr:twoCellAnchor editAs="oneCell">
    <xdr:from>
      <xdr:col>6</xdr:col>
      <xdr:colOff>643890</xdr:colOff>
      <xdr:row>320</xdr:row>
      <xdr:rowOff>102235</xdr:rowOff>
    </xdr:from>
    <xdr:to>
      <xdr:col>6</xdr:col>
      <xdr:colOff>1386840</xdr:colOff>
      <xdr:row>320</xdr:row>
      <xdr:rowOff>336551</xdr:rowOff>
    </xdr:to>
    <xdr:pic>
      <xdr:nvPicPr>
        <xdr:cNvPr id="105" name="Picture 104"/>
        <xdr:cNvPicPr>
          <a:picLocks noChangeAspect="1"/>
        </xdr:cNvPicPr>
      </xdr:nvPicPr>
      <xdr:blipFill>
        <a:blip r:embed="rId87"/>
        <a:stretch>
          <a:fillRect/>
        </a:stretch>
      </xdr:blipFill>
      <xdr:spPr>
        <a:xfrm>
          <a:off x="8692515" y="117636290"/>
          <a:ext cx="742950" cy="234315"/>
        </a:xfrm>
        <a:prstGeom prst="rect">
          <a:avLst/>
        </a:prstGeom>
      </xdr:spPr>
    </xdr:pic>
    <xdr:clientData/>
  </xdr:twoCellAnchor>
  <xdr:twoCellAnchor editAs="oneCell">
    <xdr:from>
      <xdr:col>6</xdr:col>
      <xdr:colOff>634365</xdr:colOff>
      <xdr:row>321</xdr:row>
      <xdr:rowOff>163830</xdr:rowOff>
    </xdr:from>
    <xdr:to>
      <xdr:col>6</xdr:col>
      <xdr:colOff>1262936</xdr:colOff>
      <xdr:row>321</xdr:row>
      <xdr:rowOff>394335</xdr:rowOff>
    </xdr:to>
    <xdr:pic>
      <xdr:nvPicPr>
        <xdr:cNvPr id="106" name="Picture 105"/>
        <xdr:cNvPicPr>
          <a:picLocks noChangeAspect="1"/>
        </xdr:cNvPicPr>
      </xdr:nvPicPr>
      <xdr:blipFill>
        <a:blip r:embed="rId88"/>
        <a:stretch>
          <a:fillRect/>
        </a:stretch>
      </xdr:blipFill>
      <xdr:spPr>
        <a:xfrm>
          <a:off x="8682990" y="118218585"/>
          <a:ext cx="628015" cy="230505"/>
        </a:xfrm>
        <a:prstGeom prst="rect">
          <a:avLst/>
        </a:prstGeom>
      </xdr:spPr>
    </xdr:pic>
    <xdr:clientData/>
  </xdr:twoCellAnchor>
  <xdr:twoCellAnchor editAs="oneCell">
    <xdr:from>
      <xdr:col>6</xdr:col>
      <xdr:colOff>678180</xdr:colOff>
      <xdr:row>322</xdr:row>
      <xdr:rowOff>87630</xdr:rowOff>
    </xdr:from>
    <xdr:to>
      <xdr:col>6</xdr:col>
      <xdr:colOff>1421037</xdr:colOff>
      <xdr:row>322</xdr:row>
      <xdr:rowOff>300990</xdr:rowOff>
    </xdr:to>
    <xdr:pic>
      <xdr:nvPicPr>
        <xdr:cNvPr id="107" name="Picture 106"/>
        <xdr:cNvPicPr>
          <a:picLocks noChangeAspect="1"/>
        </xdr:cNvPicPr>
      </xdr:nvPicPr>
      <xdr:blipFill>
        <a:blip r:embed="rId89"/>
        <a:stretch>
          <a:fillRect/>
        </a:stretch>
      </xdr:blipFill>
      <xdr:spPr>
        <a:xfrm>
          <a:off x="8726805" y="118663085"/>
          <a:ext cx="742315" cy="213360"/>
        </a:xfrm>
        <a:prstGeom prst="rect">
          <a:avLst/>
        </a:prstGeom>
      </xdr:spPr>
    </xdr:pic>
    <xdr:clientData/>
  </xdr:twoCellAnchor>
  <xdr:twoCellAnchor editAs="oneCell">
    <xdr:from>
      <xdr:col>6</xdr:col>
      <xdr:colOff>577215</xdr:colOff>
      <xdr:row>323</xdr:row>
      <xdr:rowOff>139065</xdr:rowOff>
    </xdr:from>
    <xdr:to>
      <xdr:col>6</xdr:col>
      <xdr:colOff>1310548</xdr:colOff>
      <xdr:row>323</xdr:row>
      <xdr:rowOff>367664</xdr:rowOff>
    </xdr:to>
    <xdr:pic>
      <xdr:nvPicPr>
        <xdr:cNvPr id="108" name="Picture 107"/>
        <xdr:cNvPicPr>
          <a:picLocks noChangeAspect="1"/>
        </xdr:cNvPicPr>
      </xdr:nvPicPr>
      <xdr:blipFill>
        <a:blip r:embed="rId90"/>
        <a:stretch>
          <a:fillRect/>
        </a:stretch>
      </xdr:blipFill>
      <xdr:spPr>
        <a:xfrm>
          <a:off x="8625840" y="119235220"/>
          <a:ext cx="732790" cy="227965"/>
        </a:xfrm>
        <a:prstGeom prst="rect">
          <a:avLst/>
        </a:prstGeom>
      </xdr:spPr>
    </xdr:pic>
    <xdr:clientData/>
  </xdr:twoCellAnchor>
  <xdr:twoCellAnchor editAs="oneCell">
    <xdr:from>
      <xdr:col>6</xdr:col>
      <xdr:colOff>832485</xdr:colOff>
      <xdr:row>324</xdr:row>
      <xdr:rowOff>200025</xdr:rowOff>
    </xdr:from>
    <xdr:to>
      <xdr:col>6</xdr:col>
      <xdr:colOff>1470580</xdr:colOff>
      <xdr:row>324</xdr:row>
      <xdr:rowOff>422910</xdr:rowOff>
    </xdr:to>
    <xdr:pic>
      <xdr:nvPicPr>
        <xdr:cNvPr id="109" name="Picture 108"/>
        <xdr:cNvPicPr>
          <a:picLocks noChangeAspect="1"/>
        </xdr:cNvPicPr>
      </xdr:nvPicPr>
      <xdr:blipFill>
        <a:blip r:embed="rId91"/>
        <a:stretch>
          <a:fillRect/>
        </a:stretch>
      </xdr:blipFill>
      <xdr:spPr>
        <a:xfrm>
          <a:off x="8881110" y="119816880"/>
          <a:ext cx="637540" cy="222885"/>
        </a:xfrm>
        <a:prstGeom prst="rect">
          <a:avLst/>
        </a:prstGeom>
      </xdr:spPr>
    </xdr:pic>
    <xdr:clientData/>
  </xdr:twoCellAnchor>
  <xdr:twoCellAnchor editAs="oneCell">
    <xdr:from>
      <xdr:col>6</xdr:col>
      <xdr:colOff>680085</xdr:colOff>
      <xdr:row>325</xdr:row>
      <xdr:rowOff>17145</xdr:rowOff>
    </xdr:from>
    <xdr:to>
      <xdr:col>6</xdr:col>
      <xdr:colOff>1422942</xdr:colOff>
      <xdr:row>325</xdr:row>
      <xdr:rowOff>243840</xdr:rowOff>
    </xdr:to>
    <xdr:pic>
      <xdr:nvPicPr>
        <xdr:cNvPr id="110" name="Picture 109"/>
        <xdr:cNvPicPr>
          <a:picLocks noChangeAspect="1"/>
        </xdr:cNvPicPr>
      </xdr:nvPicPr>
      <xdr:blipFill>
        <a:blip r:embed="rId92"/>
        <a:stretch>
          <a:fillRect/>
        </a:stretch>
      </xdr:blipFill>
      <xdr:spPr>
        <a:xfrm>
          <a:off x="8728710" y="120218200"/>
          <a:ext cx="742315" cy="226695"/>
        </a:xfrm>
        <a:prstGeom prst="rect">
          <a:avLst/>
        </a:prstGeom>
      </xdr:spPr>
    </xdr:pic>
    <xdr:clientData/>
  </xdr:twoCellAnchor>
  <xdr:twoCellAnchor editAs="oneCell">
    <xdr:from>
      <xdr:col>6</xdr:col>
      <xdr:colOff>594360</xdr:colOff>
      <xdr:row>325</xdr:row>
      <xdr:rowOff>247650</xdr:rowOff>
    </xdr:from>
    <xdr:to>
      <xdr:col>6</xdr:col>
      <xdr:colOff>1270550</xdr:colOff>
      <xdr:row>326</xdr:row>
      <xdr:rowOff>203835</xdr:rowOff>
    </xdr:to>
    <xdr:pic>
      <xdr:nvPicPr>
        <xdr:cNvPr id="111" name="Picture 110"/>
        <xdr:cNvPicPr>
          <a:picLocks noChangeAspect="1"/>
        </xdr:cNvPicPr>
      </xdr:nvPicPr>
      <xdr:blipFill>
        <a:blip r:embed="rId93"/>
        <a:stretch>
          <a:fillRect/>
        </a:stretch>
      </xdr:blipFill>
      <xdr:spPr>
        <a:xfrm>
          <a:off x="8642985" y="120448705"/>
          <a:ext cx="675640" cy="230505"/>
        </a:xfrm>
        <a:prstGeom prst="rect">
          <a:avLst/>
        </a:prstGeom>
      </xdr:spPr>
    </xdr:pic>
    <xdr:clientData/>
  </xdr:twoCellAnchor>
  <xdr:twoCellAnchor editAs="oneCell">
    <xdr:from>
      <xdr:col>6</xdr:col>
      <xdr:colOff>577215</xdr:colOff>
      <xdr:row>327</xdr:row>
      <xdr:rowOff>20955</xdr:rowOff>
    </xdr:from>
    <xdr:to>
      <xdr:col>6</xdr:col>
      <xdr:colOff>1272453</xdr:colOff>
      <xdr:row>328</xdr:row>
      <xdr:rowOff>58998</xdr:rowOff>
    </xdr:to>
    <xdr:pic>
      <xdr:nvPicPr>
        <xdr:cNvPr id="113" name="Picture 112"/>
        <xdr:cNvPicPr>
          <a:picLocks noChangeAspect="1"/>
        </xdr:cNvPicPr>
      </xdr:nvPicPr>
      <xdr:blipFill>
        <a:blip r:embed="rId94"/>
        <a:stretch>
          <a:fillRect/>
        </a:stretch>
      </xdr:blipFill>
      <xdr:spPr>
        <a:xfrm>
          <a:off x="8625840" y="120770650"/>
          <a:ext cx="694690" cy="475615"/>
        </a:xfrm>
        <a:prstGeom prst="rect">
          <a:avLst/>
        </a:prstGeom>
      </xdr:spPr>
    </xdr:pic>
    <xdr:clientData/>
  </xdr:twoCellAnchor>
  <xdr:twoCellAnchor editAs="oneCell">
    <xdr:from>
      <xdr:col>6</xdr:col>
      <xdr:colOff>594360</xdr:colOff>
      <xdr:row>328</xdr:row>
      <xdr:rowOff>154305</xdr:rowOff>
    </xdr:from>
    <xdr:to>
      <xdr:col>6</xdr:col>
      <xdr:colOff>1069975</xdr:colOff>
      <xdr:row>328</xdr:row>
      <xdr:rowOff>397510</xdr:rowOff>
    </xdr:to>
    <xdr:pic>
      <xdr:nvPicPr>
        <xdr:cNvPr id="114" name="Picture 113"/>
        <xdr:cNvPicPr>
          <a:picLocks noChangeAspect="1"/>
        </xdr:cNvPicPr>
      </xdr:nvPicPr>
      <xdr:blipFill>
        <a:blip r:embed="rId95"/>
        <a:stretch>
          <a:fillRect/>
        </a:stretch>
      </xdr:blipFill>
      <xdr:spPr>
        <a:xfrm>
          <a:off x="8642985" y="121342150"/>
          <a:ext cx="475615" cy="243205"/>
        </a:xfrm>
        <a:prstGeom prst="rect">
          <a:avLst/>
        </a:prstGeom>
      </xdr:spPr>
    </xdr:pic>
    <xdr:clientData/>
  </xdr:twoCellAnchor>
  <xdr:twoCellAnchor editAs="oneCell">
    <xdr:from>
      <xdr:col>6</xdr:col>
      <xdr:colOff>561975</xdr:colOff>
      <xdr:row>329</xdr:row>
      <xdr:rowOff>104775</xdr:rowOff>
    </xdr:from>
    <xdr:to>
      <xdr:col>6</xdr:col>
      <xdr:colOff>1333404</xdr:colOff>
      <xdr:row>329</xdr:row>
      <xdr:rowOff>346710</xdr:rowOff>
    </xdr:to>
    <xdr:pic>
      <xdr:nvPicPr>
        <xdr:cNvPr id="115" name="Picture 114"/>
        <xdr:cNvPicPr>
          <a:picLocks noChangeAspect="1"/>
        </xdr:cNvPicPr>
      </xdr:nvPicPr>
      <xdr:blipFill>
        <a:blip r:embed="rId96"/>
        <a:stretch>
          <a:fillRect/>
        </a:stretch>
      </xdr:blipFill>
      <xdr:spPr>
        <a:xfrm>
          <a:off x="8610600" y="121749820"/>
          <a:ext cx="770890" cy="241935"/>
        </a:xfrm>
        <a:prstGeom prst="rect">
          <a:avLst/>
        </a:prstGeom>
      </xdr:spPr>
    </xdr:pic>
    <xdr:clientData/>
  </xdr:twoCellAnchor>
  <xdr:twoCellAnchor editAs="oneCell">
    <xdr:from>
      <xdr:col>6</xdr:col>
      <xdr:colOff>268605</xdr:colOff>
      <xdr:row>330</xdr:row>
      <xdr:rowOff>180975</xdr:rowOff>
    </xdr:from>
    <xdr:to>
      <xdr:col>6</xdr:col>
      <xdr:colOff>2059081</xdr:colOff>
      <xdr:row>330</xdr:row>
      <xdr:rowOff>398145</xdr:rowOff>
    </xdr:to>
    <xdr:pic>
      <xdr:nvPicPr>
        <xdr:cNvPr id="116" name="Picture 115"/>
        <xdr:cNvPicPr>
          <a:picLocks noChangeAspect="1"/>
        </xdr:cNvPicPr>
      </xdr:nvPicPr>
      <xdr:blipFill>
        <a:blip r:embed="rId97"/>
        <a:stretch>
          <a:fillRect/>
        </a:stretch>
      </xdr:blipFill>
      <xdr:spPr>
        <a:xfrm>
          <a:off x="8317230" y="122359420"/>
          <a:ext cx="1790065" cy="217170"/>
        </a:xfrm>
        <a:prstGeom prst="rect">
          <a:avLst/>
        </a:prstGeom>
      </xdr:spPr>
    </xdr:pic>
    <xdr:clientData/>
  </xdr:twoCellAnchor>
  <xdr:twoCellAnchor editAs="oneCell">
    <xdr:from>
      <xdr:col>6</xdr:col>
      <xdr:colOff>541020</xdr:colOff>
      <xdr:row>331</xdr:row>
      <xdr:rowOff>106680</xdr:rowOff>
    </xdr:from>
    <xdr:to>
      <xdr:col>6</xdr:col>
      <xdr:colOff>1902925</xdr:colOff>
      <xdr:row>331</xdr:row>
      <xdr:rowOff>440933</xdr:rowOff>
    </xdr:to>
    <xdr:pic>
      <xdr:nvPicPr>
        <xdr:cNvPr id="117" name="Picture 116"/>
        <xdr:cNvPicPr>
          <a:picLocks noChangeAspect="1"/>
        </xdr:cNvPicPr>
      </xdr:nvPicPr>
      <xdr:blipFill>
        <a:blip r:embed="rId98"/>
        <a:stretch>
          <a:fillRect/>
        </a:stretch>
      </xdr:blipFill>
      <xdr:spPr>
        <a:xfrm>
          <a:off x="8589645" y="122907425"/>
          <a:ext cx="1361440" cy="334010"/>
        </a:xfrm>
        <a:prstGeom prst="rect">
          <a:avLst/>
        </a:prstGeom>
      </xdr:spPr>
    </xdr:pic>
    <xdr:clientData/>
  </xdr:twoCellAnchor>
  <xdr:twoCellAnchor editAs="oneCell">
    <xdr:from>
      <xdr:col>6</xdr:col>
      <xdr:colOff>600075</xdr:colOff>
      <xdr:row>334</xdr:row>
      <xdr:rowOff>148590</xdr:rowOff>
    </xdr:from>
    <xdr:to>
      <xdr:col>6</xdr:col>
      <xdr:colOff>1723885</xdr:colOff>
      <xdr:row>337</xdr:row>
      <xdr:rowOff>95151</xdr:rowOff>
    </xdr:to>
    <xdr:pic>
      <xdr:nvPicPr>
        <xdr:cNvPr id="118" name="Picture 117"/>
        <xdr:cNvPicPr>
          <a:picLocks noChangeAspect="1"/>
        </xdr:cNvPicPr>
      </xdr:nvPicPr>
      <xdr:blipFill>
        <a:blip r:embed="rId99"/>
        <a:stretch>
          <a:fillRect/>
        </a:stretch>
      </xdr:blipFill>
      <xdr:spPr>
        <a:xfrm>
          <a:off x="8648700" y="123993275"/>
          <a:ext cx="1123315" cy="768985"/>
        </a:xfrm>
        <a:prstGeom prst="rect">
          <a:avLst/>
        </a:prstGeom>
      </xdr:spPr>
    </xdr:pic>
    <xdr:clientData/>
  </xdr:twoCellAnchor>
  <xdr:twoCellAnchor editAs="oneCell">
    <xdr:from>
      <xdr:col>6</xdr:col>
      <xdr:colOff>601980</xdr:colOff>
      <xdr:row>338</xdr:row>
      <xdr:rowOff>219075</xdr:rowOff>
    </xdr:from>
    <xdr:to>
      <xdr:col>6</xdr:col>
      <xdr:colOff>1697218</xdr:colOff>
      <xdr:row>341</xdr:row>
      <xdr:rowOff>97065</xdr:rowOff>
    </xdr:to>
    <xdr:pic>
      <xdr:nvPicPr>
        <xdr:cNvPr id="120" name="Picture 119"/>
        <xdr:cNvPicPr>
          <a:picLocks noChangeAspect="1"/>
        </xdr:cNvPicPr>
      </xdr:nvPicPr>
      <xdr:blipFill>
        <a:blip r:embed="rId100"/>
        <a:stretch>
          <a:fillRect/>
        </a:stretch>
      </xdr:blipFill>
      <xdr:spPr>
        <a:xfrm>
          <a:off x="8650605" y="125161040"/>
          <a:ext cx="1094740" cy="700405"/>
        </a:xfrm>
        <a:prstGeom prst="rect">
          <a:avLst/>
        </a:prstGeom>
      </xdr:spPr>
    </xdr:pic>
    <xdr:clientData/>
  </xdr:twoCellAnchor>
  <xdr:twoCellAnchor editAs="oneCell">
    <xdr:from>
      <xdr:col>6</xdr:col>
      <xdr:colOff>643890</xdr:colOff>
      <xdr:row>346</xdr:row>
      <xdr:rowOff>15240</xdr:rowOff>
    </xdr:from>
    <xdr:to>
      <xdr:col>6</xdr:col>
      <xdr:colOff>1453414</xdr:colOff>
      <xdr:row>350</xdr:row>
      <xdr:rowOff>39925</xdr:rowOff>
    </xdr:to>
    <xdr:pic>
      <xdr:nvPicPr>
        <xdr:cNvPr id="122" name="Picture 121"/>
        <xdr:cNvPicPr>
          <a:picLocks noChangeAspect="1"/>
        </xdr:cNvPicPr>
      </xdr:nvPicPr>
      <xdr:blipFill>
        <a:blip r:embed="rId101"/>
        <a:stretch>
          <a:fillRect/>
        </a:stretch>
      </xdr:blipFill>
      <xdr:spPr>
        <a:xfrm>
          <a:off x="8692515" y="127151765"/>
          <a:ext cx="808990" cy="633730"/>
        </a:xfrm>
        <a:prstGeom prst="rect">
          <a:avLst/>
        </a:prstGeom>
      </xdr:spPr>
    </xdr:pic>
    <xdr:clientData/>
  </xdr:twoCellAnchor>
  <xdr:twoCellAnchor editAs="oneCell">
    <xdr:from>
      <xdr:col>6</xdr:col>
      <xdr:colOff>520644</xdr:colOff>
      <xdr:row>244</xdr:row>
      <xdr:rowOff>20625</xdr:rowOff>
    </xdr:from>
    <xdr:to>
      <xdr:col>6</xdr:col>
      <xdr:colOff>1738185</xdr:colOff>
      <xdr:row>244</xdr:row>
      <xdr:rowOff>520212</xdr:rowOff>
    </xdr:to>
    <xdr:pic>
      <xdr:nvPicPr>
        <xdr:cNvPr id="130" name="Picture 2"/>
        <xdr:cNvPicPr>
          <a:picLocks noChangeAspect="1" noChangeArrowheads="1"/>
        </xdr:cNvPicPr>
      </xdr:nvPicPr>
      <xdr:blipFill>
        <a:blip r:embed="rId102" cstate="print"/>
        <a:srcRect/>
        <a:stretch>
          <a:fillRect/>
        </a:stretch>
      </xdr:blipFill>
      <xdr:spPr>
        <a:xfrm>
          <a:off x="8568690" y="90631645"/>
          <a:ext cx="1217930" cy="499745"/>
        </a:xfrm>
        <a:prstGeom prst="rect">
          <a:avLst/>
        </a:prstGeom>
        <a:noFill/>
      </xdr:spPr>
    </xdr:pic>
    <xdr:clientData/>
  </xdr:twoCellAnchor>
  <xdr:twoCellAnchor editAs="oneCell">
    <xdr:from>
      <xdr:col>6</xdr:col>
      <xdr:colOff>523875</xdr:colOff>
      <xdr:row>245</xdr:row>
      <xdr:rowOff>45720</xdr:rowOff>
    </xdr:from>
    <xdr:to>
      <xdr:col>6</xdr:col>
      <xdr:colOff>1766266</xdr:colOff>
      <xdr:row>246</xdr:row>
      <xdr:rowOff>39191</xdr:rowOff>
    </xdr:to>
    <xdr:pic>
      <xdr:nvPicPr>
        <xdr:cNvPr id="131" name="Picture 4"/>
        <xdr:cNvPicPr>
          <a:picLocks noChangeAspect="1" noChangeArrowheads="1"/>
        </xdr:cNvPicPr>
      </xdr:nvPicPr>
      <xdr:blipFill>
        <a:blip r:embed="rId103" cstate="print"/>
        <a:srcRect/>
        <a:stretch>
          <a:fillRect/>
        </a:stretch>
      </xdr:blipFill>
      <xdr:spPr>
        <a:xfrm>
          <a:off x="8572500" y="91285695"/>
          <a:ext cx="1242060" cy="450215"/>
        </a:xfrm>
        <a:prstGeom prst="rect">
          <a:avLst/>
        </a:prstGeom>
        <a:noFill/>
      </xdr:spPr>
    </xdr:pic>
    <xdr:clientData/>
  </xdr:twoCellAnchor>
  <xdr:twoCellAnchor editAs="oneCell">
    <xdr:from>
      <xdr:col>6</xdr:col>
      <xdr:colOff>478790</xdr:colOff>
      <xdr:row>246</xdr:row>
      <xdr:rowOff>169545</xdr:rowOff>
    </xdr:from>
    <xdr:to>
      <xdr:col>6</xdr:col>
      <xdr:colOff>1712899</xdr:colOff>
      <xdr:row>246</xdr:row>
      <xdr:rowOff>556201</xdr:rowOff>
    </xdr:to>
    <xdr:pic>
      <xdr:nvPicPr>
        <xdr:cNvPr id="132" name="Picture 6"/>
        <xdr:cNvPicPr>
          <a:picLocks noChangeAspect="1" noChangeArrowheads="1"/>
        </xdr:cNvPicPr>
      </xdr:nvPicPr>
      <xdr:blipFill>
        <a:blip r:embed="rId104" cstate="print"/>
        <a:srcRect/>
        <a:stretch>
          <a:fillRect/>
        </a:stretch>
      </xdr:blipFill>
      <xdr:spPr>
        <a:xfrm>
          <a:off x="8527415" y="91866720"/>
          <a:ext cx="1233805" cy="386080"/>
        </a:xfrm>
        <a:prstGeom prst="rect">
          <a:avLst/>
        </a:prstGeom>
        <a:noFill/>
      </xdr:spPr>
    </xdr:pic>
    <xdr:clientData/>
  </xdr:twoCellAnchor>
  <xdr:twoCellAnchor editAs="oneCell">
    <xdr:from>
      <xdr:col>6</xdr:col>
      <xdr:colOff>436245</xdr:colOff>
      <xdr:row>247</xdr:row>
      <xdr:rowOff>132080</xdr:rowOff>
    </xdr:from>
    <xdr:to>
      <xdr:col>6</xdr:col>
      <xdr:colOff>1778000</xdr:colOff>
      <xdr:row>248</xdr:row>
      <xdr:rowOff>137160</xdr:rowOff>
    </xdr:to>
    <xdr:pic>
      <xdr:nvPicPr>
        <xdr:cNvPr id="133" name="Picture 8"/>
        <xdr:cNvPicPr>
          <a:picLocks noChangeAspect="1" noChangeArrowheads="1"/>
        </xdr:cNvPicPr>
      </xdr:nvPicPr>
      <xdr:blipFill>
        <a:blip r:embed="rId105" cstate="print"/>
        <a:srcRect/>
        <a:stretch>
          <a:fillRect/>
        </a:stretch>
      </xdr:blipFill>
      <xdr:spPr>
        <a:xfrm>
          <a:off x="8484870" y="92438855"/>
          <a:ext cx="1341755" cy="513080"/>
        </a:xfrm>
        <a:prstGeom prst="rect">
          <a:avLst/>
        </a:prstGeom>
        <a:noFill/>
      </xdr:spPr>
    </xdr:pic>
    <xdr:clientData/>
  </xdr:twoCellAnchor>
  <xdr:twoCellAnchor editAs="oneCell">
    <xdr:from>
      <xdr:col>6</xdr:col>
      <xdr:colOff>509905</xdr:colOff>
      <xdr:row>248</xdr:row>
      <xdr:rowOff>236220</xdr:rowOff>
    </xdr:from>
    <xdr:to>
      <xdr:col>6</xdr:col>
      <xdr:colOff>1644687</xdr:colOff>
      <xdr:row>248</xdr:row>
      <xdr:rowOff>627183</xdr:rowOff>
    </xdr:to>
    <xdr:pic>
      <xdr:nvPicPr>
        <xdr:cNvPr id="134" name="Picture 10"/>
        <xdr:cNvPicPr>
          <a:picLocks noChangeAspect="1" noChangeArrowheads="1"/>
        </xdr:cNvPicPr>
      </xdr:nvPicPr>
      <xdr:blipFill>
        <a:blip r:embed="rId106" cstate="print"/>
        <a:srcRect/>
        <a:stretch>
          <a:fillRect/>
        </a:stretch>
      </xdr:blipFill>
      <xdr:spPr>
        <a:xfrm>
          <a:off x="8558530" y="93050995"/>
          <a:ext cx="1134745" cy="390525"/>
        </a:xfrm>
        <a:prstGeom prst="rect">
          <a:avLst/>
        </a:prstGeom>
        <a:noFill/>
      </xdr:spPr>
    </xdr:pic>
    <xdr:clientData/>
  </xdr:twoCellAnchor>
  <xdr:twoCellAnchor editAs="oneCell">
    <xdr:from>
      <xdr:col>6</xdr:col>
      <xdr:colOff>118111</xdr:colOff>
      <xdr:row>219</xdr:row>
      <xdr:rowOff>15241</xdr:rowOff>
    </xdr:from>
    <xdr:to>
      <xdr:col>6</xdr:col>
      <xdr:colOff>2144819</xdr:colOff>
      <xdr:row>219</xdr:row>
      <xdr:rowOff>485775</xdr:rowOff>
    </xdr:to>
    <xdr:pic>
      <xdr:nvPicPr>
        <xdr:cNvPr id="135" name="图片 9" descr="5.jpg"/>
        <xdr:cNvPicPr>
          <a:picLocks noChangeAspect="1" noChangeArrowheads="1"/>
        </xdr:cNvPicPr>
      </xdr:nvPicPr>
      <xdr:blipFill>
        <a:blip r:embed="rId107" cstate="print"/>
        <a:srcRect/>
        <a:stretch>
          <a:fillRect/>
        </a:stretch>
      </xdr:blipFill>
      <xdr:spPr>
        <a:xfrm>
          <a:off x="8166735" y="73275190"/>
          <a:ext cx="2026285" cy="470535"/>
        </a:xfrm>
        <a:prstGeom prst="rect">
          <a:avLst/>
        </a:prstGeom>
        <a:noFill/>
        <a:ln w="9525">
          <a:noFill/>
          <a:miter lim="800000"/>
          <a:headEnd/>
          <a:tailEnd/>
        </a:ln>
      </xdr:spPr>
    </xdr:pic>
    <xdr:clientData/>
  </xdr:twoCellAnchor>
  <xdr:twoCellAnchor editAs="oneCell">
    <xdr:from>
      <xdr:col>6</xdr:col>
      <xdr:colOff>378966</xdr:colOff>
      <xdr:row>238</xdr:row>
      <xdr:rowOff>1</xdr:rowOff>
    </xdr:from>
    <xdr:to>
      <xdr:col>6</xdr:col>
      <xdr:colOff>1350064</xdr:colOff>
      <xdr:row>238</xdr:row>
      <xdr:rowOff>629479</xdr:rowOff>
    </xdr:to>
    <xdr:pic>
      <xdr:nvPicPr>
        <xdr:cNvPr id="136" name="Picture 4"/>
        <xdr:cNvPicPr>
          <a:picLocks noChangeAspect="1" noChangeArrowheads="1"/>
        </xdr:cNvPicPr>
      </xdr:nvPicPr>
      <xdr:blipFill>
        <a:blip r:embed="rId108" cstate="print"/>
        <a:srcRect/>
        <a:stretch>
          <a:fillRect/>
        </a:stretch>
      </xdr:blipFill>
      <xdr:spPr>
        <a:xfrm>
          <a:off x="8427085" y="86413975"/>
          <a:ext cx="971550" cy="629285"/>
        </a:xfrm>
        <a:prstGeom prst="rect">
          <a:avLst/>
        </a:prstGeom>
        <a:noFill/>
      </xdr:spPr>
    </xdr:pic>
    <xdr:clientData/>
  </xdr:twoCellAnchor>
  <xdr:twoCellAnchor editAs="oneCell">
    <xdr:from>
      <xdr:col>6</xdr:col>
      <xdr:colOff>332659</xdr:colOff>
      <xdr:row>239</xdr:row>
      <xdr:rowOff>0</xdr:rowOff>
    </xdr:from>
    <xdr:to>
      <xdr:col>6</xdr:col>
      <xdr:colOff>1350066</xdr:colOff>
      <xdr:row>239</xdr:row>
      <xdr:rowOff>621199</xdr:rowOff>
    </xdr:to>
    <xdr:pic>
      <xdr:nvPicPr>
        <xdr:cNvPr id="137" name="Picture 2"/>
        <xdr:cNvPicPr>
          <a:picLocks noChangeAspect="1" noChangeArrowheads="1"/>
        </xdr:cNvPicPr>
      </xdr:nvPicPr>
      <xdr:blipFill>
        <a:blip r:embed="rId109" cstate="print"/>
        <a:srcRect/>
        <a:stretch>
          <a:fillRect/>
        </a:stretch>
      </xdr:blipFill>
      <xdr:spPr>
        <a:xfrm rot="16200000">
          <a:off x="8578850" y="86920705"/>
          <a:ext cx="621665" cy="1017270"/>
        </a:xfrm>
        <a:prstGeom prst="rect">
          <a:avLst/>
        </a:prstGeom>
        <a:noFill/>
      </xdr:spPr>
    </xdr:pic>
    <xdr:clientData/>
  </xdr:twoCellAnchor>
  <xdr:twoCellAnchor editAs="oneCell">
    <xdr:from>
      <xdr:col>6</xdr:col>
      <xdr:colOff>132522</xdr:colOff>
      <xdr:row>227</xdr:row>
      <xdr:rowOff>140804</xdr:rowOff>
    </xdr:from>
    <xdr:to>
      <xdr:col>6</xdr:col>
      <xdr:colOff>1756155</xdr:colOff>
      <xdr:row>227</xdr:row>
      <xdr:rowOff>646043</xdr:rowOff>
    </xdr:to>
    <xdr:pic>
      <xdr:nvPicPr>
        <xdr:cNvPr id="69" name="Picture 68"/>
        <xdr:cNvPicPr>
          <a:picLocks noChangeAspect="1"/>
        </xdr:cNvPicPr>
      </xdr:nvPicPr>
      <xdr:blipFill>
        <a:blip r:embed="rId110"/>
        <a:stretch>
          <a:fillRect/>
        </a:stretch>
      </xdr:blipFill>
      <xdr:spPr>
        <a:xfrm>
          <a:off x="8180705" y="78124685"/>
          <a:ext cx="1623695" cy="505460"/>
        </a:xfrm>
        <a:prstGeom prst="rect">
          <a:avLst/>
        </a:prstGeom>
      </xdr:spPr>
    </xdr:pic>
    <xdr:clientData/>
  </xdr:twoCellAnchor>
  <xdr:twoCellAnchor editAs="oneCell">
    <xdr:from>
      <xdr:col>6</xdr:col>
      <xdr:colOff>298174</xdr:colOff>
      <xdr:row>228</xdr:row>
      <xdr:rowOff>24847</xdr:rowOff>
    </xdr:from>
    <xdr:to>
      <xdr:col>6</xdr:col>
      <xdr:colOff>1730858</xdr:colOff>
      <xdr:row>228</xdr:row>
      <xdr:rowOff>652789</xdr:rowOff>
    </xdr:to>
    <xdr:pic>
      <xdr:nvPicPr>
        <xdr:cNvPr id="138" name="Picture 137"/>
        <xdr:cNvPicPr>
          <a:picLocks noChangeAspect="1"/>
        </xdr:cNvPicPr>
      </xdr:nvPicPr>
      <xdr:blipFill>
        <a:blip r:embed="rId111"/>
        <a:stretch>
          <a:fillRect/>
        </a:stretch>
      </xdr:blipFill>
      <xdr:spPr>
        <a:xfrm>
          <a:off x="8346440" y="78904465"/>
          <a:ext cx="1432560" cy="628015"/>
        </a:xfrm>
        <a:prstGeom prst="rect">
          <a:avLst/>
        </a:prstGeom>
      </xdr:spPr>
    </xdr:pic>
    <xdr:clientData/>
  </xdr:twoCellAnchor>
  <xdr:twoCellAnchor editAs="oneCell">
    <xdr:from>
      <xdr:col>6</xdr:col>
      <xdr:colOff>347869</xdr:colOff>
      <xdr:row>211</xdr:row>
      <xdr:rowOff>41413</xdr:rowOff>
    </xdr:from>
    <xdr:to>
      <xdr:col>6</xdr:col>
      <xdr:colOff>1625586</xdr:colOff>
      <xdr:row>211</xdr:row>
      <xdr:rowOff>538370</xdr:rowOff>
    </xdr:to>
    <xdr:pic>
      <xdr:nvPicPr>
        <xdr:cNvPr id="139" name="Picture 138"/>
        <xdr:cNvPicPr>
          <a:picLocks noChangeAspect="1"/>
        </xdr:cNvPicPr>
      </xdr:nvPicPr>
      <xdr:blipFill>
        <a:blip r:embed="rId112"/>
        <a:stretch>
          <a:fillRect/>
        </a:stretch>
      </xdr:blipFill>
      <xdr:spPr>
        <a:xfrm>
          <a:off x="8395970" y="68043425"/>
          <a:ext cx="1277620" cy="496570"/>
        </a:xfrm>
        <a:prstGeom prst="rect">
          <a:avLst/>
        </a:prstGeom>
      </xdr:spPr>
    </xdr:pic>
    <xdr:clientData/>
  </xdr:twoCellAnchor>
  <xdr:twoCellAnchor editAs="oneCell">
    <xdr:from>
      <xdr:col>6</xdr:col>
      <xdr:colOff>704850</xdr:colOff>
      <xdr:row>142</xdr:row>
      <xdr:rowOff>56736</xdr:rowOff>
    </xdr:from>
    <xdr:to>
      <xdr:col>6</xdr:col>
      <xdr:colOff>1503495</xdr:colOff>
      <xdr:row>142</xdr:row>
      <xdr:rowOff>419100</xdr:rowOff>
    </xdr:to>
    <xdr:pic>
      <xdr:nvPicPr>
        <xdr:cNvPr id="2" name="Picture 1"/>
        <xdr:cNvPicPr>
          <a:picLocks noChangeAspect="1"/>
        </xdr:cNvPicPr>
      </xdr:nvPicPr>
      <xdr:blipFill>
        <a:blip r:embed="rId113"/>
        <a:stretch>
          <a:fillRect/>
        </a:stretch>
      </xdr:blipFill>
      <xdr:spPr>
        <a:xfrm>
          <a:off x="8753475" y="45469175"/>
          <a:ext cx="798195" cy="362585"/>
        </a:xfrm>
        <a:prstGeom prst="rect">
          <a:avLst/>
        </a:prstGeom>
      </xdr:spPr>
    </xdr:pic>
    <xdr:clientData/>
  </xdr:twoCellAnchor>
  <xdr:twoCellAnchor editAs="oneCell">
    <xdr:from>
      <xdr:col>6</xdr:col>
      <xdr:colOff>530225</xdr:colOff>
      <xdr:row>342</xdr:row>
      <xdr:rowOff>224790</xdr:rowOff>
    </xdr:from>
    <xdr:to>
      <xdr:col>6</xdr:col>
      <xdr:colOff>1060312</xdr:colOff>
      <xdr:row>344</xdr:row>
      <xdr:rowOff>224790</xdr:rowOff>
    </xdr:to>
    <xdr:pic>
      <xdr:nvPicPr>
        <xdr:cNvPr id="140" name="Picture 139"/>
        <xdr:cNvPicPr>
          <a:picLocks noChangeAspect="1"/>
        </xdr:cNvPicPr>
      </xdr:nvPicPr>
      <xdr:blipFill>
        <a:blip r:embed="rId114"/>
        <a:stretch>
          <a:fillRect/>
        </a:stretch>
      </xdr:blipFill>
      <xdr:spPr>
        <a:xfrm>
          <a:off x="8578850" y="126264035"/>
          <a:ext cx="529590" cy="548640"/>
        </a:xfrm>
        <a:prstGeom prst="rect">
          <a:avLst/>
        </a:prstGeom>
      </xdr:spPr>
    </xdr:pic>
    <xdr:clientData/>
  </xdr:twoCellAnchor>
  <xdr:twoCellAnchor editAs="oneCell">
    <xdr:from>
      <xdr:col>6</xdr:col>
      <xdr:colOff>1415415</xdr:colOff>
      <xdr:row>343</xdr:row>
      <xdr:rowOff>55245</xdr:rowOff>
    </xdr:from>
    <xdr:to>
      <xdr:col>6</xdr:col>
      <xdr:colOff>1970349</xdr:colOff>
      <xdr:row>345</xdr:row>
      <xdr:rowOff>81747</xdr:rowOff>
    </xdr:to>
    <xdr:pic>
      <xdr:nvPicPr>
        <xdr:cNvPr id="141" name="Picture 140"/>
        <xdr:cNvPicPr>
          <a:picLocks noChangeAspect="1"/>
        </xdr:cNvPicPr>
      </xdr:nvPicPr>
      <xdr:blipFill>
        <a:blip r:embed="rId115"/>
        <a:stretch>
          <a:fillRect/>
        </a:stretch>
      </xdr:blipFill>
      <xdr:spPr>
        <a:xfrm>
          <a:off x="9464040" y="126368810"/>
          <a:ext cx="554355" cy="574675"/>
        </a:xfrm>
        <a:prstGeom prst="rect">
          <a:avLst/>
        </a:prstGeom>
      </xdr:spPr>
    </xdr:pic>
    <xdr:clientData/>
  </xdr:twoCellAnchor>
  <xdr:twoCellAnchor editAs="oneCell">
    <xdr:from>
      <xdr:col>6</xdr:col>
      <xdr:colOff>728527</xdr:colOff>
      <xdr:row>131</xdr:row>
      <xdr:rowOff>132522</xdr:rowOff>
    </xdr:from>
    <xdr:to>
      <xdr:col>6</xdr:col>
      <xdr:colOff>1439393</xdr:colOff>
      <xdr:row>131</xdr:row>
      <xdr:rowOff>480392</xdr:rowOff>
    </xdr:to>
    <xdr:pic>
      <xdr:nvPicPr>
        <xdr:cNvPr id="27" name="Picture 26"/>
        <xdr:cNvPicPr>
          <a:picLocks noChangeAspect="1"/>
        </xdr:cNvPicPr>
      </xdr:nvPicPr>
      <xdr:blipFill>
        <a:blip r:embed="rId116"/>
        <a:stretch>
          <a:fillRect/>
        </a:stretch>
      </xdr:blipFill>
      <xdr:spPr>
        <a:xfrm>
          <a:off x="8776970" y="36676965"/>
          <a:ext cx="710565" cy="347980"/>
        </a:xfrm>
        <a:prstGeom prst="rect">
          <a:avLst/>
        </a:prstGeom>
      </xdr:spPr>
    </xdr:pic>
    <xdr:clientData/>
  </xdr:twoCellAnchor>
  <xdr:twoCellAnchor editAs="oneCell">
    <xdr:from>
      <xdr:col>6</xdr:col>
      <xdr:colOff>485775</xdr:colOff>
      <xdr:row>303</xdr:row>
      <xdr:rowOff>88900</xdr:rowOff>
    </xdr:from>
    <xdr:to>
      <xdr:col>6</xdr:col>
      <xdr:colOff>1698984</xdr:colOff>
      <xdr:row>303</xdr:row>
      <xdr:rowOff>546140</xdr:rowOff>
    </xdr:to>
    <xdr:pic>
      <xdr:nvPicPr>
        <xdr:cNvPr id="121" name="Picture 120"/>
        <xdr:cNvPicPr>
          <a:picLocks noChangeAspect="1"/>
        </xdr:cNvPicPr>
      </xdr:nvPicPr>
      <xdr:blipFill>
        <a:blip r:embed="rId117"/>
        <a:stretch>
          <a:fillRect/>
        </a:stretch>
      </xdr:blipFill>
      <xdr:spPr>
        <a:xfrm>
          <a:off x="8534400" y="111440595"/>
          <a:ext cx="1212850" cy="457200"/>
        </a:xfrm>
        <a:prstGeom prst="rect">
          <a:avLst/>
        </a:prstGeom>
      </xdr:spPr>
    </xdr:pic>
    <xdr:clientData/>
  </xdr:twoCellAnchor>
  <xdr:twoCellAnchor editAs="oneCell">
    <xdr:from>
      <xdr:col>6</xdr:col>
      <xdr:colOff>737152</xdr:colOff>
      <xdr:row>143</xdr:row>
      <xdr:rowOff>41413</xdr:rowOff>
    </xdr:from>
    <xdr:to>
      <xdr:col>6</xdr:col>
      <xdr:colOff>1441173</xdr:colOff>
      <xdr:row>143</xdr:row>
      <xdr:rowOff>650153</xdr:rowOff>
    </xdr:to>
    <xdr:pic>
      <xdr:nvPicPr>
        <xdr:cNvPr id="142" name="Picture 141"/>
        <xdr:cNvPicPr>
          <a:picLocks noChangeAspect="1"/>
        </xdr:cNvPicPr>
      </xdr:nvPicPr>
      <xdr:blipFill>
        <a:blip r:embed="rId118"/>
        <a:stretch>
          <a:fillRect/>
        </a:stretch>
      </xdr:blipFill>
      <xdr:spPr>
        <a:xfrm>
          <a:off x="8785225" y="46025435"/>
          <a:ext cx="704215" cy="608330"/>
        </a:xfrm>
        <a:prstGeom prst="rect">
          <a:avLst/>
        </a:prstGeom>
      </xdr:spPr>
    </xdr:pic>
    <xdr:clientData/>
  </xdr:twoCellAnchor>
  <xdr:twoCellAnchor editAs="oneCell">
    <xdr:from>
      <xdr:col>6</xdr:col>
      <xdr:colOff>677545</xdr:colOff>
      <xdr:row>280</xdr:row>
      <xdr:rowOff>19050</xdr:rowOff>
    </xdr:from>
    <xdr:to>
      <xdr:col>6</xdr:col>
      <xdr:colOff>1496593</xdr:colOff>
      <xdr:row>281</xdr:row>
      <xdr:rowOff>245434</xdr:rowOff>
    </xdr:to>
    <xdr:pic>
      <xdr:nvPicPr>
        <xdr:cNvPr id="143" name="Picture 142"/>
        <xdr:cNvPicPr>
          <a:picLocks noChangeAspect="1"/>
        </xdr:cNvPicPr>
      </xdr:nvPicPr>
      <xdr:blipFill>
        <a:blip r:embed="rId65"/>
        <a:stretch>
          <a:fillRect/>
        </a:stretch>
      </xdr:blipFill>
      <xdr:spPr>
        <a:xfrm>
          <a:off x="8726170" y="105046145"/>
          <a:ext cx="818515" cy="500380"/>
        </a:xfrm>
        <a:prstGeom prst="rect">
          <a:avLst/>
        </a:prstGeom>
      </xdr:spPr>
    </xdr:pic>
    <xdr:clientData/>
  </xdr:twoCellAnchor>
  <xdr:twoCellAnchor editAs="oneCell">
    <xdr:from>
      <xdr:col>6</xdr:col>
      <xdr:colOff>650875</xdr:colOff>
      <xdr:row>265</xdr:row>
      <xdr:rowOff>97155</xdr:rowOff>
    </xdr:from>
    <xdr:to>
      <xdr:col>6</xdr:col>
      <xdr:colOff>1412875</xdr:colOff>
      <xdr:row>268</xdr:row>
      <xdr:rowOff>89912</xdr:rowOff>
    </xdr:to>
    <xdr:pic>
      <xdr:nvPicPr>
        <xdr:cNvPr id="145" name="Picture 64" descr="AH-103-"/>
        <xdr:cNvPicPr>
          <a:picLocks noChangeAspect="1" noChangeArrowheads="1"/>
        </xdr:cNvPicPr>
      </xdr:nvPicPr>
      <xdr:blipFill>
        <a:blip r:embed="rId119" cstate="print"/>
        <a:srcRect/>
        <a:stretch>
          <a:fillRect/>
        </a:stretch>
      </xdr:blipFill>
      <xdr:spPr>
        <a:xfrm>
          <a:off x="8699500" y="101009450"/>
          <a:ext cx="762000" cy="815340"/>
        </a:xfrm>
        <a:prstGeom prst="rect">
          <a:avLst/>
        </a:prstGeom>
        <a:noFill/>
        <a:ln w="9525">
          <a:noFill/>
          <a:miter lim="800000"/>
          <a:headEnd/>
          <a:tailEnd/>
        </a:ln>
      </xdr:spPr>
    </xdr:pic>
    <xdr:clientData/>
  </xdr:twoCellAnchor>
  <xdr:twoCellAnchor editAs="oneCell">
    <xdr:from>
      <xdr:col>6</xdr:col>
      <xdr:colOff>558165</xdr:colOff>
      <xdr:row>255</xdr:row>
      <xdr:rowOff>139700</xdr:rowOff>
    </xdr:from>
    <xdr:to>
      <xdr:col>6</xdr:col>
      <xdr:colOff>1478373</xdr:colOff>
      <xdr:row>255</xdr:row>
      <xdr:rowOff>526061</xdr:rowOff>
    </xdr:to>
    <xdr:pic>
      <xdr:nvPicPr>
        <xdr:cNvPr id="28" name="Picture 27"/>
        <xdr:cNvPicPr>
          <a:picLocks noChangeAspect="1"/>
        </xdr:cNvPicPr>
      </xdr:nvPicPr>
      <xdr:blipFill>
        <a:blip r:embed="rId120"/>
        <a:stretch>
          <a:fillRect/>
        </a:stretch>
      </xdr:blipFill>
      <xdr:spPr>
        <a:xfrm>
          <a:off x="8606790" y="97056575"/>
          <a:ext cx="920115" cy="386080"/>
        </a:xfrm>
        <a:prstGeom prst="rect">
          <a:avLst/>
        </a:prstGeom>
      </xdr:spPr>
    </xdr:pic>
    <xdr:clientData/>
  </xdr:twoCellAnchor>
  <xdr:twoCellAnchor editAs="oneCell">
    <xdr:from>
      <xdr:col>6</xdr:col>
      <xdr:colOff>720671</xdr:colOff>
      <xdr:row>114</xdr:row>
      <xdr:rowOff>18222</xdr:rowOff>
    </xdr:from>
    <xdr:to>
      <xdr:col>6</xdr:col>
      <xdr:colOff>1478276</xdr:colOff>
      <xdr:row>115</xdr:row>
      <xdr:rowOff>126851</xdr:rowOff>
    </xdr:to>
    <xdr:pic>
      <xdr:nvPicPr>
        <xdr:cNvPr id="158" name="Picture 24" descr="3-way-Tube-Union~~S"/>
        <xdr:cNvPicPr>
          <a:picLocks noChangeAspect="1" noChangeArrowheads="1"/>
        </xdr:cNvPicPr>
      </xdr:nvPicPr>
      <xdr:blipFill>
        <a:blip r:embed="rId121" cstate="print"/>
        <a:srcRect/>
        <a:stretch>
          <a:fillRect/>
        </a:stretch>
      </xdr:blipFill>
      <xdr:spPr>
        <a:xfrm>
          <a:off x="8768715" y="31480125"/>
          <a:ext cx="757555" cy="489585"/>
        </a:xfrm>
        <a:prstGeom prst="rect">
          <a:avLst/>
        </a:prstGeom>
        <a:noFill/>
        <a:ln w="9525">
          <a:noFill/>
          <a:miter lim="800000"/>
          <a:headEnd/>
          <a:tailEnd/>
        </a:ln>
      </xdr:spPr>
    </xdr:pic>
    <xdr:clientData/>
  </xdr:twoCellAnchor>
  <xdr:twoCellAnchor editAs="oneCell">
    <xdr:from>
      <xdr:col>6</xdr:col>
      <xdr:colOff>258493</xdr:colOff>
      <xdr:row>117</xdr:row>
      <xdr:rowOff>150775</xdr:rowOff>
    </xdr:from>
    <xdr:to>
      <xdr:col>6</xdr:col>
      <xdr:colOff>1119744</xdr:colOff>
      <xdr:row>120</xdr:row>
      <xdr:rowOff>43376</xdr:rowOff>
    </xdr:to>
    <xdr:pic>
      <xdr:nvPicPr>
        <xdr:cNvPr id="159" name="Picture 26" descr="S--RV-04+06+0810"/>
        <xdr:cNvPicPr>
          <a:picLocks noChangeAspect="1" noChangeArrowheads="1"/>
        </xdr:cNvPicPr>
      </xdr:nvPicPr>
      <xdr:blipFill>
        <a:blip r:embed="rId122" cstate="print"/>
        <a:srcRect/>
        <a:stretch>
          <a:fillRect/>
        </a:stretch>
      </xdr:blipFill>
      <xdr:spPr>
        <a:xfrm flipH="1">
          <a:off x="8307070" y="32649160"/>
          <a:ext cx="861060" cy="715645"/>
        </a:xfrm>
        <a:prstGeom prst="rect">
          <a:avLst/>
        </a:prstGeom>
        <a:noFill/>
        <a:ln w="9525">
          <a:noFill/>
          <a:miter lim="800000"/>
          <a:headEnd/>
          <a:tailEnd/>
        </a:ln>
      </xdr:spPr>
    </xdr:pic>
    <xdr:clientData/>
  </xdr:twoCellAnchor>
  <xdr:twoCellAnchor editAs="oneCell">
    <xdr:from>
      <xdr:col>6</xdr:col>
      <xdr:colOff>719205</xdr:colOff>
      <xdr:row>107</xdr:row>
      <xdr:rowOff>37336</xdr:rowOff>
    </xdr:from>
    <xdr:to>
      <xdr:col>6</xdr:col>
      <xdr:colOff>1144253</xdr:colOff>
      <xdr:row>107</xdr:row>
      <xdr:rowOff>488675</xdr:rowOff>
    </xdr:to>
    <xdr:pic>
      <xdr:nvPicPr>
        <xdr:cNvPr id="160" name="Picture 2"/>
        <xdr:cNvPicPr>
          <a:picLocks noChangeAspect="1" noChangeArrowheads="1"/>
        </xdr:cNvPicPr>
      </xdr:nvPicPr>
      <xdr:blipFill>
        <a:blip r:embed="rId123" cstate="print"/>
        <a:srcRect/>
        <a:stretch>
          <a:fillRect/>
        </a:stretch>
      </xdr:blipFill>
      <xdr:spPr>
        <a:xfrm>
          <a:off x="8767445" y="28167330"/>
          <a:ext cx="424815" cy="451485"/>
        </a:xfrm>
        <a:prstGeom prst="rect">
          <a:avLst/>
        </a:prstGeom>
        <a:noFill/>
      </xdr:spPr>
    </xdr:pic>
    <xdr:clientData/>
  </xdr:twoCellAnchor>
  <xdr:twoCellAnchor editAs="oneCell">
    <xdr:from>
      <xdr:col>6</xdr:col>
      <xdr:colOff>762887</xdr:colOff>
      <xdr:row>108</xdr:row>
      <xdr:rowOff>194065</xdr:rowOff>
    </xdr:from>
    <xdr:to>
      <xdr:col>6</xdr:col>
      <xdr:colOff>1179879</xdr:colOff>
      <xdr:row>109</xdr:row>
      <xdr:rowOff>131247</xdr:rowOff>
    </xdr:to>
    <xdr:pic>
      <xdr:nvPicPr>
        <xdr:cNvPr id="161" name="Picture 4"/>
        <xdr:cNvPicPr>
          <a:picLocks noChangeAspect="1" noChangeArrowheads="1"/>
        </xdr:cNvPicPr>
      </xdr:nvPicPr>
      <xdr:blipFill>
        <a:blip r:embed="rId124" cstate="print"/>
        <a:srcRect/>
        <a:stretch>
          <a:fillRect/>
        </a:stretch>
      </xdr:blipFill>
      <xdr:spPr>
        <a:xfrm>
          <a:off x="8811260" y="28857575"/>
          <a:ext cx="417195" cy="470535"/>
        </a:xfrm>
        <a:prstGeom prst="rect">
          <a:avLst/>
        </a:prstGeom>
        <a:noFill/>
      </xdr:spPr>
    </xdr:pic>
    <xdr:clientData/>
  </xdr:twoCellAnchor>
  <xdr:twoCellAnchor editAs="oneCell">
    <xdr:from>
      <xdr:col>6</xdr:col>
      <xdr:colOff>548458</xdr:colOff>
      <xdr:row>111</xdr:row>
      <xdr:rowOff>72698</xdr:rowOff>
    </xdr:from>
    <xdr:to>
      <xdr:col>6</xdr:col>
      <xdr:colOff>1427614</xdr:colOff>
      <xdr:row>112</xdr:row>
      <xdr:rowOff>304800</xdr:rowOff>
    </xdr:to>
    <xdr:pic>
      <xdr:nvPicPr>
        <xdr:cNvPr id="162" name="圖片 3" descr="AH-627.jpg"/>
        <xdr:cNvPicPr>
          <a:picLocks noChangeAspect="1"/>
        </xdr:cNvPicPr>
      </xdr:nvPicPr>
      <xdr:blipFill>
        <a:blip r:embed="rId125"/>
        <a:stretch>
          <a:fillRect/>
        </a:stretch>
      </xdr:blipFill>
      <xdr:spPr>
        <a:xfrm>
          <a:off x="8596630" y="30336490"/>
          <a:ext cx="879475" cy="506730"/>
        </a:xfrm>
        <a:prstGeom prst="rect">
          <a:avLst/>
        </a:prstGeom>
      </xdr:spPr>
    </xdr:pic>
    <xdr:clientData/>
  </xdr:twoCellAnchor>
  <xdr:twoCellAnchor editAs="oneCell">
    <xdr:from>
      <xdr:col>6</xdr:col>
      <xdr:colOff>1261009</xdr:colOff>
      <xdr:row>117</xdr:row>
      <xdr:rowOff>109331</xdr:rowOff>
    </xdr:from>
    <xdr:to>
      <xdr:col>6</xdr:col>
      <xdr:colOff>1727875</xdr:colOff>
      <xdr:row>120</xdr:row>
      <xdr:rowOff>32140</xdr:rowOff>
    </xdr:to>
    <xdr:pic>
      <xdr:nvPicPr>
        <xdr:cNvPr id="163" name="圖片 28"/>
        <xdr:cNvPicPr>
          <a:picLocks noChangeAspect="1"/>
        </xdr:cNvPicPr>
      </xdr:nvPicPr>
      <xdr:blipFill>
        <a:blip r:embed="rId126" cstate="print">
          <a:extLst>
            <a:ext uri="{28A0092B-C50C-407E-A947-70E740481C1C}">
              <a14:useLocalDpi xmlns:a14="http://schemas.microsoft.com/office/drawing/2010/main" val="0"/>
            </a:ext>
          </a:extLst>
        </a:blip>
        <a:stretch>
          <a:fillRect/>
        </a:stretch>
      </xdr:blipFill>
      <xdr:spPr>
        <a:xfrm>
          <a:off x="9309100" y="32607885"/>
          <a:ext cx="467360" cy="745490"/>
        </a:xfrm>
        <a:prstGeom prst="rect">
          <a:avLst/>
        </a:prstGeom>
      </xdr:spPr>
    </xdr:pic>
    <xdr:clientData/>
  </xdr:twoCellAnchor>
  <xdr:twoCellAnchor editAs="oneCell">
    <xdr:from>
      <xdr:col>6</xdr:col>
      <xdr:colOff>661143</xdr:colOff>
      <xdr:row>110</xdr:row>
      <xdr:rowOff>33515</xdr:rowOff>
    </xdr:from>
    <xdr:to>
      <xdr:col>6</xdr:col>
      <xdr:colOff>1190305</xdr:colOff>
      <xdr:row>110</xdr:row>
      <xdr:rowOff>341245</xdr:rowOff>
    </xdr:to>
    <xdr:pic>
      <xdr:nvPicPr>
        <xdr:cNvPr id="164" name="Picture 163"/>
        <xdr:cNvPicPr>
          <a:picLocks noChangeAspect="1" noChangeArrowheads="1"/>
        </xdr:cNvPicPr>
      </xdr:nvPicPr>
      <xdr:blipFill>
        <a:blip r:embed="rId127" cstate="print">
          <a:extLst>
            <a:ext uri="{28A0092B-C50C-407E-A947-70E740481C1C}">
              <a14:useLocalDpi xmlns:a14="http://schemas.microsoft.com/office/drawing/2010/main" val="0"/>
            </a:ext>
          </a:extLst>
        </a:blip>
        <a:srcRect/>
        <a:stretch>
          <a:fillRect/>
        </a:stretch>
      </xdr:blipFill>
      <xdr:spPr>
        <a:xfrm>
          <a:off x="8709660" y="29773245"/>
          <a:ext cx="528955" cy="307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1179042</xdr:colOff>
      <xdr:row>106</xdr:row>
      <xdr:rowOff>49279</xdr:rowOff>
    </xdr:from>
    <xdr:to>
      <xdr:col>6</xdr:col>
      <xdr:colOff>1639140</xdr:colOff>
      <xdr:row>106</xdr:row>
      <xdr:rowOff>513522</xdr:rowOff>
    </xdr:to>
    <xdr:pic>
      <xdr:nvPicPr>
        <xdr:cNvPr id="165" name="Picture 164"/>
        <xdr:cNvPicPr>
          <a:picLocks noChangeAspect="1" noChangeArrowheads="1"/>
        </xdr:cNvPicPr>
      </xdr:nvPicPr>
      <xdr:blipFill>
        <a:blip r:embed="rId128" cstate="print">
          <a:extLst>
            <a:ext uri="{28A0092B-C50C-407E-A947-70E740481C1C}">
              <a14:useLocalDpi xmlns:a14="http://schemas.microsoft.com/office/drawing/2010/main" val="0"/>
            </a:ext>
          </a:extLst>
        </a:blip>
        <a:srcRect/>
        <a:stretch>
          <a:fillRect/>
        </a:stretch>
      </xdr:blipFill>
      <xdr:spPr>
        <a:xfrm>
          <a:off x="9227185" y="27626945"/>
          <a:ext cx="460375" cy="4641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432536</xdr:colOff>
      <xdr:row>101</xdr:row>
      <xdr:rowOff>129877</xdr:rowOff>
    </xdr:from>
    <xdr:to>
      <xdr:col>6</xdr:col>
      <xdr:colOff>1966365</xdr:colOff>
      <xdr:row>105</xdr:row>
      <xdr:rowOff>24847</xdr:rowOff>
    </xdr:to>
    <xdr:pic>
      <xdr:nvPicPr>
        <xdr:cNvPr id="166" name="Picture 165"/>
        <xdr:cNvPicPr>
          <a:picLocks noChangeAspect="1" noChangeArrowheads="1"/>
        </xdr:cNvPicPr>
      </xdr:nvPicPr>
      <xdr:blipFill>
        <a:blip r:embed="rId129" cstate="print">
          <a:extLst>
            <a:ext uri="{28A0092B-C50C-407E-A947-70E740481C1C}">
              <a14:useLocalDpi xmlns:a14="http://schemas.microsoft.com/office/drawing/2010/main" val="0"/>
            </a:ext>
          </a:extLst>
        </a:blip>
        <a:srcRect/>
        <a:stretch>
          <a:fillRect/>
        </a:stretch>
      </xdr:blipFill>
      <xdr:spPr>
        <a:xfrm>
          <a:off x="8481060" y="26945590"/>
          <a:ext cx="1533525"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617992</xdr:colOff>
      <xdr:row>96</xdr:row>
      <xdr:rowOff>18220</xdr:rowOff>
    </xdr:from>
    <xdr:to>
      <xdr:col>6</xdr:col>
      <xdr:colOff>1516961</xdr:colOff>
      <xdr:row>98</xdr:row>
      <xdr:rowOff>108056</xdr:rowOff>
    </xdr:to>
    <xdr:pic>
      <xdr:nvPicPr>
        <xdr:cNvPr id="167" name="Picture 166"/>
        <xdr:cNvPicPr>
          <a:picLocks noChangeAspect="1" noChangeArrowheads="1"/>
        </xdr:cNvPicPr>
      </xdr:nvPicPr>
      <xdr:blipFill>
        <a:blip r:embed="rId130">
          <a:extLst>
            <a:ext uri="{28A0092B-C50C-407E-A947-70E740481C1C}">
              <a14:useLocalDpi xmlns:a14="http://schemas.microsoft.com/office/drawing/2010/main" val="0"/>
            </a:ext>
          </a:extLst>
        </a:blip>
        <a:srcRect/>
        <a:stretch>
          <a:fillRect/>
        </a:stretch>
      </xdr:blipFill>
      <xdr:spPr>
        <a:xfrm>
          <a:off x="8666480" y="25681305"/>
          <a:ext cx="898525" cy="7854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581776</xdr:colOff>
      <xdr:row>90</xdr:row>
      <xdr:rowOff>213469</xdr:rowOff>
    </xdr:from>
    <xdr:to>
      <xdr:col>6</xdr:col>
      <xdr:colOff>1459980</xdr:colOff>
      <xdr:row>92</xdr:row>
      <xdr:rowOff>65306</xdr:rowOff>
    </xdr:to>
    <xdr:pic>
      <xdr:nvPicPr>
        <xdr:cNvPr id="168" name="Picture 2"/>
        <xdr:cNvPicPr>
          <a:picLocks noChangeAspect="1" noChangeArrowheads="1"/>
        </xdr:cNvPicPr>
      </xdr:nvPicPr>
      <xdr:blipFill>
        <a:blip r:embed="rId131"/>
        <a:srcRect/>
        <a:stretch>
          <a:fillRect/>
        </a:stretch>
      </xdr:blipFill>
      <xdr:spPr>
        <a:xfrm>
          <a:off x="8630285" y="24240490"/>
          <a:ext cx="878205" cy="601980"/>
        </a:xfrm>
        <a:prstGeom prst="rect">
          <a:avLst/>
        </a:prstGeom>
        <a:noFill/>
      </xdr:spPr>
    </xdr:pic>
    <xdr:clientData/>
  </xdr:twoCellAnchor>
  <xdr:twoCellAnchor editAs="oneCell">
    <xdr:from>
      <xdr:col>6</xdr:col>
      <xdr:colOff>848761</xdr:colOff>
      <xdr:row>93</xdr:row>
      <xdr:rowOff>95953</xdr:rowOff>
    </xdr:from>
    <xdr:to>
      <xdr:col>6</xdr:col>
      <xdr:colOff>1318986</xdr:colOff>
      <xdr:row>94</xdr:row>
      <xdr:rowOff>403683</xdr:rowOff>
    </xdr:to>
    <xdr:pic>
      <xdr:nvPicPr>
        <xdr:cNvPr id="169" name="Picture 168"/>
        <xdr:cNvPicPr>
          <a:picLocks noChangeAspect="1"/>
        </xdr:cNvPicPr>
      </xdr:nvPicPr>
      <xdr:blipFill>
        <a:blip r:embed="rId132"/>
        <a:srcRect l="16566" t="16821" r="13983" b="18899"/>
        <a:stretch>
          <a:fillRect/>
        </a:stretch>
      </xdr:blipFill>
      <xdr:spPr>
        <a:xfrm>
          <a:off x="8896985" y="25025985"/>
          <a:ext cx="470535" cy="459740"/>
        </a:xfrm>
        <a:prstGeom prst="rect">
          <a:avLst/>
        </a:prstGeom>
      </xdr:spPr>
    </xdr:pic>
    <xdr:clientData/>
  </xdr:twoCellAnchor>
  <xdr:twoCellAnchor editAs="oneCell">
    <xdr:from>
      <xdr:col>6</xdr:col>
      <xdr:colOff>384104</xdr:colOff>
      <xdr:row>106</xdr:row>
      <xdr:rowOff>8030</xdr:rowOff>
    </xdr:from>
    <xdr:to>
      <xdr:col>6</xdr:col>
      <xdr:colOff>1048813</xdr:colOff>
      <xdr:row>106</xdr:row>
      <xdr:rowOff>498931</xdr:rowOff>
    </xdr:to>
    <xdr:pic>
      <xdr:nvPicPr>
        <xdr:cNvPr id="170" name="Picture 169" descr="Related image"/>
        <xdr:cNvPicPr>
          <a:picLocks noChangeAspect="1" noChangeArrowheads="1"/>
        </xdr:cNvPicPr>
      </xdr:nvPicPr>
      <xdr:blipFill>
        <a:blip r:embed="rId133" cstate="print">
          <a:extLst>
            <a:ext uri="{28A0092B-C50C-407E-A947-70E740481C1C}">
              <a14:useLocalDpi xmlns:a14="http://schemas.microsoft.com/office/drawing/2010/main" val="0"/>
            </a:ext>
          </a:extLst>
        </a:blip>
        <a:srcRect/>
        <a:stretch>
          <a:fillRect/>
        </a:stretch>
      </xdr:blipFill>
      <xdr:spPr>
        <a:xfrm>
          <a:off x="8432165" y="27585670"/>
          <a:ext cx="664845" cy="490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601345</xdr:colOff>
      <xdr:row>310</xdr:row>
      <xdr:rowOff>21590</xdr:rowOff>
    </xdr:from>
    <xdr:to>
      <xdr:col>6</xdr:col>
      <xdr:colOff>1357630</xdr:colOff>
      <xdr:row>311</xdr:row>
      <xdr:rowOff>46990</xdr:rowOff>
    </xdr:to>
    <xdr:pic>
      <xdr:nvPicPr>
        <xdr:cNvPr id="146" name="Picture 145"/>
        <xdr:cNvPicPr>
          <a:picLocks noChangeAspect="1"/>
        </xdr:cNvPicPr>
      </xdr:nvPicPr>
      <xdr:blipFill>
        <a:blip r:embed="rId134"/>
        <a:srcRect l="20749" t="8196" r="11711" b="4372"/>
        <a:stretch>
          <a:fillRect/>
        </a:stretch>
      </xdr:blipFill>
      <xdr:spPr>
        <a:xfrm>
          <a:off x="8649970" y="113532285"/>
          <a:ext cx="756285" cy="838200"/>
        </a:xfrm>
        <a:prstGeom prst="rect">
          <a:avLst/>
        </a:prstGeom>
      </xdr:spPr>
    </xdr:pic>
    <xdr:clientData/>
  </xdr:twoCellAnchor>
  <xdr:twoCellAnchor editAs="oneCell">
    <xdr:from>
      <xdr:col>6</xdr:col>
      <xdr:colOff>652095</xdr:colOff>
      <xdr:row>132</xdr:row>
      <xdr:rowOff>66675</xdr:rowOff>
    </xdr:from>
    <xdr:to>
      <xdr:col>6</xdr:col>
      <xdr:colOff>1494670</xdr:colOff>
      <xdr:row>132</xdr:row>
      <xdr:rowOff>690674</xdr:rowOff>
    </xdr:to>
    <xdr:pic>
      <xdr:nvPicPr>
        <xdr:cNvPr id="6" name="Picture 5"/>
        <xdr:cNvPicPr>
          <a:picLocks noChangeAspect="1"/>
        </xdr:cNvPicPr>
      </xdr:nvPicPr>
      <xdr:blipFill>
        <a:blip r:embed="rId135"/>
        <a:stretch>
          <a:fillRect/>
        </a:stretch>
      </xdr:blipFill>
      <xdr:spPr>
        <a:xfrm>
          <a:off x="8700135" y="37135435"/>
          <a:ext cx="842645" cy="623570"/>
        </a:xfrm>
        <a:prstGeom prst="rect">
          <a:avLst/>
        </a:prstGeom>
      </xdr:spPr>
    </xdr:pic>
    <xdr:clientData/>
  </xdr:twoCellAnchor>
  <xdr:twoCellAnchor editAs="oneCell">
    <xdr:from>
      <xdr:col>6</xdr:col>
      <xdr:colOff>419102</xdr:colOff>
      <xdr:row>135</xdr:row>
      <xdr:rowOff>152402</xdr:rowOff>
    </xdr:from>
    <xdr:to>
      <xdr:col>6</xdr:col>
      <xdr:colOff>1476376</xdr:colOff>
      <xdr:row>135</xdr:row>
      <xdr:rowOff>1209676</xdr:rowOff>
    </xdr:to>
    <xdr:pic>
      <xdr:nvPicPr>
        <xdr:cNvPr id="177" name="Picture 176"/>
        <xdr:cNvPicPr>
          <a:picLocks noChangeAspect="1"/>
        </xdr:cNvPicPr>
      </xdr:nvPicPr>
      <xdr:blipFill>
        <a:blip r:embed="rId136"/>
        <a:srcRect l="19639" t="15091" r="2715" b="7262"/>
        <a:stretch>
          <a:fillRect/>
        </a:stretch>
      </xdr:blipFill>
      <xdr:spPr>
        <a:xfrm>
          <a:off x="8467725" y="40021510"/>
          <a:ext cx="1057275" cy="1057275"/>
        </a:xfrm>
        <a:prstGeom prst="rect">
          <a:avLst/>
        </a:prstGeom>
      </xdr:spPr>
    </xdr:pic>
    <xdr:clientData/>
  </xdr:twoCellAnchor>
  <xdr:twoCellAnchor editAs="oneCell">
    <xdr:from>
      <xdr:col>6</xdr:col>
      <xdr:colOff>591569</xdr:colOff>
      <xdr:row>134</xdr:row>
      <xdr:rowOff>148977</xdr:rowOff>
    </xdr:from>
    <xdr:to>
      <xdr:col>6</xdr:col>
      <xdr:colOff>1427226</xdr:colOff>
      <xdr:row>134</xdr:row>
      <xdr:rowOff>876300</xdr:rowOff>
    </xdr:to>
    <xdr:pic>
      <xdr:nvPicPr>
        <xdr:cNvPr id="178" name="Picture 177"/>
        <xdr:cNvPicPr>
          <a:picLocks noChangeAspect="1"/>
        </xdr:cNvPicPr>
      </xdr:nvPicPr>
      <xdr:blipFill>
        <a:blip r:embed="rId137"/>
        <a:srcRect l="3575" t="-1" b="5521"/>
        <a:stretch>
          <a:fillRect/>
        </a:stretch>
      </xdr:blipFill>
      <xdr:spPr>
        <a:xfrm>
          <a:off x="8639810" y="39008050"/>
          <a:ext cx="835660" cy="727710"/>
        </a:xfrm>
        <a:prstGeom prst="rect">
          <a:avLst/>
        </a:prstGeom>
      </xdr:spPr>
    </xdr:pic>
    <xdr:clientData/>
  </xdr:twoCellAnchor>
  <xdr:twoCellAnchor editAs="oneCell">
    <xdr:from>
      <xdr:col>6</xdr:col>
      <xdr:colOff>627936</xdr:colOff>
      <xdr:row>133</xdr:row>
      <xdr:rowOff>85726</xdr:rowOff>
    </xdr:from>
    <xdr:to>
      <xdr:col>6</xdr:col>
      <xdr:colOff>1485186</xdr:colOff>
      <xdr:row>133</xdr:row>
      <xdr:rowOff>942976</xdr:rowOff>
    </xdr:to>
    <xdr:pic>
      <xdr:nvPicPr>
        <xdr:cNvPr id="179" name="Picture 178"/>
        <xdr:cNvPicPr>
          <a:picLocks noChangeAspect="1"/>
        </xdr:cNvPicPr>
      </xdr:nvPicPr>
      <xdr:blipFill>
        <a:blip r:embed="rId138"/>
        <a:stretch>
          <a:fillRect/>
        </a:stretch>
      </xdr:blipFill>
      <xdr:spPr>
        <a:xfrm>
          <a:off x="8676005" y="37897435"/>
          <a:ext cx="857250" cy="857250"/>
        </a:xfrm>
        <a:prstGeom prst="rect">
          <a:avLst/>
        </a:prstGeom>
      </xdr:spPr>
    </xdr:pic>
    <xdr:clientData/>
  </xdr:twoCellAnchor>
  <xdr:twoCellAnchor editAs="oneCell">
    <xdr:from>
      <xdr:col>6</xdr:col>
      <xdr:colOff>561975</xdr:colOff>
      <xdr:row>136</xdr:row>
      <xdr:rowOff>57150</xdr:rowOff>
    </xdr:from>
    <xdr:to>
      <xdr:col>6</xdr:col>
      <xdr:colOff>1450405</xdr:colOff>
      <xdr:row>136</xdr:row>
      <xdr:rowOff>723473</xdr:rowOff>
    </xdr:to>
    <xdr:pic>
      <xdr:nvPicPr>
        <xdr:cNvPr id="180" name="Picture 179"/>
        <xdr:cNvPicPr>
          <a:picLocks noChangeAspect="1"/>
        </xdr:cNvPicPr>
      </xdr:nvPicPr>
      <xdr:blipFill>
        <a:blip r:embed="rId139"/>
        <a:stretch>
          <a:fillRect/>
        </a:stretch>
      </xdr:blipFill>
      <xdr:spPr>
        <a:xfrm>
          <a:off x="8610600" y="41183560"/>
          <a:ext cx="888365" cy="666115"/>
        </a:xfrm>
        <a:prstGeom prst="rect">
          <a:avLst/>
        </a:prstGeom>
      </xdr:spPr>
    </xdr:pic>
    <xdr:clientData/>
  </xdr:twoCellAnchor>
  <xdr:twoCellAnchor editAs="oneCell">
    <xdr:from>
      <xdr:col>6</xdr:col>
      <xdr:colOff>523875</xdr:colOff>
      <xdr:row>137</xdr:row>
      <xdr:rowOff>85725</xdr:rowOff>
    </xdr:from>
    <xdr:to>
      <xdr:col>6</xdr:col>
      <xdr:colOff>1133475</xdr:colOff>
      <xdr:row>137</xdr:row>
      <xdr:rowOff>636504</xdr:rowOff>
    </xdr:to>
    <xdr:pic>
      <xdr:nvPicPr>
        <xdr:cNvPr id="152" name="Picture 4"/>
        <xdr:cNvPicPr>
          <a:picLocks noChangeAspect="1" noChangeArrowheads="1"/>
        </xdr:cNvPicPr>
      </xdr:nvPicPr>
      <xdr:blipFill>
        <a:blip r:embed="rId140"/>
        <a:srcRect/>
        <a:stretch>
          <a:fillRect/>
        </a:stretch>
      </xdr:blipFill>
      <xdr:spPr>
        <a:xfrm>
          <a:off x="8572500" y="41955085"/>
          <a:ext cx="609600" cy="550545"/>
        </a:xfrm>
        <a:prstGeom prst="rect">
          <a:avLst/>
        </a:prstGeom>
        <a:noFill/>
      </xdr:spPr>
    </xdr:pic>
    <xdr:clientData/>
  </xdr:twoCellAnchor>
  <xdr:twoCellAnchor editAs="oneCell">
    <xdr:from>
      <xdr:col>6</xdr:col>
      <xdr:colOff>504826</xdr:colOff>
      <xdr:row>138</xdr:row>
      <xdr:rowOff>150729</xdr:rowOff>
    </xdr:from>
    <xdr:to>
      <xdr:col>6</xdr:col>
      <xdr:colOff>1171576</xdr:colOff>
      <xdr:row>138</xdr:row>
      <xdr:rowOff>684129</xdr:rowOff>
    </xdr:to>
    <xdr:pic>
      <xdr:nvPicPr>
        <xdr:cNvPr id="153" name="Picture 7"/>
        <xdr:cNvPicPr>
          <a:picLocks noChangeAspect="1" noChangeArrowheads="1"/>
        </xdr:cNvPicPr>
      </xdr:nvPicPr>
      <xdr:blipFill>
        <a:blip r:embed="rId141"/>
        <a:srcRect/>
        <a:stretch>
          <a:fillRect/>
        </a:stretch>
      </xdr:blipFill>
      <xdr:spPr>
        <a:xfrm>
          <a:off x="8553450" y="42762805"/>
          <a:ext cx="666750" cy="533400"/>
        </a:xfrm>
        <a:prstGeom prst="rect">
          <a:avLst/>
        </a:prstGeom>
        <a:noFill/>
      </xdr:spPr>
    </xdr:pic>
    <xdr:clientData/>
  </xdr:twoCellAnchor>
  <xdr:twoCellAnchor editAs="oneCell">
    <xdr:from>
      <xdr:col>6</xdr:col>
      <xdr:colOff>733425</xdr:colOff>
      <xdr:row>213</xdr:row>
      <xdr:rowOff>123825</xdr:rowOff>
    </xdr:from>
    <xdr:to>
      <xdr:col>6</xdr:col>
      <xdr:colOff>1361367</xdr:colOff>
      <xdr:row>213</xdr:row>
      <xdr:rowOff>1026111</xdr:rowOff>
    </xdr:to>
    <xdr:pic>
      <xdr:nvPicPr>
        <xdr:cNvPr id="16" name="Picture 15"/>
        <xdr:cNvPicPr>
          <a:picLocks noChangeAspect="1"/>
        </xdr:cNvPicPr>
      </xdr:nvPicPr>
      <xdr:blipFill>
        <a:blip r:embed="rId142"/>
        <a:stretch>
          <a:fillRect/>
        </a:stretch>
      </xdr:blipFill>
      <xdr:spPr>
        <a:xfrm>
          <a:off x="8782050" y="69307075"/>
          <a:ext cx="627380" cy="901700"/>
        </a:xfrm>
        <a:prstGeom prst="rect">
          <a:avLst/>
        </a:prstGeom>
      </xdr:spPr>
    </xdr:pic>
    <xdr:clientData/>
  </xdr:twoCellAnchor>
  <xdr:twoCellAnchor editAs="oneCell">
    <xdr:from>
      <xdr:col>6</xdr:col>
      <xdr:colOff>457200</xdr:colOff>
      <xdr:row>230</xdr:row>
      <xdr:rowOff>62543</xdr:rowOff>
    </xdr:from>
    <xdr:to>
      <xdr:col>6</xdr:col>
      <xdr:colOff>1704975</xdr:colOff>
      <xdr:row>230</xdr:row>
      <xdr:rowOff>742950</xdr:rowOff>
    </xdr:to>
    <xdr:pic>
      <xdr:nvPicPr>
        <xdr:cNvPr id="156" name="Picture 155"/>
        <xdr:cNvPicPr>
          <a:picLocks noChangeAspect="1"/>
        </xdr:cNvPicPr>
      </xdr:nvPicPr>
      <xdr:blipFill>
        <a:blip r:embed="rId143"/>
        <a:srcRect t="11879" b="6805"/>
        <a:stretch>
          <a:fillRect/>
        </a:stretch>
      </xdr:blipFill>
      <xdr:spPr>
        <a:xfrm>
          <a:off x="8505825" y="80465930"/>
          <a:ext cx="1247775" cy="680720"/>
        </a:xfrm>
        <a:prstGeom prst="rect">
          <a:avLst/>
        </a:prstGeom>
      </xdr:spPr>
    </xdr:pic>
    <xdr:clientData/>
  </xdr:twoCellAnchor>
  <xdr:twoCellAnchor editAs="oneCell">
    <xdr:from>
      <xdr:col>6</xdr:col>
      <xdr:colOff>504825</xdr:colOff>
      <xdr:row>229</xdr:row>
      <xdr:rowOff>57150</xdr:rowOff>
    </xdr:from>
    <xdr:to>
      <xdr:col>6</xdr:col>
      <xdr:colOff>1553428</xdr:colOff>
      <xdr:row>229</xdr:row>
      <xdr:rowOff>563162</xdr:rowOff>
    </xdr:to>
    <xdr:pic>
      <xdr:nvPicPr>
        <xdr:cNvPr id="157" name="Picture 156"/>
        <xdr:cNvPicPr>
          <a:picLocks noChangeAspect="1"/>
        </xdr:cNvPicPr>
      </xdr:nvPicPr>
      <xdr:blipFill>
        <a:blip r:embed="rId144"/>
        <a:stretch>
          <a:fillRect/>
        </a:stretch>
      </xdr:blipFill>
      <xdr:spPr>
        <a:xfrm>
          <a:off x="8553450" y="79698850"/>
          <a:ext cx="1048385" cy="505460"/>
        </a:xfrm>
        <a:prstGeom prst="rect">
          <a:avLst/>
        </a:prstGeom>
      </xdr:spPr>
    </xdr:pic>
    <xdr:clientData/>
  </xdr:twoCellAnchor>
  <xdr:twoCellAnchor editAs="oneCell">
    <xdr:from>
      <xdr:col>6</xdr:col>
      <xdr:colOff>390525</xdr:colOff>
      <xdr:row>214</xdr:row>
      <xdr:rowOff>38100</xdr:rowOff>
    </xdr:from>
    <xdr:to>
      <xdr:col>6</xdr:col>
      <xdr:colOff>1670796</xdr:colOff>
      <xdr:row>214</xdr:row>
      <xdr:rowOff>538015</xdr:rowOff>
    </xdr:to>
    <xdr:pic>
      <xdr:nvPicPr>
        <xdr:cNvPr id="17" name="Picture 16"/>
        <xdr:cNvPicPr>
          <a:picLocks noChangeAspect="1"/>
        </xdr:cNvPicPr>
      </xdr:nvPicPr>
      <xdr:blipFill>
        <a:blip r:embed="rId145"/>
        <a:stretch>
          <a:fillRect/>
        </a:stretch>
      </xdr:blipFill>
      <xdr:spPr>
        <a:xfrm>
          <a:off x="8439150" y="70345300"/>
          <a:ext cx="1280160" cy="499745"/>
        </a:xfrm>
        <a:prstGeom prst="rect">
          <a:avLst/>
        </a:prstGeom>
      </xdr:spPr>
    </xdr:pic>
    <xdr:clientData/>
  </xdr:twoCellAnchor>
  <xdr:twoCellAnchor editAs="oneCell">
    <xdr:from>
      <xdr:col>6</xdr:col>
      <xdr:colOff>552450</xdr:colOff>
      <xdr:row>233</xdr:row>
      <xdr:rowOff>9525</xdr:rowOff>
    </xdr:from>
    <xdr:to>
      <xdr:col>6</xdr:col>
      <xdr:colOff>1495425</xdr:colOff>
      <xdr:row>233</xdr:row>
      <xdr:rowOff>1098899</xdr:rowOff>
    </xdr:to>
    <xdr:pic>
      <xdr:nvPicPr>
        <xdr:cNvPr id="171" name="Picture 170"/>
        <xdr:cNvPicPr>
          <a:picLocks noChangeAspect="1"/>
        </xdr:cNvPicPr>
      </xdr:nvPicPr>
      <xdr:blipFill>
        <a:blip r:embed="rId146"/>
        <a:stretch>
          <a:fillRect/>
        </a:stretch>
      </xdr:blipFill>
      <xdr:spPr>
        <a:xfrm>
          <a:off x="8601075" y="82756375"/>
          <a:ext cx="942975" cy="1089025"/>
        </a:xfrm>
        <a:prstGeom prst="rect">
          <a:avLst/>
        </a:prstGeom>
      </xdr:spPr>
    </xdr:pic>
    <xdr:clientData/>
  </xdr:twoCellAnchor>
  <xdr:twoCellAnchor editAs="oneCell">
    <xdr:from>
      <xdr:col>6</xdr:col>
      <xdr:colOff>542925</xdr:colOff>
      <xdr:row>223</xdr:row>
      <xdr:rowOff>38100</xdr:rowOff>
    </xdr:from>
    <xdr:to>
      <xdr:col>6</xdr:col>
      <xdr:colOff>1619115</xdr:colOff>
      <xdr:row>223</xdr:row>
      <xdr:rowOff>499110</xdr:rowOff>
    </xdr:to>
    <xdr:pic>
      <xdr:nvPicPr>
        <xdr:cNvPr id="29" name="Picture 28"/>
        <xdr:cNvPicPr>
          <a:picLocks noChangeAspect="1"/>
        </xdr:cNvPicPr>
      </xdr:nvPicPr>
      <xdr:blipFill>
        <a:blip r:embed="rId40"/>
        <a:stretch>
          <a:fillRect/>
        </a:stretch>
      </xdr:blipFill>
      <xdr:spPr>
        <a:xfrm>
          <a:off x="8591550" y="75660250"/>
          <a:ext cx="1075690" cy="461010"/>
        </a:xfrm>
        <a:prstGeom prst="rect">
          <a:avLst/>
        </a:prstGeom>
      </xdr:spPr>
    </xdr:pic>
    <xdr:clientData/>
  </xdr:twoCellAnchor>
  <xdr:oneCellAnchor>
    <xdr:from>
      <xdr:col>6</xdr:col>
      <xdr:colOff>638175</xdr:colOff>
      <xdr:row>88</xdr:row>
      <xdr:rowOff>36195</xdr:rowOff>
    </xdr:from>
    <xdr:ext cx="762000" cy="381000"/>
    <xdr:pic>
      <xdr:nvPicPr>
        <xdr:cNvPr id="10" name="image13.png"/>
        <xdr:cNvPicPr preferRelativeResize="0"/>
      </xdr:nvPicPr>
      <xdr:blipFill>
        <a:blip r:embed="rId147" cstate="print"/>
        <a:stretch>
          <a:fillRect/>
        </a:stretch>
      </xdr:blipFill>
      <xdr:spPr>
        <a:xfrm>
          <a:off x="8686800" y="23236555"/>
          <a:ext cx="762000" cy="381000"/>
        </a:xfrm>
        <a:prstGeom prst="rect">
          <a:avLst/>
        </a:prstGeom>
        <a:noFill/>
      </xdr:spPr>
    </xdr:pic>
    <xdr:clientData fLocksWithSheet="0"/>
  </xdr:oneCellAnchor>
  <xdr:twoCellAnchor editAs="oneCell">
    <xdr:from>
      <xdr:col>6</xdr:col>
      <xdr:colOff>457200</xdr:colOff>
      <xdr:row>212</xdr:row>
      <xdr:rowOff>9525</xdr:rowOff>
    </xdr:from>
    <xdr:to>
      <xdr:col>6</xdr:col>
      <xdr:colOff>1734820</xdr:colOff>
      <xdr:row>212</xdr:row>
      <xdr:rowOff>506095</xdr:rowOff>
    </xdr:to>
    <xdr:pic>
      <xdr:nvPicPr>
        <xdr:cNvPr id="18" name="Picture 17"/>
        <xdr:cNvPicPr>
          <a:picLocks noChangeAspect="1"/>
        </xdr:cNvPicPr>
      </xdr:nvPicPr>
      <xdr:blipFill>
        <a:blip r:embed="rId112"/>
        <a:stretch>
          <a:fillRect/>
        </a:stretch>
      </xdr:blipFill>
      <xdr:spPr>
        <a:xfrm>
          <a:off x="8505825" y="68602225"/>
          <a:ext cx="1277620" cy="496570"/>
        </a:xfrm>
        <a:prstGeom prst="rect">
          <a:avLst/>
        </a:prstGeom>
      </xdr:spPr>
    </xdr:pic>
    <xdr:clientData/>
  </xdr:twoCellAnchor>
  <xdr:twoCellAnchor editAs="oneCell">
    <xdr:from>
      <xdr:col>6</xdr:col>
      <xdr:colOff>209550</xdr:colOff>
      <xdr:row>220</xdr:row>
      <xdr:rowOff>9525</xdr:rowOff>
    </xdr:from>
    <xdr:to>
      <xdr:col>6</xdr:col>
      <xdr:colOff>2235835</xdr:colOff>
      <xdr:row>220</xdr:row>
      <xdr:rowOff>480060</xdr:rowOff>
    </xdr:to>
    <xdr:pic>
      <xdr:nvPicPr>
        <xdr:cNvPr id="55" name="图片 9" descr="5.jpg"/>
        <xdr:cNvPicPr>
          <a:picLocks noChangeAspect="1" noChangeArrowheads="1"/>
        </xdr:cNvPicPr>
      </xdr:nvPicPr>
      <xdr:blipFill>
        <a:blip r:embed="rId107" cstate="print"/>
        <a:srcRect/>
        <a:stretch>
          <a:fillRect/>
        </a:stretch>
      </xdr:blipFill>
      <xdr:spPr>
        <a:xfrm>
          <a:off x="8258175" y="73860025"/>
          <a:ext cx="2026285" cy="470535"/>
        </a:xfrm>
        <a:prstGeom prst="rect">
          <a:avLst/>
        </a:prstGeom>
        <a:noFill/>
        <a:ln w="9525">
          <a:noFill/>
          <a:miter lim="800000"/>
          <a:headEnd/>
          <a:tailEnd/>
        </a:ln>
      </xdr:spPr>
    </xdr:pic>
    <xdr:clientData/>
  </xdr:twoCellAnchor>
  <xdr:twoCellAnchor editAs="oneCell">
    <xdr:from>
      <xdr:col>6</xdr:col>
      <xdr:colOff>609600</xdr:colOff>
      <xdr:row>208</xdr:row>
      <xdr:rowOff>66675</xdr:rowOff>
    </xdr:from>
    <xdr:to>
      <xdr:col>6</xdr:col>
      <xdr:colOff>1450340</xdr:colOff>
      <xdr:row>208</xdr:row>
      <xdr:rowOff>533400</xdr:rowOff>
    </xdr:to>
    <xdr:pic>
      <xdr:nvPicPr>
        <xdr:cNvPr id="68" name="Picture 67"/>
        <xdr:cNvPicPr>
          <a:picLocks noChangeAspect="1" noChangeArrowheads="1"/>
        </xdr:cNvPicPr>
      </xdr:nvPicPr>
      <xdr:blipFill>
        <a:blip r:embed="rId148" cstate="print">
          <a:extLst>
            <a:ext uri="{28A0092B-C50C-407E-A947-70E740481C1C}">
              <a14:useLocalDpi xmlns:a14="http://schemas.microsoft.com/office/drawing/2010/main" val="0"/>
            </a:ext>
          </a:extLst>
        </a:blip>
        <a:srcRect/>
        <a:stretch>
          <a:fillRect/>
        </a:stretch>
      </xdr:blipFill>
      <xdr:spPr>
        <a:xfrm>
          <a:off x="8658225" y="66297175"/>
          <a:ext cx="840740"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165099</xdr:colOff>
      <xdr:row>35</xdr:row>
      <xdr:rowOff>158473</xdr:rowOff>
    </xdr:from>
    <xdr:to>
      <xdr:col>7</xdr:col>
      <xdr:colOff>879474</xdr:colOff>
      <xdr:row>38</xdr:row>
      <xdr:rowOff>109562</xdr:rowOff>
    </xdr:to>
    <xdr:pic>
      <xdr:nvPicPr>
        <xdr:cNvPr id="2" name="Picture 1"/>
        <xdr:cNvPicPr>
          <a:picLocks noChangeAspect="1" noChangeArrowheads="1"/>
        </xdr:cNvPicPr>
      </xdr:nvPicPr>
      <xdr:blipFill>
        <a:blip r:embed="rId1" cstate="print">
          <a:lum bright="-12000"/>
        </a:blip>
        <a:srcRect/>
        <a:stretch>
          <a:fillRect/>
        </a:stretch>
      </xdr:blipFill>
      <xdr:spPr>
        <a:xfrm>
          <a:off x="7127240" y="6416040"/>
          <a:ext cx="714375" cy="551180"/>
        </a:xfrm>
        <a:prstGeom prst="rect">
          <a:avLst/>
        </a:prstGeom>
        <a:noFill/>
        <a:ln w="1">
          <a:noFill/>
          <a:miter lim="800000"/>
          <a:headEnd/>
          <a:tailEnd/>
        </a:ln>
      </xdr:spPr>
    </xdr:pic>
    <xdr:clientData/>
  </xdr:twoCellAnchor>
  <xdr:twoCellAnchor editAs="oneCell">
    <xdr:from>
      <xdr:col>7</xdr:col>
      <xdr:colOff>279032</xdr:colOff>
      <xdr:row>68</xdr:row>
      <xdr:rowOff>131197</xdr:rowOff>
    </xdr:from>
    <xdr:to>
      <xdr:col>7</xdr:col>
      <xdr:colOff>840850</xdr:colOff>
      <xdr:row>71</xdr:row>
      <xdr:rowOff>189226</xdr:rowOff>
    </xdr:to>
    <xdr:pic>
      <xdr:nvPicPr>
        <xdr:cNvPr id="3" name="Picture 2"/>
        <xdr:cNvPicPr>
          <a:picLocks noChangeAspect="1" noChangeArrowheads="1"/>
        </xdr:cNvPicPr>
      </xdr:nvPicPr>
      <xdr:blipFill>
        <a:blip r:embed="rId2" cstate="print">
          <a:lum bright="-12000"/>
        </a:blip>
        <a:srcRect/>
        <a:stretch>
          <a:fillRect/>
        </a:stretch>
      </xdr:blipFill>
      <xdr:spPr>
        <a:xfrm>
          <a:off x="7241540" y="12941935"/>
          <a:ext cx="561975" cy="629285"/>
        </a:xfrm>
        <a:prstGeom prst="rect">
          <a:avLst/>
        </a:prstGeom>
        <a:noFill/>
        <a:ln w="1">
          <a:noFill/>
          <a:miter lim="800000"/>
          <a:headEnd/>
          <a:tailEnd/>
        </a:ln>
      </xdr:spPr>
    </xdr:pic>
    <xdr:clientData/>
  </xdr:twoCellAnchor>
  <xdr:twoCellAnchor editAs="oneCell">
    <xdr:from>
      <xdr:col>7</xdr:col>
      <xdr:colOff>321568</xdr:colOff>
      <xdr:row>80</xdr:row>
      <xdr:rowOff>3312</xdr:rowOff>
    </xdr:from>
    <xdr:to>
      <xdr:col>7</xdr:col>
      <xdr:colOff>805648</xdr:colOff>
      <xdr:row>84</xdr:row>
      <xdr:rowOff>67891</xdr:rowOff>
    </xdr:to>
    <xdr:pic>
      <xdr:nvPicPr>
        <xdr:cNvPr id="4" name="Picture 3"/>
        <xdr:cNvPicPr>
          <a:picLocks noChangeAspect="1" noChangeArrowheads="1"/>
        </xdr:cNvPicPr>
      </xdr:nvPicPr>
      <xdr:blipFill>
        <a:blip r:embed="rId3" cstate="print">
          <a:lum bright="-12000"/>
        </a:blip>
        <a:srcRect/>
        <a:stretch>
          <a:fillRect/>
        </a:stretch>
      </xdr:blipFill>
      <xdr:spPr>
        <a:xfrm>
          <a:off x="7284085" y="15100300"/>
          <a:ext cx="483870" cy="826135"/>
        </a:xfrm>
        <a:prstGeom prst="rect">
          <a:avLst/>
        </a:prstGeom>
        <a:noFill/>
        <a:ln w="1">
          <a:noFill/>
          <a:miter lim="800000"/>
          <a:headEnd/>
          <a:tailEnd/>
        </a:ln>
      </xdr:spPr>
    </xdr:pic>
    <xdr:clientData/>
  </xdr:twoCellAnchor>
  <xdr:twoCellAnchor editAs="oneCell">
    <xdr:from>
      <xdr:col>7</xdr:col>
      <xdr:colOff>343148</xdr:colOff>
      <xdr:row>92</xdr:row>
      <xdr:rowOff>158033</xdr:rowOff>
    </xdr:from>
    <xdr:to>
      <xdr:col>7</xdr:col>
      <xdr:colOff>751481</xdr:colOff>
      <xdr:row>97</xdr:row>
      <xdr:rowOff>58259</xdr:rowOff>
    </xdr:to>
    <xdr:pic>
      <xdr:nvPicPr>
        <xdr:cNvPr id="5" name="Picture 4"/>
        <xdr:cNvPicPr>
          <a:picLocks noChangeAspect="1" noChangeArrowheads="1"/>
        </xdr:cNvPicPr>
      </xdr:nvPicPr>
      <xdr:blipFill>
        <a:blip r:embed="rId4" cstate="print">
          <a:lum bright="-12000"/>
        </a:blip>
        <a:srcRect/>
        <a:stretch>
          <a:fillRect/>
        </a:stretch>
      </xdr:blipFill>
      <xdr:spPr>
        <a:xfrm>
          <a:off x="7305675" y="17540605"/>
          <a:ext cx="408305" cy="852805"/>
        </a:xfrm>
        <a:prstGeom prst="rect">
          <a:avLst/>
        </a:prstGeom>
        <a:noFill/>
        <a:ln w="1">
          <a:noFill/>
          <a:miter lim="800000"/>
          <a:headEnd/>
          <a:tailEnd/>
        </a:ln>
      </xdr:spPr>
    </xdr:pic>
    <xdr:clientData/>
  </xdr:twoCellAnchor>
  <xdr:twoCellAnchor editAs="oneCell">
    <xdr:from>
      <xdr:col>7</xdr:col>
      <xdr:colOff>180395</xdr:colOff>
      <xdr:row>121</xdr:row>
      <xdr:rowOff>54665</xdr:rowOff>
    </xdr:from>
    <xdr:to>
      <xdr:col>7</xdr:col>
      <xdr:colOff>887730</xdr:colOff>
      <xdr:row>124</xdr:row>
      <xdr:rowOff>86443</xdr:rowOff>
    </xdr:to>
    <xdr:pic>
      <xdr:nvPicPr>
        <xdr:cNvPr id="6" name="Picture 5"/>
        <xdr:cNvPicPr>
          <a:picLocks noChangeAspect="1" noChangeArrowheads="1"/>
        </xdr:cNvPicPr>
      </xdr:nvPicPr>
      <xdr:blipFill>
        <a:blip r:embed="rId5" cstate="print">
          <a:lum bright="-12000"/>
        </a:blip>
        <a:srcRect/>
        <a:stretch>
          <a:fillRect/>
        </a:stretch>
      </xdr:blipFill>
      <xdr:spPr>
        <a:xfrm>
          <a:off x="7143115" y="22962235"/>
          <a:ext cx="707390" cy="603250"/>
        </a:xfrm>
        <a:prstGeom prst="rect">
          <a:avLst/>
        </a:prstGeom>
        <a:noFill/>
        <a:ln w="1">
          <a:noFill/>
          <a:miter lim="800000"/>
          <a:headEnd/>
          <a:tailEnd/>
        </a:ln>
      </xdr:spPr>
    </xdr:pic>
    <xdr:clientData/>
  </xdr:twoCellAnchor>
  <xdr:twoCellAnchor editAs="oneCell">
    <xdr:from>
      <xdr:col>7</xdr:col>
      <xdr:colOff>284872</xdr:colOff>
      <xdr:row>100</xdr:row>
      <xdr:rowOff>255436</xdr:rowOff>
    </xdr:from>
    <xdr:to>
      <xdr:col>7</xdr:col>
      <xdr:colOff>847725</xdr:colOff>
      <xdr:row>105</xdr:row>
      <xdr:rowOff>19005</xdr:rowOff>
    </xdr:to>
    <xdr:pic>
      <xdr:nvPicPr>
        <xdr:cNvPr id="7" name="Picture 6"/>
        <xdr:cNvPicPr>
          <a:picLocks noChangeAspect="1" noChangeArrowheads="1"/>
        </xdr:cNvPicPr>
      </xdr:nvPicPr>
      <xdr:blipFill>
        <a:blip r:embed="rId6" cstate="print">
          <a:lum bright="-12000"/>
        </a:blip>
        <a:srcRect/>
        <a:stretch>
          <a:fillRect/>
        </a:stretch>
      </xdr:blipFill>
      <xdr:spPr>
        <a:xfrm>
          <a:off x="7247255" y="19097625"/>
          <a:ext cx="563245" cy="780415"/>
        </a:xfrm>
        <a:prstGeom prst="rect">
          <a:avLst/>
        </a:prstGeom>
        <a:noFill/>
        <a:ln w="1">
          <a:noFill/>
          <a:miter lim="800000"/>
          <a:headEnd/>
          <a:tailEnd/>
        </a:ln>
      </xdr:spPr>
    </xdr:pic>
    <xdr:clientData/>
  </xdr:twoCellAnchor>
  <xdr:twoCellAnchor editAs="oneCell">
    <xdr:from>
      <xdr:col>7</xdr:col>
      <xdr:colOff>309520</xdr:colOff>
      <xdr:row>109</xdr:row>
      <xdr:rowOff>68911</xdr:rowOff>
    </xdr:from>
    <xdr:to>
      <xdr:col>7</xdr:col>
      <xdr:colOff>771081</xdr:colOff>
      <xdr:row>112</xdr:row>
      <xdr:rowOff>79316</xdr:rowOff>
    </xdr:to>
    <xdr:pic>
      <xdr:nvPicPr>
        <xdr:cNvPr id="8" name="Picture 7"/>
        <xdr:cNvPicPr>
          <a:picLocks noChangeAspect="1" noChangeArrowheads="1"/>
        </xdr:cNvPicPr>
      </xdr:nvPicPr>
      <xdr:blipFill>
        <a:blip r:embed="rId7" cstate="print">
          <a:lum bright="-12000"/>
        </a:blip>
        <a:srcRect/>
        <a:stretch>
          <a:fillRect/>
        </a:stretch>
      </xdr:blipFill>
      <xdr:spPr>
        <a:xfrm>
          <a:off x="7272020" y="20690205"/>
          <a:ext cx="461645" cy="581660"/>
        </a:xfrm>
        <a:prstGeom prst="rect">
          <a:avLst/>
        </a:prstGeom>
        <a:noFill/>
        <a:ln w="1">
          <a:noFill/>
          <a:miter lim="800000"/>
          <a:headEnd/>
          <a:tailEnd/>
        </a:ln>
      </xdr:spPr>
    </xdr:pic>
    <xdr:clientData/>
  </xdr:twoCellAnchor>
  <xdr:twoCellAnchor editAs="oneCell">
    <xdr:from>
      <xdr:col>7</xdr:col>
      <xdr:colOff>259080</xdr:colOff>
      <xdr:row>160</xdr:row>
      <xdr:rowOff>235558</xdr:rowOff>
    </xdr:from>
    <xdr:to>
      <xdr:col>7</xdr:col>
      <xdr:colOff>819563</xdr:colOff>
      <xdr:row>166</xdr:row>
      <xdr:rowOff>51435</xdr:rowOff>
    </xdr:to>
    <xdr:pic>
      <xdr:nvPicPr>
        <xdr:cNvPr id="9" name="Picture 8"/>
        <xdr:cNvPicPr>
          <a:picLocks noChangeAspect="1" noChangeArrowheads="1"/>
        </xdr:cNvPicPr>
      </xdr:nvPicPr>
      <xdr:blipFill>
        <a:blip r:embed="rId8" cstate="print">
          <a:lum bright="-12000"/>
        </a:blip>
        <a:srcRect/>
        <a:stretch>
          <a:fillRect/>
        </a:stretch>
      </xdr:blipFill>
      <xdr:spPr>
        <a:xfrm>
          <a:off x="7221855" y="30527625"/>
          <a:ext cx="560070" cy="1003935"/>
        </a:xfrm>
        <a:prstGeom prst="rect">
          <a:avLst/>
        </a:prstGeom>
        <a:noFill/>
        <a:ln w="1">
          <a:noFill/>
          <a:miter lim="800000"/>
          <a:headEnd/>
          <a:tailEnd/>
        </a:ln>
      </xdr:spPr>
    </xdr:pic>
    <xdr:clientData/>
  </xdr:twoCellAnchor>
  <xdr:twoCellAnchor editAs="oneCell">
    <xdr:from>
      <xdr:col>7</xdr:col>
      <xdr:colOff>450244</xdr:colOff>
      <xdr:row>171</xdr:row>
      <xdr:rowOff>265459</xdr:rowOff>
    </xdr:from>
    <xdr:to>
      <xdr:col>7</xdr:col>
      <xdr:colOff>671388</xdr:colOff>
      <xdr:row>175</xdr:row>
      <xdr:rowOff>150960</xdr:rowOff>
    </xdr:to>
    <xdr:pic>
      <xdr:nvPicPr>
        <xdr:cNvPr id="10" name="Picture 9"/>
        <xdr:cNvPicPr>
          <a:picLocks noChangeAspect="1" noChangeArrowheads="1"/>
        </xdr:cNvPicPr>
      </xdr:nvPicPr>
      <xdr:blipFill>
        <a:blip r:embed="rId9" cstate="print">
          <a:lum bright="-12000"/>
        </a:blip>
        <a:srcRect/>
        <a:stretch>
          <a:fillRect/>
        </a:stretch>
      </xdr:blipFill>
      <xdr:spPr>
        <a:xfrm>
          <a:off x="7412990" y="32623125"/>
          <a:ext cx="220980" cy="721995"/>
        </a:xfrm>
        <a:prstGeom prst="rect">
          <a:avLst/>
        </a:prstGeom>
        <a:noFill/>
        <a:ln w="1">
          <a:noFill/>
          <a:miter lim="800000"/>
          <a:headEnd/>
          <a:tailEnd/>
        </a:ln>
      </xdr:spPr>
    </xdr:pic>
    <xdr:clientData/>
  </xdr:twoCellAnchor>
  <xdr:twoCellAnchor editAs="oneCell">
    <xdr:from>
      <xdr:col>7</xdr:col>
      <xdr:colOff>117611</xdr:colOff>
      <xdr:row>11</xdr:row>
      <xdr:rowOff>86471</xdr:rowOff>
    </xdr:from>
    <xdr:to>
      <xdr:col>7</xdr:col>
      <xdr:colOff>942974</xdr:colOff>
      <xdr:row>14</xdr:row>
      <xdr:rowOff>40145</xdr:rowOff>
    </xdr:to>
    <xdr:pic>
      <xdr:nvPicPr>
        <xdr:cNvPr id="11" name="Picture 10"/>
        <xdr:cNvPicPr>
          <a:picLocks noChangeAspect="1" noChangeArrowheads="1"/>
        </xdr:cNvPicPr>
      </xdr:nvPicPr>
      <xdr:blipFill>
        <a:blip r:embed="rId10" cstate="print">
          <a:lum bright="-6000"/>
        </a:blip>
        <a:srcRect/>
        <a:stretch>
          <a:fillRect/>
        </a:stretch>
      </xdr:blipFill>
      <xdr:spPr>
        <a:xfrm>
          <a:off x="7080250" y="1543685"/>
          <a:ext cx="824865" cy="553720"/>
        </a:xfrm>
        <a:prstGeom prst="rect">
          <a:avLst/>
        </a:prstGeom>
        <a:noFill/>
        <a:ln w="1">
          <a:noFill/>
          <a:miter lim="800000"/>
          <a:headEnd/>
          <a:tailEnd/>
        </a:ln>
      </xdr:spPr>
    </xdr:pic>
    <xdr:clientData/>
  </xdr:twoCellAnchor>
  <xdr:twoCellAnchor editAs="oneCell">
    <xdr:from>
      <xdr:col>7</xdr:col>
      <xdr:colOff>259080</xdr:colOff>
      <xdr:row>179</xdr:row>
      <xdr:rowOff>36774</xdr:rowOff>
    </xdr:from>
    <xdr:to>
      <xdr:col>7</xdr:col>
      <xdr:colOff>849630</xdr:colOff>
      <xdr:row>181</xdr:row>
      <xdr:rowOff>21337</xdr:rowOff>
    </xdr:to>
    <xdr:pic>
      <xdr:nvPicPr>
        <xdr:cNvPr id="12" name="Picture 11" descr="http://www.cn-vestar.com/editubb/UploadFile/2012723000751.jpg"/>
        <xdr:cNvPicPr>
          <a:picLocks noChangeAspect="1" noChangeArrowheads="1"/>
        </xdr:cNvPicPr>
      </xdr:nvPicPr>
      <xdr:blipFill>
        <a:blip r:embed="rId11" cstate="print"/>
        <a:srcRect l="4091" t="9091"/>
        <a:stretch>
          <a:fillRect/>
        </a:stretch>
      </xdr:blipFill>
      <xdr:spPr>
        <a:xfrm>
          <a:off x="7221855" y="33992820"/>
          <a:ext cx="590550" cy="756285"/>
        </a:xfrm>
        <a:prstGeom prst="rect">
          <a:avLst/>
        </a:prstGeom>
        <a:noFill/>
      </xdr:spPr>
    </xdr:pic>
    <xdr:clientData/>
  </xdr:twoCellAnchor>
  <xdr:twoCellAnchor editAs="oneCell">
    <xdr:from>
      <xdr:col>7</xdr:col>
      <xdr:colOff>255933</xdr:colOff>
      <xdr:row>142</xdr:row>
      <xdr:rowOff>234397</xdr:rowOff>
    </xdr:from>
    <xdr:to>
      <xdr:col>7</xdr:col>
      <xdr:colOff>904874</xdr:colOff>
      <xdr:row>146</xdr:row>
      <xdr:rowOff>28051</xdr:rowOff>
    </xdr:to>
    <xdr:pic>
      <xdr:nvPicPr>
        <xdr:cNvPr id="13" name="Picture 12"/>
        <xdr:cNvPicPr>
          <a:picLocks noChangeAspect="1" noChangeArrowheads="1"/>
        </xdr:cNvPicPr>
      </xdr:nvPicPr>
      <xdr:blipFill>
        <a:blip r:embed="rId5" cstate="print">
          <a:lum bright="-12000"/>
        </a:blip>
        <a:srcRect/>
        <a:stretch>
          <a:fillRect/>
        </a:stretch>
      </xdr:blipFill>
      <xdr:spPr>
        <a:xfrm>
          <a:off x="7218680" y="27098625"/>
          <a:ext cx="648335" cy="599440"/>
        </a:xfrm>
        <a:prstGeom prst="rect">
          <a:avLst/>
        </a:prstGeom>
        <a:noFill/>
        <a:ln w="1">
          <a:noFill/>
          <a:miter lim="800000"/>
          <a:headEnd/>
          <a:tailEnd/>
        </a:ln>
      </xdr:spPr>
    </xdr:pic>
    <xdr:clientData/>
  </xdr:twoCellAnchor>
  <xdr:twoCellAnchor editAs="oneCell">
    <xdr:from>
      <xdr:col>7</xdr:col>
      <xdr:colOff>126680</xdr:colOff>
      <xdr:row>196</xdr:row>
      <xdr:rowOff>189318</xdr:rowOff>
    </xdr:from>
    <xdr:to>
      <xdr:col>7</xdr:col>
      <xdr:colOff>939165</xdr:colOff>
      <xdr:row>200</xdr:row>
      <xdr:rowOff>62004</xdr:rowOff>
    </xdr:to>
    <xdr:pic>
      <xdr:nvPicPr>
        <xdr:cNvPr id="14" name="Picture 93"/>
        <xdr:cNvPicPr>
          <a:picLocks noChangeAspect="1" noChangeArrowheads="1"/>
        </xdr:cNvPicPr>
      </xdr:nvPicPr>
      <xdr:blipFill>
        <a:blip r:embed="rId12" cstate="print"/>
        <a:srcRect/>
        <a:stretch>
          <a:fillRect/>
        </a:stretch>
      </xdr:blipFill>
      <xdr:spPr>
        <a:xfrm>
          <a:off x="7089140" y="38413055"/>
          <a:ext cx="812800" cy="634365"/>
        </a:xfrm>
        <a:prstGeom prst="rect">
          <a:avLst/>
        </a:prstGeom>
        <a:noFill/>
        <a:ln w="1">
          <a:noFill/>
          <a:miter lim="800000"/>
          <a:headEnd/>
          <a:tailEnd/>
        </a:ln>
      </xdr:spPr>
    </xdr:pic>
    <xdr:clientData/>
  </xdr:twoCellAnchor>
  <xdr:twoCellAnchor editAs="oneCell">
    <xdr:from>
      <xdr:col>7</xdr:col>
      <xdr:colOff>436245</xdr:colOff>
      <xdr:row>175</xdr:row>
      <xdr:rowOff>200025</xdr:rowOff>
    </xdr:from>
    <xdr:to>
      <xdr:col>7</xdr:col>
      <xdr:colOff>601897</xdr:colOff>
      <xdr:row>179</xdr:row>
      <xdr:rowOff>153266</xdr:rowOff>
    </xdr:to>
    <xdr:pic>
      <xdr:nvPicPr>
        <xdr:cNvPr id="15" name="Picture 14"/>
        <xdr:cNvPicPr>
          <a:picLocks noChangeAspect="1" noChangeArrowheads="1"/>
        </xdr:cNvPicPr>
      </xdr:nvPicPr>
      <xdr:blipFill>
        <a:blip r:embed="rId9" cstate="print">
          <a:lum bright="-12000"/>
        </a:blip>
        <a:srcRect/>
        <a:stretch>
          <a:fillRect/>
        </a:stretch>
      </xdr:blipFill>
      <xdr:spPr>
        <a:xfrm>
          <a:off x="7399020" y="33385125"/>
          <a:ext cx="165100" cy="724535"/>
        </a:xfrm>
        <a:prstGeom prst="rect">
          <a:avLst/>
        </a:prstGeom>
        <a:noFill/>
        <a:ln w="1">
          <a:noFill/>
          <a:miter lim="800000"/>
          <a:headEnd/>
          <a:tailEnd/>
        </a:ln>
      </xdr:spPr>
    </xdr:pic>
    <xdr:clientData/>
  </xdr:twoCellAnchor>
  <xdr:twoCellAnchor editAs="oneCell">
    <xdr:from>
      <xdr:col>7</xdr:col>
      <xdr:colOff>170620</xdr:colOff>
      <xdr:row>209</xdr:row>
      <xdr:rowOff>103699</xdr:rowOff>
    </xdr:from>
    <xdr:to>
      <xdr:col>7</xdr:col>
      <xdr:colOff>952499</xdr:colOff>
      <xdr:row>212</xdr:row>
      <xdr:rowOff>78329</xdr:rowOff>
    </xdr:to>
    <xdr:pic>
      <xdr:nvPicPr>
        <xdr:cNvPr id="16" name="Picture 15"/>
        <xdr:cNvPicPr>
          <a:picLocks noChangeAspect="1" noChangeArrowheads="1"/>
        </xdr:cNvPicPr>
      </xdr:nvPicPr>
      <xdr:blipFill>
        <a:blip r:embed="rId10" cstate="print">
          <a:lum bright="-6000"/>
        </a:blip>
        <a:srcRect/>
        <a:stretch>
          <a:fillRect/>
        </a:stretch>
      </xdr:blipFill>
      <xdr:spPr>
        <a:xfrm>
          <a:off x="7132955" y="40803830"/>
          <a:ext cx="781685" cy="546100"/>
        </a:xfrm>
        <a:prstGeom prst="rect">
          <a:avLst/>
        </a:prstGeom>
        <a:noFill/>
        <a:ln w="1">
          <a:noFill/>
          <a:miter lim="800000"/>
          <a:headEnd/>
          <a:tailEnd/>
        </a:ln>
      </xdr:spPr>
    </xdr:pic>
    <xdr:clientData/>
  </xdr:twoCellAnchor>
  <xdr:twoCellAnchor editAs="oneCell">
    <xdr:from>
      <xdr:col>7</xdr:col>
      <xdr:colOff>314407</xdr:colOff>
      <xdr:row>219</xdr:row>
      <xdr:rowOff>190500</xdr:rowOff>
    </xdr:from>
    <xdr:to>
      <xdr:col>7</xdr:col>
      <xdr:colOff>807708</xdr:colOff>
      <xdr:row>224</xdr:row>
      <xdr:rowOff>18611</xdr:rowOff>
    </xdr:to>
    <xdr:pic>
      <xdr:nvPicPr>
        <xdr:cNvPr id="17" name="Picture 16"/>
        <xdr:cNvPicPr>
          <a:picLocks noChangeAspect="1" noChangeArrowheads="1"/>
        </xdr:cNvPicPr>
      </xdr:nvPicPr>
      <xdr:blipFill>
        <a:blip r:embed="rId2" cstate="print">
          <a:lum bright="-12000"/>
        </a:blip>
        <a:srcRect/>
        <a:stretch>
          <a:fillRect/>
        </a:stretch>
      </xdr:blipFill>
      <xdr:spPr>
        <a:xfrm>
          <a:off x="7277100" y="42795825"/>
          <a:ext cx="492760" cy="780415"/>
        </a:xfrm>
        <a:prstGeom prst="rect">
          <a:avLst/>
        </a:prstGeom>
        <a:noFill/>
        <a:ln w="1">
          <a:noFill/>
          <a:miter lim="800000"/>
          <a:headEnd/>
          <a:tailEnd/>
        </a:ln>
      </xdr:spPr>
    </xdr:pic>
    <xdr:clientData/>
  </xdr:twoCellAnchor>
  <xdr:twoCellAnchor editAs="oneCell">
    <xdr:from>
      <xdr:col>7</xdr:col>
      <xdr:colOff>289229</xdr:colOff>
      <xdr:row>271</xdr:row>
      <xdr:rowOff>108337</xdr:rowOff>
    </xdr:from>
    <xdr:to>
      <xdr:col>7</xdr:col>
      <xdr:colOff>812353</xdr:colOff>
      <xdr:row>274</xdr:row>
      <xdr:rowOff>128267</xdr:rowOff>
    </xdr:to>
    <xdr:pic>
      <xdr:nvPicPr>
        <xdr:cNvPr id="18" name="Picture 17"/>
        <xdr:cNvPicPr>
          <a:picLocks noChangeAspect="1" noChangeArrowheads="1"/>
        </xdr:cNvPicPr>
      </xdr:nvPicPr>
      <xdr:blipFill>
        <a:blip r:embed="rId5" cstate="print">
          <a:lum bright="-12000"/>
        </a:blip>
        <a:srcRect/>
        <a:stretch>
          <a:fillRect/>
        </a:stretch>
      </xdr:blipFill>
      <xdr:spPr>
        <a:xfrm>
          <a:off x="7251700" y="52619275"/>
          <a:ext cx="523240" cy="591185"/>
        </a:xfrm>
        <a:prstGeom prst="rect">
          <a:avLst/>
        </a:prstGeom>
        <a:noFill/>
        <a:ln w="1">
          <a:noFill/>
          <a:miter lim="800000"/>
          <a:headEnd/>
          <a:tailEnd/>
        </a:ln>
      </xdr:spPr>
    </xdr:pic>
    <xdr:clientData/>
  </xdr:twoCellAnchor>
  <xdr:twoCellAnchor editAs="oneCell">
    <xdr:from>
      <xdr:col>7</xdr:col>
      <xdr:colOff>214023</xdr:colOff>
      <xdr:row>230</xdr:row>
      <xdr:rowOff>2923</xdr:rowOff>
    </xdr:from>
    <xdr:to>
      <xdr:col>7</xdr:col>
      <xdr:colOff>862965</xdr:colOff>
      <xdr:row>233</xdr:row>
      <xdr:rowOff>186663</xdr:rowOff>
    </xdr:to>
    <xdr:pic>
      <xdr:nvPicPr>
        <xdr:cNvPr id="19" name="Picture 18"/>
        <xdr:cNvPicPr>
          <a:picLocks noChangeAspect="1" noChangeArrowheads="1"/>
        </xdr:cNvPicPr>
      </xdr:nvPicPr>
      <xdr:blipFill>
        <a:blip r:embed="rId4" cstate="print">
          <a:lum bright="-12000"/>
        </a:blip>
        <a:srcRect/>
        <a:stretch>
          <a:fillRect/>
        </a:stretch>
      </xdr:blipFill>
      <xdr:spPr>
        <a:xfrm>
          <a:off x="7176770" y="44703365"/>
          <a:ext cx="648970" cy="755015"/>
        </a:xfrm>
        <a:prstGeom prst="rect">
          <a:avLst/>
        </a:prstGeom>
        <a:noFill/>
        <a:ln w="1">
          <a:noFill/>
          <a:miter lim="800000"/>
          <a:headEnd/>
          <a:tailEnd/>
        </a:ln>
      </xdr:spPr>
    </xdr:pic>
    <xdr:clientData/>
  </xdr:twoCellAnchor>
  <xdr:twoCellAnchor editAs="oneCell">
    <xdr:from>
      <xdr:col>7</xdr:col>
      <xdr:colOff>164824</xdr:colOff>
      <xdr:row>250</xdr:row>
      <xdr:rowOff>57150</xdr:rowOff>
    </xdr:from>
    <xdr:to>
      <xdr:col>7</xdr:col>
      <xdr:colOff>895350</xdr:colOff>
      <xdr:row>253</xdr:row>
      <xdr:rowOff>44204</xdr:rowOff>
    </xdr:to>
    <xdr:pic>
      <xdr:nvPicPr>
        <xdr:cNvPr id="20" name="Picture 19"/>
        <xdr:cNvPicPr>
          <a:picLocks noChangeAspect="1" noChangeArrowheads="1"/>
        </xdr:cNvPicPr>
      </xdr:nvPicPr>
      <xdr:blipFill>
        <a:blip r:embed="rId1" cstate="print">
          <a:lum bright="-12000"/>
        </a:blip>
        <a:srcRect/>
        <a:stretch>
          <a:fillRect/>
        </a:stretch>
      </xdr:blipFill>
      <xdr:spPr>
        <a:xfrm>
          <a:off x="7127240" y="48567975"/>
          <a:ext cx="730885" cy="558165"/>
        </a:xfrm>
        <a:prstGeom prst="rect">
          <a:avLst/>
        </a:prstGeom>
        <a:noFill/>
        <a:ln w="1">
          <a:noFill/>
          <a:miter lim="800000"/>
          <a:headEnd/>
          <a:tailEnd/>
        </a:ln>
      </xdr:spPr>
    </xdr:pic>
    <xdr:clientData/>
  </xdr:twoCellAnchor>
  <xdr:twoCellAnchor editAs="oneCell">
    <xdr:from>
      <xdr:col>7</xdr:col>
      <xdr:colOff>295275</xdr:colOff>
      <xdr:row>293</xdr:row>
      <xdr:rowOff>76200</xdr:rowOff>
    </xdr:from>
    <xdr:to>
      <xdr:col>7</xdr:col>
      <xdr:colOff>818399</xdr:colOff>
      <xdr:row>296</xdr:row>
      <xdr:rowOff>96130</xdr:rowOff>
    </xdr:to>
    <xdr:pic>
      <xdr:nvPicPr>
        <xdr:cNvPr id="21" name="Picture 20"/>
        <xdr:cNvPicPr>
          <a:picLocks noChangeAspect="1" noChangeArrowheads="1"/>
        </xdr:cNvPicPr>
      </xdr:nvPicPr>
      <xdr:blipFill>
        <a:blip r:embed="rId5" cstate="print">
          <a:lum bright="-12000"/>
        </a:blip>
        <a:srcRect/>
        <a:stretch>
          <a:fillRect/>
        </a:stretch>
      </xdr:blipFill>
      <xdr:spPr>
        <a:xfrm>
          <a:off x="7258050" y="56778525"/>
          <a:ext cx="522605" cy="591185"/>
        </a:xfrm>
        <a:prstGeom prst="rect">
          <a:avLst/>
        </a:prstGeom>
        <a:noFill/>
        <a:ln w="1">
          <a:noFill/>
          <a:miter lim="800000"/>
          <a:headEnd/>
          <a:tailEnd/>
        </a:ln>
      </xdr:spPr>
    </xdr:pic>
    <xdr:clientData/>
  </xdr:twoCellAnchor>
  <xdr:twoCellAnchor editAs="oneCell">
    <xdr:from>
      <xdr:col>7</xdr:col>
      <xdr:colOff>228600</xdr:colOff>
      <xdr:row>184</xdr:row>
      <xdr:rowOff>114300</xdr:rowOff>
    </xdr:from>
    <xdr:to>
      <xdr:col>7</xdr:col>
      <xdr:colOff>887835</xdr:colOff>
      <xdr:row>190</xdr:row>
      <xdr:rowOff>86458</xdr:rowOff>
    </xdr:to>
    <xdr:pic>
      <xdr:nvPicPr>
        <xdr:cNvPr id="22" name="Picture 21" descr="Red Copper Fittings"/>
        <xdr:cNvPicPr>
          <a:picLocks noChangeAspect="1" noChangeArrowheads="1"/>
        </xdr:cNvPicPr>
      </xdr:nvPicPr>
      <xdr:blipFill>
        <a:blip r:embed="rId13">
          <a:extLst>
            <a:ext uri="{28A0092B-C50C-407E-A947-70E740481C1C}">
              <a14:useLocalDpi xmlns:a14="http://schemas.microsoft.com/office/drawing/2010/main" val="0"/>
            </a:ext>
          </a:extLst>
        </a:blip>
        <a:srcRect l="16365" t="4776" r="14422" b="2081"/>
        <a:stretch>
          <a:fillRect/>
        </a:stretch>
      </xdr:blipFill>
      <xdr:spPr>
        <a:xfrm>
          <a:off x="7191375" y="36318825"/>
          <a:ext cx="659130" cy="8864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y%20Drive\DARREN\ALL%20PRICE\WELLER2%208.6.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eller16%20PC\Google%20Drive\DARREN\ALL%20PRICE\WELLER2%208.6.1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U "/>
      <sheetName val="CUST LIST"/>
      <sheetName val="ECO "/>
      <sheetName val="Weiguang"/>
      <sheetName val="ZIEHL"/>
      <sheetName val="QC"/>
      <sheetName val="calculate"/>
      <sheetName val="Wefoam"/>
      <sheetName val="wefoam2"/>
      <sheetName val="Rack"/>
      <sheetName val="Sheet4"/>
      <sheetName val="coldroom cal"/>
      <sheetName val="Density panel"/>
      <sheetName val="colourbond"/>
      <sheetName val="Quickool"/>
      <sheetName val="2ND COND&amp;BLOWER"/>
      <sheetName val="Heat plate"/>
      <sheetName val="BITZER"/>
      <sheetName val="REFCOMP"/>
      <sheetName val="WELZER"/>
      <sheetName val="multi"/>
      <sheetName val="RECOND COMP"/>
      <sheetName val="ALL NEW COMP"/>
      <sheetName val="COND"/>
      <sheetName val="Small comp"/>
      <sheetName val="Switch board"/>
      <sheetName val="FLAKE ICE"/>
      <sheetName val="aluminium plate"/>
      <sheetName val="danfoss,sagi"/>
      <sheetName val="VALVE"/>
      <sheetName val="Oil separator"/>
      <sheetName val="HUB"/>
      <sheetName val="Fitting"/>
      <sheetName val="Brass fit"/>
      <sheetName val="Panasonic"/>
      <sheetName val="AIRCOND"/>
      <sheetName val="Sheet1"/>
      <sheetName val="Sheet5"/>
      <sheetName val="Sheet7"/>
      <sheetName val="Sheet3"/>
      <sheetName val="Sheet2"/>
    </sheetNames>
    <sheetDataSet>
      <sheetData sheetId="0">
        <row r="6">
          <cell r="A6" t="str">
            <v>DATE :5.12.25</v>
          </cell>
        </row>
        <row r="7">
          <cell r="A7" t="str">
            <v>USD RATE :</v>
          </cell>
          <cell r="B7">
            <v>4.25</v>
          </cell>
        </row>
        <row r="8">
          <cell r="A8" t="str">
            <v>ITEM CODE</v>
          </cell>
          <cell r="B8" t="str">
            <v>MODEL CONDENSER</v>
          </cell>
          <cell r="C8" t="str">
            <v>BRAND</v>
          </cell>
          <cell r="D8" t="str">
            <v>H/P</v>
          </cell>
          <cell r="E8" t="str">
            <v>DIMENSION LxWxH</v>
          </cell>
          <cell r="F8" t="str">
            <v>FAN SETS</v>
          </cell>
          <cell r="G8" t="str">
            <v>RECEIVER TANK</v>
          </cell>
          <cell r="H8" t="str">
            <v>Compressor to match</v>
          </cell>
          <cell r="I8" t="str">
            <v>roll</v>
          </cell>
        </row>
        <row r="8">
          <cell r="Q8" t="str">
            <v>(RM) condenser only</v>
          </cell>
        </row>
        <row r="8">
          <cell r="U8" t="str">
            <v>(RM) c/w set axial fan sets</v>
          </cell>
        </row>
        <row r="8">
          <cell r="Y8" t="str">
            <v>(RM) HEAVY DUTY FAN</v>
          </cell>
        </row>
        <row r="9">
          <cell r="A9" t="str">
            <v>CU001</v>
          </cell>
          <cell r="B9" t="str">
            <v>CU - 15 QC  </v>
          </cell>
        </row>
        <row r="9">
          <cell r="D9" t="str">
            <v>1.5hp</v>
          </cell>
          <cell r="E9" t="str">
            <v>440x170x425</v>
          </cell>
          <cell r="F9" t="str">
            <v>1 x 14</v>
          </cell>
          <cell r="G9" t="str">
            <v>CR-101-3 ,RT-2</v>
          </cell>
        </row>
        <row r="9">
          <cell r="I9" t="str">
            <v>3*16</v>
          </cell>
        </row>
        <row r="9">
          <cell r="Q9">
            <v>324.822894183886</v>
          </cell>
        </row>
        <row r="9">
          <cell r="U9">
            <v>722.730701593655</v>
          </cell>
        </row>
        <row r="9">
          <cell r="Y9">
            <v>742.369309352758</v>
          </cell>
        </row>
        <row r="10">
          <cell r="A10" t="str">
            <v>CU002</v>
          </cell>
          <cell r="B10" t="str">
            <v>CU - 22  QC</v>
          </cell>
        </row>
        <row r="10">
          <cell r="D10" t="str">
            <v>2hp</v>
          </cell>
          <cell r="E10" t="str">
            <v>450*180*470</v>
          </cell>
          <cell r="F10" t="str">
            <v>1 x 14</v>
          </cell>
          <cell r="G10" t="str">
            <v>CR-102 ,RT-2</v>
          </cell>
          <cell r="H10" t="str">
            <v>MT22</v>
          </cell>
          <cell r="I10" t="str">
            <v>4*16</v>
          </cell>
        </row>
        <row r="10">
          <cell r="Q10">
            <v>452.134431464749</v>
          </cell>
        </row>
        <row r="10">
          <cell r="U10">
            <v>850.042238874518</v>
          </cell>
        </row>
        <row r="10">
          <cell r="Y10">
            <v>869.680846633621</v>
          </cell>
        </row>
        <row r="11">
          <cell r="A11" t="str">
            <v>CU003</v>
          </cell>
          <cell r="B11" t="str">
            <v>CU - 32  QC</v>
          </cell>
        </row>
        <row r="11">
          <cell r="D11" t="str">
            <v>2.5hp</v>
          </cell>
          <cell r="E11" t="str">
            <v>450*180*470</v>
          </cell>
          <cell r="F11" t="str">
            <v>1 x 14</v>
          </cell>
          <cell r="G11" t="str">
            <v>CR-102 ,RT-3</v>
          </cell>
          <cell r="H11" t="str">
            <v>MT32</v>
          </cell>
          <cell r="I11" t="str">
            <v>4*18</v>
          </cell>
        </row>
        <row r="11">
          <cell r="Q11">
            <v>502.107184416116</v>
          </cell>
        </row>
        <row r="11">
          <cell r="U11">
            <v>900.014991825886</v>
          </cell>
        </row>
        <row r="11">
          <cell r="Y11">
            <v>919.653599584988</v>
          </cell>
        </row>
        <row r="12">
          <cell r="A12" t="str">
            <v>CU004</v>
          </cell>
          <cell r="B12" t="str">
            <v>CU - 36  QC</v>
          </cell>
        </row>
        <row r="12">
          <cell r="D12" t="str">
            <v>3hp</v>
          </cell>
          <cell r="E12" t="str">
            <v>500*200*520</v>
          </cell>
          <cell r="F12" t="str">
            <v>1 x 16</v>
          </cell>
          <cell r="G12" t="str">
            <v>CR-102 ,RT-3</v>
          </cell>
          <cell r="H12" t="str">
            <v>MT36</v>
          </cell>
          <cell r="I12" t="str">
            <v>4*20</v>
          </cell>
        </row>
        <row r="12">
          <cell r="Q12">
            <v>608.001827574965</v>
          </cell>
        </row>
        <row r="12">
          <cell r="U12">
            <v>1052.12919622396</v>
          </cell>
        </row>
        <row r="12">
          <cell r="Y12">
            <v>1102.59362097809</v>
          </cell>
        </row>
        <row r="13">
          <cell r="A13" t="str">
            <v>CU005</v>
          </cell>
          <cell r="B13" t="str">
            <v>CU - 40  QC</v>
          </cell>
        </row>
        <row r="13">
          <cell r="D13" t="str">
            <v>3.5hp</v>
          </cell>
          <cell r="E13" t="str">
            <v>550*200*520</v>
          </cell>
          <cell r="F13" t="str">
            <v>1 x 16</v>
          </cell>
          <cell r="G13" t="str">
            <v>CR103,RT-4 </v>
          </cell>
          <cell r="H13" t="str">
            <v>MT40</v>
          </cell>
          <cell r="I13" t="str">
            <v>5*20</v>
          </cell>
        </row>
        <row r="13">
          <cell r="Q13">
            <v>763.869223685181</v>
          </cell>
        </row>
        <row r="13">
          <cell r="U13">
            <v>1151.51667305207</v>
          </cell>
        </row>
        <row r="13">
          <cell r="Y13">
            <v>1258.4610170883</v>
          </cell>
        </row>
        <row r="14">
          <cell r="A14" t="str">
            <v>CU006</v>
          </cell>
          <cell r="B14" t="str">
            <v>CU - 50  QC</v>
          </cell>
        </row>
        <row r="14">
          <cell r="D14" t="str">
            <v>4hp</v>
          </cell>
          <cell r="E14" t="str">
            <v>660*200*570</v>
          </cell>
          <cell r="F14" t="str">
            <v>1 x 18</v>
          </cell>
          <cell r="G14" t="str">
            <v>CR103,RT-4 </v>
          </cell>
          <cell r="H14" t="str">
            <v>4FES-3(Y)</v>
          </cell>
          <cell r="I14" t="str">
            <v>5*20</v>
          </cell>
        </row>
        <row r="14">
          <cell r="Q14">
            <v>938.773859014966</v>
          </cell>
        </row>
        <row r="14">
          <cell r="U14">
            <v>1413.99356065383</v>
          </cell>
        </row>
        <row r="14">
          <cell r="Y14">
            <v>1576.98164096243</v>
          </cell>
        </row>
        <row r="15">
          <cell r="A15" t="str">
            <v>CU007</v>
          </cell>
          <cell r="B15" t="str">
            <v>CU - 64 QC</v>
          </cell>
        </row>
        <row r="15">
          <cell r="D15" t="str">
            <v>5hp</v>
          </cell>
          <cell r="E15" t="str">
            <v>960*200*520</v>
          </cell>
          <cell r="F15" t="str">
            <v>2 x 16</v>
          </cell>
          <cell r="G15" t="str">
            <v>CR-104 ,RT-6</v>
          </cell>
          <cell r="H15" t="str">
            <v>4EES-4(Y)</v>
          </cell>
          <cell r="I15" t="str">
            <v>4*20</v>
          </cell>
        </row>
        <row r="15">
          <cell r="Q15">
            <v>1223.14261985727</v>
          </cell>
        </row>
        <row r="15">
          <cell r="U15">
            <v>2048.0850917</v>
          </cell>
        </row>
        <row r="15">
          <cell r="Y15">
            <v>2149.01394120825</v>
          </cell>
        </row>
        <row r="16">
          <cell r="A16" t="str">
            <v>CU008</v>
          </cell>
          <cell r="B16" t="str">
            <v>CU - 64B QC</v>
          </cell>
        </row>
        <row r="16">
          <cell r="D16" t="str">
            <v>5hp</v>
          </cell>
          <cell r="E16" t="str">
            <v>710*220*660</v>
          </cell>
          <cell r="F16" t="str">
            <v>1 x 20</v>
          </cell>
          <cell r="G16" t="str">
            <v>CR-104 ,RT-6</v>
          </cell>
          <cell r="H16" t="str">
            <v>4EES-4(Y)</v>
          </cell>
          <cell r="I16" t="str">
            <v>4*26</v>
          </cell>
        </row>
        <row r="16">
          <cell r="Q16">
            <v>1088.69211786907</v>
          </cell>
        </row>
        <row r="16">
          <cell r="U16">
            <v>1739.74035585359</v>
          </cell>
        </row>
        <row r="16">
          <cell r="Y16">
            <v>1812.97423547637</v>
          </cell>
        </row>
        <row r="17">
          <cell r="A17" t="str">
            <v>CU009</v>
          </cell>
          <cell r="B17" t="str">
            <v>CU - 72 QC</v>
          </cell>
        </row>
        <row r="17">
          <cell r="D17" t="str">
            <v>6hp</v>
          </cell>
          <cell r="E17" t="str">
            <v>960*220*520</v>
          </cell>
          <cell r="F17" t="str">
            <v>2 x 16</v>
          </cell>
          <cell r="G17" t="str">
            <v>CR-104 ,RT-6</v>
          </cell>
          <cell r="H17" t="str">
            <v>4DES-5(Y)</v>
          </cell>
          <cell r="I17" t="str">
            <v>5*20 </v>
          </cell>
        </row>
        <row r="17">
          <cell r="Q17">
            <v>1329.03726301612</v>
          </cell>
        </row>
        <row r="17">
          <cell r="U17">
            <v>2153.97973485885</v>
          </cell>
        </row>
        <row r="17">
          <cell r="Y17">
            <v>2254.9085843671</v>
          </cell>
        </row>
        <row r="18">
          <cell r="A18" t="str">
            <v>CU010</v>
          </cell>
          <cell r="B18" t="str">
            <v>CU - 72B QC</v>
          </cell>
        </row>
        <row r="18">
          <cell r="D18" t="str">
            <v>6hp</v>
          </cell>
          <cell r="E18" t="str">
            <v>710*240*660</v>
          </cell>
          <cell r="F18" t="str">
            <v>1 x 20</v>
          </cell>
          <cell r="G18" t="str">
            <v>CR-104 ,RT-6</v>
          </cell>
          <cell r="H18" t="str">
            <v>4DES-5(Y)</v>
          </cell>
          <cell r="I18" t="str">
            <v>5*26</v>
          </cell>
        </row>
        <row r="18">
          <cell r="Q18">
            <v>1271.92554535741</v>
          </cell>
        </row>
        <row r="18">
          <cell r="U18">
            <v>1922.97378334194</v>
          </cell>
        </row>
        <row r="18">
          <cell r="Y18">
            <v>1996.20766296472</v>
          </cell>
        </row>
        <row r="19">
          <cell r="A19" t="str">
            <v>CU011</v>
          </cell>
          <cell r="B19" t="str">
            <v>CU - 80 QC</v>
          </cell>
        </row>
        <row r="19">
          <cell r="D19" t="str">
            <v>6.5hp</v>
          </cell>
          <cell r="E19" t="str">
            <v>1060*220*570</v>
          </cell>
          <cell r="F19" t="str">
            <v>2 x 18</v>
          </cell>
          <cell r="G19" t="str">
            <v>CR-104 ,RT-8</v>
          </cell>
          <cell r="H19" t="str">
            <v>4DES-5(Y)</v>
          </cell>
          <cell r="I19" t="str">
            <v>4*22</v>
          </cell>
        </row>
        <row r="19">
          <cell r="Q19" t="str">
            <v>~</v>
          </cell>
        </row>
        <row r="19">
          <cell r="U19" t="str">
            <v>~</v>
          </cell>
        </row>
        <row r="19">
          <cell r="Y19" t="str">
            <v>~</v>
          </cell>
        </row>
        <row r="20">
          <cell r="A20" t="str">
            <v>CU012</v>
          </cell>
          <cell r="B20" t="str">
            <v>CU - 90 QC</v>
          </cell>
        </row>
        <row r="20">
          <cell r="D20" t="str">
            <v>7.5hp</v>
          </cell>
          <cell r="E20" t="str">
            <v>1060*220*570</v>
          </cell>
          <cell r="F20" t="str">
            <v>2 x 18</v>
          </cell>
          <cell r="G20" t="str">
            <v>CR-104 ,RT-8</v>
          </cell>
          <cell r="H20" t="str">
            <v>4CES-6(Y)</v>
          </cell>
          <cell r="I20" t="str">
            <v>5*22</v>
          </cell>
        </row>
        <row r="20">
          <cell r="Q20">
            <v>1594.36878463885</v>
          </cell>
        </row>
        <row r="20">
          <cell r="U20">
            <v>2491.17707250095</v>
          </cell>
        </row>
        <row r="20">
          <cell r="Y20">
            <v>2704.19339455392</v>
          </cell>
        </row>
        <row r="21">
          <cell r="A21" t="str">
            <v>CU013</v>
          </cell>
          <cell r="B21" t="str">
            <v>CU - 100 QC</v>
          </cell>
        </row>
        <row r="21">
          <cell r="D21" t="str">
            <v>8.5hp</v>
          </cell>
          <cell r="E21" t="str">
            <v>1060*240*670</v>
          </cell>
          <cell r="F21" t="str">
            <v>2 x 18</v>
          </cell>
          <cell r="G21" t="str">
            <v>CR-104 ,RT-8</v>
          </cell>
          <cell r="H21" t="str">
            <v>4VES-7(Y)</v>
          </cell>
          <cell r="I21" t="str">
            <v>5*26</v>
          </cell>
        </row>
        <row r="21">
          <cell r="Q21">
            <v>1791.88014154187</v>
          </cell>
        </row>
        <row r="21">
          <cell r="U21">
            <v>2688.68842940397</v>
          </cell>
        </row>
        <row r="21">
          <cell r="Y21">
            <v>2901.70475145694</v>
          </cell>
        </row>
        <row r="22">
          <cell r="A22" t="str">
            <v>CU013.1</v>
          </cell>
          <cell r="B22" t="str">
            <v>CU - 125B QC</v>
          </cell>
        </row>
        <row r="22">
          <cell r="D22" t="str">
            <v>10hp</v>
          </cell>
        </row>
        <row r="22">
          <cell r="F22" t="str">
            <v>1 x 26</v>
          </cell>
          <cell r="G22" t="str">
            <v>CR-105 ,RT-10</v>
          </cell>
          <cell r="H22" t="str">
            <v>4TES-9(Y)</v>
          </cell>
          <cell r="I22" t="str">
            <v>4*40</v>
          </cell>
        </row>
        <row r="22">
          <cell r="Q22">
            <v>2570.02729464173</v>
          </cell>
        </row>
        <row r="22">
          <cell r="U22">
            <v>3602.77170304762</v>
          </cell>
        </row>
        <row r="22">
          <cell r="Y22">
            <v>3937.11321684129</v>
          </cell>
        </row>
        <row r="23">
          <cell r="A23" t="str">
            <v>CU013.2</v>
          </cell>
          <cell r="B23" t="str">
            <v>CU - 144B QC</v>
          </cell>
        </row>
        <row r="23">
          <cell r="D23" t="str">
            <v>12hp</v>
          </cell>
        </row>
        <row r="23">
          <cell r="F23" t="str">
            <v>1 x 26</v>
          </cell>
          <cell r="G23" t="str">
            <v>CR-105 ,RT-12</v>
          </cell>
          <cell r="H23" t="str">
            <v>4PES-12(Y)</v>
          </cell>
          <cell r="I23" t="str">
            <v>5*40</v>
          </cell>
        </row>
        <row r="23">
          <cell r="Q23">
            <v>2712.80658878849</v>
          </cell>
        </row>
        <row r="23">
          <cell r="U23">
            <v>3832.4313053121</v>
          </cell>
        </row>
        <row r="23">
          <cell r="Y23">
            <v>4166.77281910577</v>
          </cell>
        </row>
        <row r="24">
          <cell r="A24" t="str">
            <v>CU014</v>
          </cell>
          <cell r="B24" t="str">
            <v>CU - 125 QC</v>
          </cell>
        </row>
        <row r="24">
          <cell r="D24" t="str">
            <v>10hp</v>
          </cell>
          <cell r="E24" t="str">
            <v>1390*250*725</v>
          </cell>
          <cell r="F24" t="str">
            <v>2 x 20</v>
          </cell>
          <cell r="G24" t="str">
            <v>CR-105 ,RT-10</v>
          </cell>
          <cell r="H24" t="str">
            <v>4TES-9(Y)</v>
          </cell>
          <cell r="I24" t="str">
            <v>4*28</v>
          </cell>
        </row>
        <row r="24">
          <cell r="Q24">
            <v>2402.26162401929</v>
          </cell>
        </row>
        <row r="24">
          <cell r="U24">
            <v>3500.06122429867</v>
          </cell>
        </row>
        <row r="24">
          <cell r="Y24">
            <v>3644.16660033059</v>
          </cell>
        </row>
        <row r="25">
          <cell r="A25" t="str">
            <v>CU015</v>
          </cell>
          <cell r="B25" t="str">
            <v>CU - 144 QC</v>
          </cell>
        </row>
        <row r="25">
          <cell r="D25" t="str">
            <v>12hp</v>
          </cell>
          <cell r="E25" t="str">
            <v>1390*250*725</v>
          </cell>
          <cell r="F25" t="str">
            <v>2 x 20</v>
          </cell>
          <cell r="G25" t="str">
            <v>CR-106 ,RT-12</v>
          </cell>
          <cell r="H25" t="str">
            <v>4PES-12(Y)</v>
          </cell>
          <cell r="I25" t="str">
            <v>5*28</v>
          </cell>
        </row>
        <row r="25">
          <cell r="Q25">
            <v>2906.74846333785</v>
          </cell>
        </row>
        <row r="25">
          <cell r="U25">
            <v>4081.89019193759</v>
          </cell>
        </row>
        <row r="25">
          <cell r="Y25">
            <v>4225.99556796951</v>
          </cell>
        </row>
        <row r="26">
          <cell r="A26" t="str">
            <v>CU016</v>
          </cell>
          <cell r="B26" t="str">
            <v>CU - 160 QC</v>
          </cell>
        </row>
        <row r="26">
          <cell r="D26" t="str">
            <v>15hp</v>
          </cell>
          <cell r="E26" t="str">
            <v>1390*250*850</v>
          </cell>
          <cell r="F26" t="str">
            <v>2 x 20</v>
          </cell>
          <cell r="G26" t="str">
            <v>CR-107 ,RT-14</v>
          </cell>
          <cell r="H26" t="str">
            <v>4NES-14(Y)</v>
          </cell>
          <cell r="I26" t="str">
            <v>5*32</v>
          </cell>
        </row>
        <row r="26">
          <cell r="Q26">
            <v>3379.10996147339</v>
          </cell>
        </row>
        <row r="26">
          <cell r="U26">
            <v>4680.50878211642</v>
          </cell>
        </row>
        <row r="26">
          <cell r="Y26">
            <v>4824.61415814833</v>
          </cell>
        </row>
        <row r="27">
          <cell r="A27" t="str">
            <v>CU017</v>
          </cell>
          <cell r="B27" t="str">
            <v>CU - 200 QC</v>
          </cell>
        </row>
        <row r="27">
          <cell r="D27" t="str">
            <v>20hp</v>
          </cell>
          <cell r="E27" t="str">
            <v>1600*270*940</v>
          </cell>
          <cell r="F27" t="str">
            <v>2 x 20</v>
          </cell>
          <cell r="G27" t="str">
            <v>CR-108 </v>
          </cell>
          <cell r="H27" t="str">
            <v>4HE-18(Y)</v>
          </cell>
          <cell r="I27" t="str">
            <v>5*36</v>
          </cell>
        </row>
        <row r="27">
          <cell r="Q27">
            <v>4314.31433813468</v>
          </cell>
        </row>
        <row r="27">
          <cell r="U27">
            <v>5839.74212044447</v>
          </cell>
        </row>
        <row r="27">
          <cell r="Y27">
            <v>5983.84749647638</v>
          </cell>
        </row>
        <row r="28">
          <cell r="A28" t="str">
            <v>CU018</v>
          </cell>
          <cell r="B28" t="str">
            <v>CU - 250 QC</v>
          </cell>
        </row>
        <row r="28">
          <cell r="D28" t="str">
            <v>25hp</v>
          </cell>
          <cell r="E28" t="str">
            <v>2120*270*940</v>
          </cell>
          <cell r="F28" t="str">
            <v>3 x 20</v>
          </cell>
          <cell r="G28" t="str">
            <v>HT- 25HP</v>
          </cell>
          <cell r="H28" t="str">
            <v>4GE-23(Y)</v>
          </cell>
          <cell r="I28" t="str">
            <v>5*36</v>
          </cell>
        </row>
        <row r="28">
          <cell r="Q28">
            <v>6074.06913849354</v>
          </cell>
        </row>
        <row r="28">
          <cell r="U28">
            <v>8048.20982150058</v>
          </cell>
        </row>
        <row r="28">
          <cell r="Y28">
            <v>8260.93680516674</v>
          </cell>
        </row>
        <row r="29">
          <cell r="A29" t="str">
            <v>CU018.1</v>
          </cell>
          <cell r="B29" t="str">
            <v>CU - 250B QC </v>
          </cell>
        </row>
        <row r="29">
          <cell r="D29" t="str">
            <v>25hp</v>
          </cell>
          <cell r="E29" t="str">
            <v>1630*350*1500</v>
          </cell>
          <cell r="F29" t="str">
            <v>4 x 20</v>
          </cell>
          <cell r="G29" t="str">
            <v>HT- 25HP</v>
          </cell>
          <cell r="H29" t="str">
            <v>4GE-23(Y)</v>
          </cell>
          <cell r="I29" t="str">
            <v>4*60</v>
          </cell>
        </row>
        <row r="29">
          <cell r="Q29">
            <v>6171.63498949382</v>
          </cell>
        </row>
        <row r="29">
          <cell r="U29">
            <v>8420.3810076796</v>
          </cell>
        </row>
        <row r="29">
          <cell r="Y29">
            <v>8704.01698590114</v>
          </cell>
        </row>
        <row r="30">
          <cell r="A30" t="str">
            <v>CU019</v>
          </cell>
          <cell r="B30" t="str">
            <v>CU - 300 QC</v>
          </cell>
        </row>
        <row r="30">
          <cell r="D30" t="str">
            <v>30hp</v>
          </cell>
          <cell r="E30" t="str">
            <v>1630*350*1660</v>
          </cell>
          <cell r="F30" t="str">
            <v>4 x 20</v>
          </cell>
          <cell r="G30" t="str">
            <v>HT- 30HP</v>
          </cell>
          <cell r="H30" t="str">
            <v>6HE-28(Y)</v>
          </cell>
          <cell r="I30" t="str">
            <v>4*64</v>
          </cell>
        </row>
        <row r="30">
          <cell r="Q30">
            <v>6757.03009549555</v>
          </cell>
        </row>
        <row r="30">
          <cell r="U30">
            <v>9200.32234503131</v>
          </cell>
        </row>
        <row r="30">
          <cell r="Y30">
            <v>9345.71170511075</v>
          </cell>
        </row>
        <row r="31">
          <cell r="A31" t="str">
            <v>CU020</v>
          </cell>
          <cell r="B31" t="str">
            <v>CU - 350 QC</v>
          </cell>
        </row>
        <row r="31">
          <cell r="D31" t="str">
            <v>35hp</v>
          </cell>
          <cell r="E31" t="str">
            <v>1630*350*1660</v>
          </cell>
          <cell r="F31" t="str">
            <v>4 x 20</v>
          </cell>
          <cell r="G31" t="str">
            <v>HT- 35HP</v>
          </cell>
          <cell r="H31" t="str">
            <v>S6F-30.2 / 6GE34Y</v>
          </cell>
          <cell r="I31" t="str">
            <v>5*64</v>
          </cell>
        </row>
        <row r="31">
          <cell r="Q31">
            <v>8056.32167223109</v>
          </cell>
        </row>
        <row r="31">
          <cell r="U31">
            <v>10458.3665701245</v>
          </cell>
        </row>
        <row r="31">
          <cell r="Y31">
            <v>10742.002548346</v>
          </cell>
        </row>
        <row r="32">
          <cell r="A32" t="str">
            <v>CU022</v>
          </cell>
          <cell r="B32" t="str">
            <v>CU - 400 QC</v>
          </cell>
        </row>
        <row r="32">
          <cell r="D32" t="str">
            <v>40hp</v>
          </cell>
          <cell r="E32" t="str">
            <v>1630*350*1860</v>
          </cell>
          <cell r="F32" t="str">
            <v>4 x 26</v>
          </cell>
          <cell r="G32" t="str">
            <v>HT- 40HP</v>
          </cell>
          <cell r="H32" t="str">
            <v>6FE44Y</v>
          </cell>
          <cell r="I32" t="str">
            <v>5*73</v>
          </cell>
        </row>
        <row r="32">
          <cell r="Q32">
            <v>9296.12187640548</v>
          </cell>
        </row>
        <row r="32">
          <cell r="U32">
            <v>12410.1784072607</v>
          </cell>
        </row>
        <row r="32">
          <cell r="Y32">
            <v>13705.0883971918</v>
          </cell>
        </row>
        <row r="33">
          <cell r="A33" t="str">
            <v>CU023</v>
          </cell>
          <cell r="B33" t="str">
            <v>CU - 500 QC</v>
          </cell>
        </row>
        <row r="33">
          <cell r="D33" t="str">
            <v>50hp</v>
          </cell>
          <cell r="E33" t="str">
            <v>1630*350*1930</v>
          </cell>
          <cell r="F33" t="str">
            <v>4 x 26</v>
          </cell>
          <cell r="G33" t="str">
            <v>HT- 50HP</v>
          </cell>
          <cell r="H33" t="str">
            <v>6FE50Y</v>
          </cell>
          <cell r="I33" t="str">
            <v>6*76</v>
          </cell>
        </row>
        <row r="33">
          <cell r="Q33">
            <v>11412.8249121312</v>
          </cell>
        </row>
        <row r="33">
          <cell r="U33">
            <v>14592.1708636036</v>
          </cell>
        </row>
        <row r="33">
          <cell r="Y33">
            <v>15887.0808535346</v>
          </cell>
        </row>
        <row r="36">
          <cell r="A36" t="str">
            <v>CU20.25</v>
          </cell>
          <cell r="B36" t="str">
            <v>16" * 18"</v>
          </cell>
        </row>
        <row r="36">
          <cell r="D36" t="str">
            <v>1/2hp</v>
          </cell>
          <cell r="E36" t="str">
            <v>CS030-CS060</v>
          </cell>
        </row>
        <row r="36">
          <cell r="Q36">
            <v>27.8688524590164</v>
          </cell>
        </row>
        <row r="37">
          <cell r="A37" t="str">
            <v>CU20.26</v>
          </cell>
          <cell r="B37" t="str">
            <v>20" * 17"</v>
          </cell>
        </row>
        <row r="37">
          <cell r="D37" t="str">
            <v>3/4hp-1.5hp</v>
          </cell>
          <cell r="E37" t="str">
            <v>CS075-CS125</v>
          </cell>
        </row>
        <row r="37">
          <cell r="Q37">
            <v>40.9836065573771</v>
          </cell>
        </row>
        <row r="38">
          <cell r="A38" t="str">
            <v>CU21</v>
          </cell>
          <cell r="B38" t="str">
            <v>530W*430L</v>
          </cell>
        </row>
        <row r="38">
          <cell r="D38" t="str">
            <v>3/4hp</v>
          </cell>
          <cell r="E38" t="str">
            <v>CS075</v>
          </cell>
        </row>
        <row r="38">
          <cell r="Q38">
            <v>57.3770491803279</v>
          </cell>
        </row>
        <row r="39">
          <cell r="A39" t="str">
            <v>CU23</v>
          </cell>
          <cell r="B39" t="str">
            <v>600W*550L</v>
          </cell>
        </row>
        <row r="39">
          <cell r="D39" t="str">
            <v>2hp</v>
          </cell>
          <cell r="E39" t="str">
            <v>CU-22</v>
          </cell>
        </row>
        <row r="39">
          <cell r="Q39">
            <v>73.7704918032787</v>
          </cell>
        </row>
        <row r="40">
          <cell r="A40" t="str">
            <v>CU27</v>
          </cell>
          <cell r="B40" t="str">
            <v>650*W900L</v>
          </cell>
        </row>
        <row r="40">
          <cell r="D40" t="str">
            <v>CS150</v>
          </cell>
          <cell r="E40" t="str">
            <v>CS150-CS200</v>
          </cell>
        </row>
        <row r="40">
          <cell r="Q40">
            <v>139.344262295082</v>
          </cell>
        </row>
        <row r="41">
          <cell r="A41" t="str">
            <v>CU024</v>
          </cell>
          <cell r="B41" t="str">
            <v>CUB15-32</v>
          </cell>
        </row>
        <row r="41">
          <cell r="D41" t="str">
            <v>CU15-32QC</v>
          </cell>
          <cell r="E41" t="str">
            <v>30" W * 21.5"L</v>
          </cell>
        </row>
        <row r="41">
          <cell r="Q41">
            <v>81.1475409836066</v>
          </cell>
        </row>
        <row r="42">
          <cell r="A42" t="str">
            <v>CU025</v>
          </cell>
          <cell r="B42" t="str">
            <v>CUB36</v>
          </cell>
        </row>
        <row r="42">
          <cell r="D42" t="str">
            <v>CU36QC</v>
          </cell>
          <cell r="E42" t="str">
            <v>30" W * 23.5"L</v>
          </cell>
        </row>
        <row r="42">
          <cell r="Q42">
            <v>103.27868852459</v>
          </cell>
        </row>
        <row r="43">
          <cell r="A43" t="str">
            <v>CU026</v>
          </cell>
          <cell r="B43" t="str">
            <v>CUB40</v>
          </cell>
        </row>
        <row r="43">
          <cell r="D43" t="str">
            <v>CU40QC</v>
          </cell>
          <cell r="E43" t="str">
            <v>30" W * 26"L</v>
          </cell>
        </row>
        <row r="43">
          <cell r="Q43">
            <v>103.27868852459</v>
          </cell>
        </row>
        <row r="44">
          <cell r="A44" t="str">
            <v>CU027</v>
          </cell>
          <cell r="B44" t="str">
            <v>CUB50</v>
          </cell>
        </row>
        <row r="44">
          <cell r="D44" t="str">
            <v>CU50QC</v>
          </cell>
          <cell r="E44" t="str">
            <v>33" W* 28.5"L</v>
          </cell>
        </row>
        <row r="44">
          <cell r="Q44">
            <v>162.295081967213</v>
          </cell>
        </row>
        <row r="45">
          <cell r="A45" t="str">
            <v>CU028</v>
          </cell>
          <cell r="B45" t="str">
            <v>CUB64B-72B</v>
          </cell>
        </row>
        <row r="45">
          <cell r="D45" t="str">
            <v>CU64B-72BQC</v>
          </cell>
          <cell r="E45" t="str">
            <v>33" W* 30"L</v>
          </cell>
        </row>
        <row r="45">
          <cell r="Q45">
            <v>162.295081967213</v>
          </cell>
        </row>
        <row r="46">
          <cell r="A46" t="str">
            <v>CU029</v>
          </cell>
          <cell r="B46" t="str">
            <v>CUB64-72 </v>
          </cell>
        </row>
        <row r="46">
          <cell r="D46" t="str">
            <v>CU64-72QC </v>
          </cell>
          <cell r="E46" t="str">
            <v>34" W* 41"L</v>
          </cell>
        </row>
        <row r="46">
          <cell r="Q46">
            <v>221.311475409836</v>
          </cell>
        </row>
        <row r="47">
          <cell r="A47" t="str">
            <v>CU030</v>
          </cell>
          <cell r="B47" t="str">
            <v>CUB80-100</v>
          </cell>
        </row>
        <row r="47">
          <cell r="D47" t="str">
            <v>CU80-100QC</v>
          </cell>
          <cell r="E47" t="str">
            <v>34" W* 44"L</v>
          </cell>
        </row>
        <row r="47">
          <cell r="Q47">
            <v>236.065573770492</v>
          </cell>
        </row>
        <row r="48">
          <cell r="A48" t="str">
            <v>CU031</v>
          </cell>
          <cell r="B48" t="str">
            <v>CUB125-160</v>
          </cell>
        </row>
        <row r="48">
          <cell r="D48" t="str">
            <v>CU125-160QC</v>
          </cell>
          <cell r="E48" t="str">
            <v>35" W* 56.5"L</v>
          </cell>
        </row>
        <row r="48">
          <cell r="Q48">
            <v>339.344262295082</v>
          </cell>
        </row>
        <row r="49">
          <cell r="A49" t="str">
            <v>CU032</v>
          </cell>
          <cell r="B49" t="str">
            <v>CUB200</v>
          </cell>
        </row>
        <row r="49">
          <cell r="D49" t="str">
            <v>CU200QC</v>
          </cell>
          <cell r="E49" t="str">
            <v>42"W * 64"L</v>
          </cell>
        </row>
        <row r="49">
          <cell r="Q49">
            <v>575.409836065574</v>
          </cell>
        </row>
        <row r="50">
          <cell r="A50" t="str">
            <v>CU033</v>
          </cell>
          <cell r="B50" t="str">
            <v>CUB250</v>
          </cell>
        </row>
        <row r="50">
          <cell r="D50" t="str">
            <v>CU250QC</v>
          </cell>
          <cell r="E50" t="str">
            <v>45"W * 85"L</v>
          </cell>
        </row>
        <row r="50">
          <cell r="Q50">
            <v>649.180327868852</v>
          </cell>
        </row>
        <row r="51">
          <cell r="A51" t="str">
            <v>CU034</v>
          </cell>
          <cell r="B51" t="str">
            <v>CUB300-400</v>
          </cell>
        </row>
        <row r="51">
          <cell r="D51" t="str">
            <v>CU300-400QC</v>
          </cell>
          <cell r="E51" t="str">
            <v>50"W * 64"L</v>
          </cell>
        </row>
        <row r="51">
          <cell r="Q51">
            <v>634.426229508197</v>
          </cell>
        </row>
        <row r="52">
          <cell r="A52" t="str">
            <v>CU035</v>
          </cell>
          <cell r="B52" t="str">
            <v>HTB3-5</v>
          </cell>
        </row>
        <row r="52">
          <cell r="D52" t="str">
            <v>HTC3-5</v>
          </cell>
          <cell r="E52" t="str">
            <v>36L*20W</v>
          </cell>
        </row>
        <row r="52">
          <cell r="Q52">
            <v>252.459016393443</v>
          </cell>
        </row>
        <row r="53">
          <cell r="A53" t="str">
            <v>CU036</v>
          </cell>
          <cell r="B53" t="str">
            <v>HTB8-10</v>
          </cell>
        </row>
        <row r="53">
          <cell r="D53" t="str">
            <v>HTC8-10</v>
          </cell>
          <cell r="E53" t="str">
            <v>55L*26W</v>
          </cell>
        </row>
        <row r="53">
          <cell r="Q53">
            <v>315.573770491803</v>
          </cell>
        </row>
        <row r="54">
          <cell r="A54" t="str">
            <v>CU037</v>
          </cell>
          <cell r="B54" t="str">
            <v>HTB12-15</v>
          </cell>
        </row>
        <row r="54">
          <cell r="D54" t="str">
            <v>HTC12-15</v>
          </cell>
          <cell r="E54" t="str">
            <v>60L*26W</v>
          </cell>
        </row>
        <row r="54">
          <cell r="Q54">
            <v>526.747195858498</v>
          </cell>
        </row>
        <row r="55">
          <cell r="A55" t="str">
            <v>CU038</v>
          </cell>
          <cell r="B55" t="str">
            <v>HTB20-30</v>
          </cell>
        </row>
        <row r="55">
          <cell r="D55" t="str">
            <v>HTC20-30</v>
          </cell>
          <cell r="E55" t="str">
            <v>68L*28W</v>
          </cell>
        </row>
        <row r="55">
          <cell r="Q55">
            <v>575.78372159908</v>
          </cell>
        </row>
        <row r="56">
          <cell r="A56" t="str">
            <v>CU039</v>
          </cell>
          <cell r="B56" t="str">
            <v>HTB35-40</v>
          </cell>
        </row>
        <row r="56">
          <cell r="D56" t="str">
            <v>HTC35-40</v>
          </cell>
          <cell r="E56" t="str">
            <v>72L*32W</v>
          </cell>
        </row>
        <row r="56">
          <cell r="Q56">
            <v>614.063848144952</v>
          </cell>
        </row>
        <row r="57">
          <cell r="A57" t="str">
            <v>CU040</v>
          </cell>
          <cell r="B57" t="str">
            <v>HTB40L</v>
          </cell>
        </row>
        <row r="57">
          <cell r="D57" t="str">
            <v>HTC40L</v>
          </cell>
          <cell r="E57" t="str">
            <v>80L*32W</v>
          </cell>
        </row>
        <row r="57">
          <cell r="Q57">
            <v>666.264020707507</v>
          </cell>
        </row>
        <row r="58">
          <cell r="A58" t="str">
            <v>CU041</v>
          </cell>
          <cell r="B58" t="str">
            <v>HT- 15HP</v>
          </cell>
        </row>
        <row r="58">
          <cell r="D58" t="str">
            <v>15HP</v>
          </cell>
          <cell r="E58" t="str">
            <v>1090mm x 159mm</v>
          </cell>
          <cell r="F58" t="str">
            <v>15L(5/8")</v>
          </cell>
        </row>
        <row r="58">
          <cell r="Q58">
            <v>356.948235366907</v>
          </cell>
        </row>
        <row r="59">
          <cell r="A59" t="str">
            <v>CU042</v>
          </cell>
          <cell r="B59" t="str">
            <v>HT- 20HP</v>
          </cell>
        </row>
        <row r="59">
          <cell r="D59" t="str">
            <v>20HP</v>
          </cell>
          <cell r="E59" t="str">
            <v>1180mm x 159mm</v>
          </cell>
          <cell r="F59" t="str">
            <v>20L(5/8")</v>
          </cell>
        </row>
        <row r="59">
          <cell r="Q59">
            <v>475.93098048921</v>
          </cell>
        </row>
        <row r="60">
          <cell r="A60" t="str">
            <v>CU043</v>
          </cell>
          <cell r="B60" t="str">
            <v>HT- 25HP</v>
          </cell>
        </row>
        <row r="60">
          <cell r="D60" t="str">
            <v>25HP</v>
          </cell>
          <cell r="E60" t="str">
            <v>850mm x 219mm</v>
          </cell>
          <cell r="F60" t="str">
            <v>25L(7/8")</v>
          </cell>
          <cell r="G60" t="str">
            <v>1286mm*165mm</v>
          </cell>
        </row>
        <row r="60">
          <cell r="Q60">
            <v>684.150784453239</v>
          </cell>
        </row>
        <row r="61">
          <cell r="A61" t="str">
            <v>CU044</v>
          </cell>
          <cell r="B61" t="str">
            <v>HT- 30HP</v>
          </cell>
        </row>
        <row r="61">
          <cell r="D61" t="str">
            <v>30HP</v>
          </cell>
          <cell r="E61" t="str">
            <v>900mm x 219mm</v>
          </cell>
          <cell r="F61" t="str">
            <v>30L(7/8")</v>
          </cell>
          <cell r="G61" t="str">
            <v>878mm*219mm</v>
          </cell>
        </row>
        <row r="61">
          <cell r="Q61">
            <v>761.489568782735</v>
          </cell>
        </row>
        <row r="62">
          <cell r="A62" t="str">
            <v>CU045</v>
          </cell>
          <cell r="B62" t="str">
            <v>HT- 35HP</v>
          </cell>
        </row>
        <row r="62">
          <cell r="D62" t="str">
            <v>35HP</v>
          </cell>
          <cell r="E62" t="str">
            <v>1000mm x 219mm</v>
          </cell>
          <cell r="F62" t="str">
            <v>35L(7/8")</v>
          </cell>
        </row>
        <row r="62">
          <cell r="Q62">
            <v>904.268862929498</v>
          </cell>
        </row>
        <row r="63">
          <cell r="A63" t="str">
            <v>CU046</v>
          </cell>
          <cell r="B63" t="str">
            <v>HT- 40HP</v>
          </cell>
        </row>
        <row r="63">
          <cell r="D63" t="str">
            <v>40HP</v>
          </cell>
          <cell r="E63" t="str">
            <v>1180mm x 219mm</v>
          </cell>
          <cell r="F63" t="str">
            <v>40L(1 1/8")</v>
          </cell>
        </row>
        <row r="63">
          <cell r="Q63">
            <v>963.760235490649</v>
          </cell>
        </row>
        <row r="64">
          <cell r="A64" t="str">
            <v>CU046.1</v>
          </cell>
          <cell r="B64" t="str">
            <v>HT- 50HP</v>
          </cell>
        </row>
        <row r="64">
          <cell r="D64" t="str">
            <v>50HP</v>
          </cell>
          <cell r="E64" t="str">
            <v>1050mm x 280mm</v>
          </cell>
          <cell r="F64" t="str">
            <v>50L(1 1/8")</v>
          </cell>
        </row>
        <row r="64">
          <cell r="Q64">
            <v>1100.5903923813</v>
          </cell>
        </row>
        <row r="65">
          <cell r="A65" t="str">
            <v>CU046.2</v>
          </cell>
          <cell r="B65" t="str">
            <v>HT-60</v>
          </cell>
        </row>
        <row r="65">
          <cell r="D65" t="str">
            <v>60HP</v>
          </cell>
        </row>
        <row r="65">
          <cell r="Q65" t="str">
            <v>~</v>
          </cell>
        </row>
        <row r="66">
          <cell r="A66" t="str">
            <v>CU046.3</v>
          </cell>
          <cell r="B66" t="str">
            <v>HT-80</v>
          </cell>
        </row>
        <row r="66">
          <cell r="D66" t="str">
            <v>80HP</v>
          </cell>
        </row>
        <row r="66">
          <cell r="Q66">
            <v>1606.42570281125</v>
          </cell>
        </row>
        <row r="67">
          <cell r="A67" t="str">
            <v>CU046.4</v>
          </cell>
          <cell r="B67" t="str">
            <v>HT-100</v>
          </cell>
        </row>
        <row r="67">
          <cell r="D67" t="str">
            <v>100HP</v>
          </cell>
        </row>
        <row r="67">
          <cell r="Q67">
            <v>1883.89923329682</v>
          </cell>
        </row>
        <row r="68">
          <cell r="B68" t="str">
            <v>HT-120</v>
          </cell>
        </row>
        <row r="68">
          <cell r="D68" t="str">
            <v>120HP</v>
          </cell>
        </row>
        <row r="68">
          <cell r="Q68" t="str">
            <v>~</v>
          </cell>
        </row>
        <row r="69">
          <cell r="B69" t="str">
            <v>HT-150</v>
          </cell>
        </row>
        <row r="69">
          <cell r="D69" t="str">
            <v>150HP</v>
          </cell>
        </row>
        <row r="69">
          <cell r="Q69" t="str">
            <v>~</v>
          </cell>
        </row>
        <row r="70">
          <cell r="A70" t="str">
            <v>CU046.9</v>
          </cell>
          <cell r="B70" t="str">
            <v>HT-200</v>
          </cell>
        </row>
        <row r="70">
          <cell r="D70" t="str">
            <v>125HP SCREW</v>
          </cell>
        </row>
        <row r="70">
          <cell r="Q70" t="str">
            <v>~</v>
          </cell>
        </row>
        <row r="71">
          <cell r="A71" t="str">
            <v>CU047</v>
          </cell>
          <cell r="B71" t="str">
            <v>CR-101-2 receiver flare type</v>
          </cell>
        </row>
        <row r="71">
          <cell r="D71" t="str">
            <v>1hp</v>
          </cell>
          <cell r="E71" t="str">
            <v>3.35"(a) x 7.87"(b)</v>
          </cell>
          <cell r="F71" t="str">
            <v>1L</v>
          </cell>
        </row>
        <row r="71">
          <cell r="H71" t="str">
            <v>1/4"</v>
          </cell>
        </row>
        <row r="71">
          <cell r="Q71">
            <v>118.358680624136</v>
          </cell>
        </row>
        <row r="72">
          <cell r="A72" t="str">
            <v>CU048</v>
          </cell>
          <cell r="B72" t="str">
            <v>CR-101-3 receiver flare type</v>
          </cell>
        </row>
        <row r="72">
          <cell r="D72" t="str">
            <v>1.5hp</v>
          </cell>
          <cell r="E72" t="str">
            <v>3.35"(a) x 7.87"(b)</v>
          </cell>
          <cell r="F72" t="str">
            <v>1L</v>
          </cell>
        </row>
        <row r="72">
          <cell r="H72" t="str">
            <v>3/8"</v>
          </cell>
        </row>
        <row r="72">
          <cell r="Q72">
            <v>118.358680624136</v>
          </cell>
        </row>
        <row r="73">
          <cell r="A73" t="str">
            <v>CU049</v>
          </cell>
          <cell r="B73" t="str">
            <v>CR-102 receiver flare type</v>
          </cell>
        </row>
        <row r="73">
          <cell r="D73" t="str">
            <v>2hp-3hp</v>
          </cell>
          <cell r="E73" t="str">
            <v>5"(a) x 10.24"(b)</v>
          </cell>
          <cell r="F73" t="str">
            <v>3L</v>
          </cell>
        </row>
        <row r="73">
          <cell r="H73" t="str">
            <v>3/8"</v>
          </cell>
        </row>
        <row r="73">
          <cell r="Q73">
            <v>128.767529132925</v>
          </cell>
        </row>
        <row r="74">
          <cell r="A74" t="str">
            <v>CU050</v>
          </cell>
          <cell r="B74" t="str">
            <v>CR-103 receiver flare type</v>
          </cell>
        </row>
        <row r="74">
          <cell r="D74" t="str">
            <v>3.5hp-4hp</v>
          </cell>
          <cell r="E74" t="str">
            <v>5"(a) x 11.81"(b)</v>
          </cell>
          <cell r="F74" t="str">
            <v>4L</v>
          </cell>
        </row>
        <row r="74">
          <cell r="H74" t="str">
            <v>3/8"</v>
          </cell>
        </row>
        <row r="74">
          <cell r="Q74">
            <v>132.628876160379</v>
          </cell>
        </row>
        <row r="75">
          <cell r="A75" t="str">
            <v>CU051</v>
          </cell>
          <cell r="B75" t="str">
            <v>CR-104 receiver flare type</v>
          </cell>
        </row>
        <row r="75">
          <cell r="D75" t="str">
            <v>5hp-7.5hp</v>
          </cell>
          <cell r="E75" t="str">
            <v>6"(a) x 13.78"(b)</v>
          </cell>
          <cell r="F75" t="str">
            <v>6L</v>
          </cell>
        </row>
        <row r="75">
          <cell r="H75" t="str">
            <v>1/2"</v>
          </cell>
        </row>
        <row r="75">
          <cell r="Q75">
            <v>187.191388504839</v>
          </cell>
        </row>
        <row r="76">
          <cell r="A76" t="str">
            <v>CU052</v>
          </cell>
          <cell r="B76" t="str">
            <v>CR-105 receiver flare type</v>
          </cell>
        </row>
        <row r="76">
          <cell r="D76" t="str">
            <v>8.5hp-10hp</v>
          </cell>
          <cell r="E76" t="str">
            <v>7"(a) x 16.15"(b)</v>
          </cell>
          <cell r="F76" t="str">
            <v>10L</v>
          </cell>
        </row>
        <row r="76">
          <cell r="H76" t="str">
            <v>5/8"</v>
          </cell>
        </row>
        <row r="76">
          <cell r="Q76">
            <v>212.70985581671</v>
          </cell>
        </row>
        <row r="77">
          <cell r="A77" t="str">
            <v>CU053</v>
          </cell>
          <cell r="B77" t="str">
            <v>CR-106 receiver flare type</v>
          </cell>
        </row>
        <row r="77">
          <cell r="D77" t="str">
            <v>12hp</v>
          </cell>
          <cell r="E77" t="str">
            <v>8"(a) x 14.96"(b)</v>
          </cell>
          <cell r="F77" t="str">
            <v>12L</v>
          </cell>
        </row>
        <row r="77">
          <cell r="H77" t="str">
            <v>5/8"</v>
          </cell>
        </row>
        <row r="77">
          <cell r="Q77">
            <v>299.590163934426</v>
          </cell>
        </row>
        <row r="78">
          <cell r="A78" t="str">
            <v>CU054</v>
          </cell>
          <cell r="B78" t="str">
            <v>CR-107 receiver flare type</v>
          </cell>
        </row>
        <row r="78">
          <cell r="D78" t="str">
            <v>15hp</v>
          </cell>
          <cell r="E78" t="str">
            <v>9"(a) x 15.74"(b)</v>
          </cell>
          <cell r="F78" t="str">
            <v>16L</v>
          </cell>
        </row>
        <row r="78">
          <cell r="H78" t="str">
            <v>5/8"</v>
          </cell>
        </row>
        <row r="78">
          <cell r="Q78">
            <v>435.660675488841</v>
          </cell>
        </row>
        <row r="79">
          <cell r="A79" t="str">
            <v>CU055</v>
          </cell>
          <cell r="B79" t="str">
            <v>CR-108 receiver flare type</v>
          </cell>
        </row>
        <row r="79">
          <cell r="D79" t="str">
            <v>20hp</v>
          </cell>
        </row>
        <row r="79">
          <cell r="F79" t="str">
            <v>20L</v>
          </cell>
        </row>
        <row r="79">
          <cell r="H79" t="str">
            <v>5/8"</v>
          </cell>
        </row>
        <row r="79">
          <cell r="Q79">
            <v>442.627888603595</v>
          </cell>
        </row>
        <row r="80">
          <cell r="A80" t="str">
            <v>CU055.1</v>
          </cell>
          <cell r="B80" t="str">
            <v>RT-1 receiver welding type</v>
          </cell>
        </row>
        <row r="80">
          <cell r="D80" t="str">
            <v>1hp</v>
          </cell>
          <cell r="E80" t="str">
            <v>cs165</v>
          </cell>
          <cell r="F80" t="str">
            <v>1L</v>
          </cell>
        </row>
        <row r="80">
          <cell r="H80" t="str">
            <v>1/4"</v>
          </cell>
        </row>
        <row r="80">
          <cell r="Q80">
            <v>52.7850723815305</v>
          </cell>
        </row>
        <row r="81">
          <cell r="A81" t="str">
            <v>CU055.2</v>
          </cell>
          <cell r="B81" t="str">
            <v>RT-2 receiver welding type</v>
          </cell>
        </row>
        <row r="81">
          <cell r="D81" t="str">
            <v>1.5hp-2hp</v>
          </cell>
          <cell r="E81" t="str">
            <v>cu15-22</v>
          </cell>
          <cell r="F81" t="str">
            <v>2l</v>
          </cell>
        </row>
        <row r="81">
          <cell r="H81" t="str">
            <v>3/8"</v>
          </cell>
        </row>
        <row r="81">
          <cell r="Q81">
            <v>60.7028332387601</v>
          </cell>
        </row>
        <row r="82">
          <cell r="A82" t="str">
            <v>CU055.3</v>
          </cell>
          <cell r="B82" t="str">
            <v>RT-3 receiver welding type</v>
          </cell>
        </row>
        <row r="82">
          <cell r="D82" t="str">
            <v>2.5hp-3hp</v>
          </cell>
          <cell r="E82" t="str">
            <v>cu32-36</v>
          </cell>
          <cell r="F82" t="str">
            <v>3l</v>
          </cell>
        </row>
        <row r="82">
          <cell r="H82" t="str">
            <v>3/8"</v>
          </cell>
        </row>
        <row r="82">
          <cell r="Q82">
            <v>76.5383549532192</v>
          </cell>
        </row>
        <row r="83">
          <cell r="A83" t="str">
            <v>CU055.4</v>
          </cell>
          <cell r="B83" t="str">
            <v>RT-4 receiver welding type</v>
          </cell>
        </row>
        <row r="83">
          <cell r="D83" t="str">
            <v>3.5hp-4hp</v>
          </cell>
          <cell r="E83" t="str">
            <v>cu40-50</v>
          </cell>
          <cell r="F83" t="str">
            <v>4l</v>
          </cell>
        </row>
        <row r="83">
          <cell r="H83" t="str">
            <v>3/8"</v>
          </cell>
        </row>
        <row r="83">
          <cell r="Q83">
            <v>84.4561158104488</v>
          </cell>
        </row>
        <row r="84">
          <cell r="A84" t="str">
            <v>CU055.5</v>
          </cell>
          <cell r="B84" t="str">
            <v>RT-6 receiver welding type</v>
          </cell>
        </row>
        <row r="84">
          <cell r="D84" t="str">
            <v>5hp</v>
          </cell>
          <cell r="E84" t="str">
            <v>cu64</v>
          </cell>
          <cell r="F84" t="str">
            <v>6l</v>
          </cell>
        </row>
        <row r="84">
          <cell r="H84" t="str">
            <v>1/2"</v>
          </cell>
        </row>
        <row r="84">
          <cell r="Q84">
            <v>95.0131302867549</v>
          </cell>
        </row>
        <row r="85">
          <cell r="A85" t="str">
            <v>CU055.6</v>
          </cell>
          <cell r="B85" t="str">
            <v>RT-8 receiver welding type</v>
          </cell>
        </row>
        <row r="85">
          <cell r="D85" t="str">
            <v>6hp</v>
          </cell>
          <cell r="E85" t="str">
            <v>cu72-90</v>
          </cell>
          <cell r="F85" t="str">
            <v>8l</v>
          </cell>
        </row>
        <row r="85">
          <cell r="H85" t="str">
            <v>1/2"</v>
          </cell>
        </row>
        <row r="85">
          <cell r="Q85">
            <v>116.127159239367</v>
          </cell>
        </row>
        <row r="86">
          <cell r="A86" t="str">
            <v>CU055.7</v>
          </cell>
          <cell r="B86" t="str">
            <v>RT-10 receiver welding type</v>
          </cell>
        </row>
        <row r="86">
          <cell r="D86" t="str">
            <v>8hp</v>
          </cell>
          <cell r="E86" t="str">
            <v>cu100-125</v>
          </cell>
          <cell r="F86" t="str">
            <v>10l</v>
          </cell>
        </row>
        <row r="86">
          <cell r="H86" t="str">
            <v>5/8"</v>
          </cell>
        </row>
        <row r="86">
          <cell r="Q86">
            <v>137.241188191979</v>
          </cell>
        </row>
        <row r="87">
          <cell r="A87" t="str">
            <v>CU055.8</v>
          </cell>
          <cell r="B87" t="str">
            <v>RT-12 receiver welding type</v>
          </cell>
        </row>
        <row r="87">
          <cell r="D87" t="str">
            <v>10hp</v>
          </cell>
          <cell r="E87" t="str">
            <v>cu144</v>
          </cell>
          <cell r="F87" t="str">
            <v>12l</v>
          </cell>
        </row>
        <row r="87">
          <cell r="H87" t="str">
            <v>5/8"</v>
          </cell>
        </row>
        <row r="87">
          <cell r="Q87">
            <v>158.355217144592</v>
          </cell>
        </row>
        <row r="88">
          <cell r="A88" t="str">
            <v>CU055.9</v>
          </cell>
          <cell r="B88" t="str">
            <v>RT-14 receiver welding type</v>
          </cell>
        </row>
        <row r="88">
          <cell r="D88" t="str">
            <v>12hp</v>
          </cell>
          <cell r="E88" t="str">
            <v>cu160</v>
          </cell>
          <cell r="F88" t="str">
            <v>14l</v>
          </cell>
        </row>
        <row r="88">
          <cell r="H88" t="str">
            <v>5/8"</v>
          </cell>
        </row>
        <row r="88">
          <cell r="Q88">
            <v>166.272978001821</v>
          </cell>
        </row>
        <row r="89">
          <cell r="A89" t="str">
            <v>CU055.10</v>
          </cell>
          <cell r="B89" t="str">
            <v>SCL-5-3 receiver tank</v>
          </cell>
        </row>
        <row r="89">
          <cell r="D89" t="str">
            <v>6hp</v>
          </cell>
        </row>
        <row r="89">
          <cell r="F89" t="str">
            <v>8l</v>
          </cell>
        </row>
        <row r="89">
          <cell r="Q89">
            <v>130.643054144288</v>
          </cell>
        </row>
        <row r="90">
          <cell r="A90" t="str">
            <v>CU055.11</v>
          </cell>
          <cell r="B90" t="str">
            <v>SCL-10-4 receiver tank</v>
          </cell>
        </row>
        <row r="90">
          <cell r="D90" t="str">
            <v>8-12hp</v>
          </cell>
        </row>
        <row r="90">
          <cell r="F90" t="str">
            <v>12l</v>
          </cell>
        </row>
        <row r="90">
          <cell r="Q90">
            <v>201.902901859354</v>
          </cell>
        </row>
        <row r="91">
          <cell r="A91" t="str">
            <v>CU055.12</v>
          </cell>
          <cell r="B91" t="str">
            <v>SCL-15-4 receiver tank</v>
          </cell>
        </row>
        <row r="91">
          <cell r="D91" t="str">
            <v>15hp</v>
          </cell>
        </row>
        <row r="91">
          <cell r="F91" t="str">
            <v>16l</v>
          </cell>
        </row>
        <row r="91">
          <cell r="Q91">
            <v>321.164174771375</v>
          </cell>
        </row>
        <row r="92">
          <cell r="A92" t="str">
            <v>CU055.13</v>
          </cell>
          <cell r="B92" t="str">
            <v>SCL-20-3 receiver tank</v>
          </cell>
        </row>
        <row r="92">
          <cell r="D92" t="str">
            <v>20hp</v>
          </cell>
        </row>
        <row r="92">
          <cell r="F92" t="str">
            <v>20l</v>
          </cell>
        </row>
        <row r="92">
          <cell r="Q92">
            <v>423.661583852924</v>
          </cell>
        </row>
        <row r="93">
          <cell r="A93" t="str">
            <v>CU055.18</v>
          </cell>
          <cell r="B93" t="str">
            <v>L-29L (7/8" * 7/8")</v>
          </cell>
        </row>
        <row r="93">
          <cell r="D93" t="str">
            <v>30hp</v>
          </cell>
          <cell r="E93" t="str">
            <v>30L,with two valves,with sight glass</v>
          </cell>
          <cell r="F93" t="str">
            <v>30L</v>
          </cell>
          <cell r="G93">
            <v>8</v>
          </cell>
        </row>
        <row r="93">
          <cell r="Q93">
            <v>1149.17501330624</v>
          </cell>
        </row>
        <row r="94">
          <cell r="A94" t="str">
            <v>CU056</v>
          </cell>
          <cell r="B94" t="str">
            <v>L-40L (1 1/8" * 1 1/8")</v>
          </cell>
        </row>
        <row r="94">
          <cell r="D94" t="str">
            <v>40hp</v>
          </cell>
          <cell r="E94" t="str">
            <v>40L,with two valves,with sight glass</v>
          </cell>
          <cell r="F94" t="str">
            <v>40L</v>
          </cell>
        </row>
        <row r="94">
          <cell r="Q94">
            <v>1245.94764600571</v>
          </cell>
        </row>
        <row r="95">
          <cell r="A95" t="str">
            <v>CU057</v>
          </cell>
          <cell r="B95" t="str">
            <v>L-60L (1 3/8" * 1 1/8")</v>
          </cell>
        </row>
        <row r="95">
          <cell r="D95" t="str">
            <v>60hp</v>
          </cell>
          <cell r="E95" t="str">
            <v>60L,with two valves,with sight glass</v>
          </cell>
          <cell r="F95" t="str">
            <v>60L</v>
          </cell>
          <cell r="G95">
            <v>3</v>
          </cell>
        </row>
        <row r="95">
          <cell r="Q95">
            <v>1693.52107224077</v>
          </cell>
        </row>
        <row r="96">
          <cell r="A96" t="str">
            <v>CU058</v>
          </cell>
          <cell r="B96" t="str">
            <v>L-80L (1 5/8" * 1 3/8")</v>
          </cell>
        </row>
        <row r="96">
          <cell r="D96" t="str">
            <v>80hp</v>
          </cell>
          <cell r="E96" t="str">
            <v>80L,with two valves,with sight glass</v>
          </cell>
          <cell r="F96" t="str">
            <v>80L</v>
          </cell>
        </row>
        <row r="96">
          <cell r="Q96">
            <v>1923.35607490202</v>
          </cell>
        </row>
        <row r="97">
          <cell r="A97" t="str">
            <v>CU059</v>
          </cell>
          <cell r="B97" t="str">
            <v>L-100L (1 5/8" * 1 3/8")</v>
          </cell>
        </row>
        <row r="97">
          <cell r="D97" t="str">
            <v>100hp</v>
          </cell>
          <cell r="E97" t="str">
            <v>100L,with two valves,with sight glass</v>
          </cell>
          <cell r="F97" t="str">
            <v>100L</v>
          </cell>
        </row>
        <row r="97">
          <cell r="Q97">
            <v>2189.48081482557</v>
          </cell>
        </row>
        <row r="98">
          <cell r="A98" t="str">
            <v>CU060-1</v>
          </cell>
          <cell r="B98" t="str">
            <v>L-120L (1 5/8" * 1 3/8")</v>
          </cell>
        </row>
        <row r="98">
          <cell r="D98" t="str">
            <v>120hp</v>
          </cell>
          <cell r="E98" t="str">
            <v>120L,with two valves,with sight glass</v>
          </cell>
          <cell r="F98" t="str">
            <v>120L</v>
          </cell>
        </row>
        <row r="98">
          <cell r="Q98">
            <v>2407.21923839938</v>
          </cell>
        </row>
        <row r="99">
          <cell r="A99" t="str">
            <v>CU061</v>
          </cell>
          <cell r="B99" t="str">
            <v>L-150L (2 1/8" * 1 5/8")</v>
          </cell>
        </row>
        <row r="99">
          <cell r="D99" t="str">
            <v>150hp</v>
          </cell>
          <cell r="E99" t="str">
            <v>150L,with two valves,with sight glass</v>
          </cell>
          <cell r="F99" t="str">
            <v>150L</v>
          </cell>
        </row>
        <row r="99">
          <cell r="Q99">
            <v>3157.20714182029</v>
          </cell>
        </row>
        <row r="100">
          <cell r="B100" t="str">
            <v>L-180L (2 1/8" * 1 5/8")</v>
          </cell>
        </row>
        <row r="100">
          <cell r="D100" t="str">
            <v>180HP</v>
          </cell>
          <cell r="E100" t="str">
            <v>180L,with two valves,with sight glass</v>
          </cell>
          <cell r="F100" t="str">
            <v>180L</v>
          </cell>
        </row>
        <row r="100">
          <cell r="Q100">
            <v>4924.19678714859</v>
          </cell>
        </row>
        <row r="101">
          <cell r="B101" t="str">
            <v>L-200L (2 5/8" * 2 1/8")</v>
          </cell>
        </row>
        <row r="101">
          <cell r="D101" t="str">
            <v>200hp</v>
          </cell>
          <cell r="E101" t="str">
            <v>200L,with two valves,with sight glass</v>
          </cell>
          <cell r="F101" t="str">
            <v>200L</v>
          </cell>
        </row>
        <row r="101">
          <cell r="Q101">
            <v>4710.84337349398</v>
          </cell>
        </row>
        <row r="102">
          <cell r="B102" t="str">
            <v>L-250L (2 5/8" * 2 1/8")</v>
          </cell>
        </row>
        <row r="102">
          <cell r="D102" t="str">
            <v>250hp</v>
          </cell>
          <cell r="E102" t="str">
            <v>250L,with two valves,with sight glass</v>
          </cell>
          <cell r="F102" t="str">
            <v>250L</v>
          </cell>
        </row>
        <row r="102">
          <cell r="Q102">
            <v>5845.88353413655</v>
          </cell>
        </row>
        <row r="103">
          <cell r="B103" t="str">
            <v>L-300L (3 1/8" * 2 5/8")</v>
          </cell>
        </row>
        <row r="103">
          <cell r="D103" t="str">
            <v>300hp</v>
          </cell>
          <cell r="E103" t="str">
            <v>300L,with two valves,with sight glass</v>
          </cell>
          <cell r="F103" t="str">
            <v>300L</v>
          </cell>
        </row>
        <row r="103">
          <cell r="Q103">
            <v>7424.69879518072</v>
          </cell>
        </row>
        <row r="104">
          <cell r="A104" t="str">
            <v>CU062</v>
          </cell>
          <cell r="B104" t="str">
            <v>HTC-3</v>
          </cell>
        </row>
        <row r="104">
          <cell r="D104" t="str">
            <v>3hp</v>
          </cell>
          <cell r="E104" t="str">
            <v>800*159D</v>
          </cell>
          <cell r="F104" t="str">
            <v>2DES2Y</v>
          </cell>
        </row>
        <row r="104">
          <cell r="Q104">
            <v>1154.13262768633</v>
          </cell>
        </row>
        <row r="105">
          <cell r="A105" t="str">
            <v>CU063</v>
          </cell>
          <cell r="B105" t="str">
            <v>HTC-4</v>
          </cell>
        </row>
        <row r="105">
          <cell r="D105" t="str">
            <v>4hp</v>
          </cell>
          <cell r="E105" t="str">
            <v>800*159D</v>
          </cell>
          <cell r="F105" t="str">
            <v>4CES3Y</v>
          </cell>
        </row>
        <row r="105">
          <cell r="Q105">
            <v>1499.18258854101</v>
          </cell>
        </row>
        <row r="106">
          <cell r="A106" t="str">
            <v>CU064</v>
          </cell>
          <cell r="B106" t="str">
            <v>HTC-5</v>
          </cell>
        </row>
        <row r="106">
          <cell r="D106" t="str">
            <v>5hp</v>
          </cell>
          <cell r="E106" t="str">
            <v>930*219D</v>
          </cell>
          <cell r="F106" t="str">
            <v>4EES4Y</v>
          </cell>
        </row>
        <row r="106">
          <cell r="Q106">
            <v>1546.77568658993</v>
          </cell>
        </row>
        <row r="107">
          <cell r="A107" t="str">
            <v>CU064.1</v>
          </cell>
          <cell r="B107" t="str">
            <v>HTC-6</v>
          </cell>
        </row>
        <row r="107">
          <cell r="D107" t="str">
            <v>6hp</v>
          </cell>
          <cell r="E107" t="str">
            <v>1080*165D</v>
          </cell>
          <cell r="F107" t="str">
            <v>4DES5Y</v>
          </cell>
        </row>
        <row r="107">
          <cell r="Q107">
            <v>1796.63945134677</v>
          </cell>
        </row>
        <row r="108">
          <cell r="A108" t="str">
            <v>CU065</v>
          </cell>
          <cell r="B108" t="str">
            <v>HTC-8</v>
          </cell>
        </row>
        <row r="108">
          <cell r="D108" t="str">
            <v>8hp</v>
          </cell>
          <cell r="E108" t="str">
            <v>980*219D</v>
          </cell>
          <cell r="F108" t="str">
            <v>4CES6Y</v>
          </cell>
        </row>
        <row r="108">
          <cell r="Q108">
            <v>2094.09631415252</v>
          </cell>
        </row>
        <row r="109">
          <cell r="A109" t="str">
            <v>CU066</v>
          </cell>
          <cell r="B109" t="str">
            <v>HTC-10</v>
          </cell>
        </row>
        <row r="109">
          <cell r="D109" t="str">
            <v>10hp</v>
          </cell>
          <cell r="E109" t="str">
            <v>1080*219D</v>
          </cell>
          <cell r="F109" t="str">
            <v>4TES9Y</v>
          </cell>
        </row>
        <row r="109">
          <cell r="Q109">
            <v>2617.62039269065</v>
          </cell>
        </row>
        <row r="110">
          <cell r="A110" t="str">
            <v>CU067</v>
          </cell>
          <cell r="B110" t="str">
            <v>HTC-12</v>
          </cell>
        </row>
        <row r="110">
          <cell r="D110" t="str">
            <v>12.5hp</v>
          </cell>
          <cell r="E110" t="str">
            <v>1280*219D</v>
          </cell>
          <cell r="F110" t="str">
            <v>4PES12Y</v>
          </cell>
        </row>
        <row r="110">
          <cell r="Q110">
            <v>2891.28070647195</v>
          </cell>
        </row>
        <row r="111">
          <cell r="A111" t="str">
            <v>CU068</v>
          </cell>
          <cell r="B111" t="str">
            <v>HTC-15</v>
          </cell>
        </row>
        <row r="111">
          <cell r="D111" t="str">
            <v>15hp</v>
          </cell>
          <cell r="E111" t="str">
            <v>1220*219D</v>
          </cell>
          <cell r="F111" t="str">
            <v>4JE13Y</v>
          </cell>
        </row>
        <row r="111">
          <cell r="Q111">
            <v>3289.87290263166</v>
          </cell>
        </row>
        <row r="112">
          <cell r="A112" t="str">
            <v>CU069</v>
          </cell>
          <cell r="B112" t="str">
            <v>HTC-20</v>
          </cell>
        </row>
        <row r="112">
          <cell r="D112" t="str">
            <v>20hp</v>
          </cell>
          <cell r="E112" t="str">
            <v>1430*219D</v>
          </cell>
          <cell r="F112" t="str">
            <v>4HE18Y</v>
          </cell>
        </row>
        <row r="112">
          <cell r="Q112">
            <v>3724.15992232806</v>
          </cell>
        </row>
        <row r="113">
          <cell r="A113" t="str">
            <v>CU070</v>
          </cell>
          <cell r="B113" t="str">
            <v>HTC-25</v>
          </cell>
        </row>
        <row r="113">
          <cell r="D113" t="str">
            <v>25hp</v>
          </cell>
          <cell r="E113" t="str">
            <v>1430*273D</v>
          </cell>
          <cell r="F113" t="str">
            <v>4GE23Y</v>
          </cell>
        </row>
        <row r="113">
          <cell r="Q113">
            <v>4509.44604013526</v>
          </cell>
        </row>
        <row r="114">
          <cell r="A114" t="str">
            <v>CU070.1</v>
          </cell>
          <cell r="B114" t="str">
            <v>HTC-28</v>
          </cell>
        </row>
        <row r="114">
          <cell r="D114" t="str">
            <v>28hp</v>
          </cell>
          <cell r="E114" t="str">
            <v>1620*273D</v>
          </cell>
          <cell r="F114" t="str">
            <v>6HE28Y</v>
          </cell>
        </row>
        <row r="114">
          <cell r="Q114">
            <v>5080.56321672231</v>
          </cell>
        </row>
        <row r="115">
          <cell r="A115" t="str">
            <v>CU071</v>
          </cell>
          <cell r="B115" t="str">
            <v>HTC-30</v>
          </cell>
        </row>
        <row r="115">
          <cell r="D115" t="str">
            <v>30hp</v>
          </cell>
          <cell r="E115" t="str">
            <v>1620*273D</v>
          </cell>
          <cell r="F115" t="str">
            <v>6HE28Y</v>
          </cell>
        </row>
        <row r="115">
          <cell r="Q115">
            <v>5538.64678544318</v>
          </cell>
        </row>
        <row r="116">
          <cell r="A116" t="str">
            <v>CU072</v>
          </cell>
          <cell r="B116" t="str">
            <v>HTC-35</v>
          </cell>
        </row>
        <row r="116">
          <cell r="D116" t="str">
            <v>35hp</v>
          </cell>
          <cell r="E116" t="str">
            <v>1620*273D</v>
          </cell>
          <cell r="F116" t="str">
            <v>6GE34Y/S6F30.2Y</v>
          </cell>
        </row>
        <row r="116">
          <cell r="Q116">
            <v>6555.94925623886</v>
          </cell>
        </row>
        <row r="117">
          <cell r="A117" t="str">
            <v>CU073</v>
          </cell>
          <cell r="B117" t="str">
            <v>HTC-40</v>
          </cell>
        </row>
        <row r="117">
          <cell r="D117" t="str">
            <v>40hp</v>
          </cell>
          <cell r="E117" t="str">
            <v>1620*279D</v>
          </cell>
          <cell r="F117" t="str">
            <v>6FE44Y</v>
          </cell>
        </row>
        <row r="117">
          <cell r="Q117">
            <v>6912.89749160577</v>
          </cell>
        </row>
        <row r="118">
          <cell r="A118" t="str">
            <v>CU073.1</v>
          </cell>
          <cell r="B118" t="str">
            <v>HTC-45</v>
          </cell>
        </row>
        <row r="118">
          <cell r="D118" t="str">
            <v>45hp</v>
          </cell>
          <cell r="E118" t="str">
            <v>2150*273D</v>
          </cell>
          <cell r="F118" t="str">
            <v>6GE40Y /SW3L3000</v>
          </cell>
        </row>
        <row r="118">
          <cell r="Q118">
            <v>7650.59051136404</v>
          </cell>
        </row>
        <row r="119">
          <cell r="A119" t="str">
            <v>CU074</v>
          </cell>
          <cell r="B119" t="str">
            <v>HTC-50</v>
          </cell>
        </row>
        <row r="119">
          <cell r="D119" t="str">
            <v>50hp</v>
          </cell>
          <cell r="E119" t="str">
            <v>2150*273D</v>
          </cell>
          <cell r="F119" t="str">
            <v>6FE50Y /SW3L4000</v>
          </cell>
        </row>
        <row r="119">
          <cell r="Q119">
            <v>8352.58870758563</v>
          </cell>
        </row>
        <row r="120">
          <cell r="A120" t="str">
            <v>CU074.1</v>
          </cell>
          <cell r="B120" t="str">
            <v>HTC-55</v>
          </cell>
        </row>
        <row r="120">
          <cell r="D120" t="str">
            <v>55hp</v>
          </cell>
          <cell r="E120" t="str">
            <v>2150*273D</v>
          </cell>
          <cell r="F120" t="str">
            <v>SW3L5000</v>
          </cell>
        </row>
        <row r="120">
          <cell r="Q120">
            <v>9768.48337454103</v>
          </cell>
        </row>
        <row r="121">
          <cell r="A121" t="str">
            <v>CU075</v>
          </cell>
          <cell r="B121" t="str">
            <v>HTC-60</v>
          </cell>
        </row>
        <row r="121">
          <cell r="D121" t="str">
            <v>60hp</v>
          </cell>
          <cell r="E121" t="str">
            <v>2170*325D</v>
          </cell>
          <cell r="F121" t="str">
            <v>SW3L6000</v>
          </cell>
        </row>
        <row r="121">
          <cell r="Q121">
            <v>11124.8866689353</v>
          </cell>
        </row>
        <row r="122">
          <cell r="A122" t="str">
            <v>CU075.1</v>
          </cell>
          <cell r="B122" t="str">
            <v>HTC-70</v>
          </cell>
        </row>
        <row r="122">
          <cell r="D122" t="str">
            <v>70hp</v>
          </cell>
          <cell r="E122" t="str">
            <v>2220*325D</v>
          </cell>
          <cell r="F122" t="str">
            <v>SW3L7000</v>
          </cell>
        </row>
        <row r="122">
          <cell r="Q122">
            <v>12469.3916888173</v>
          </cell>
        </row>
        <row r="123">
          <cell r="A123" t="str">
            <v>CU076</v>
          </cell>
          <cell r="B123" t="str">
            <v>HTC-80</v>
          </cell>
        </row>
        <row r="123">
          <cell r="D123" t="str">
            <v>80hp</v>
          </cell>
          <cell r="E123" t="str">
            <v>2220*325D</v>
          </cell>
        </row>
        <row r="123">
          <cell r="G123" t="str">
            <v>C50S12R</v>
          </cell>
        </row>
        <row r="123">
          <cell r="Q123">
            <v>13754.4053361382</v>
          </cell>
        </row>
        <row r="124">
          <cell r="A124" t="str">
            <v>CU076.1</v>
          </cell>
          <cell r="B124" t="str">
            <v>HTC-90</v>
          </cell>
        </row>
        <row r="124">
          <cell r="D124" t="str">
            <v>90HP</v>
          </cell>
          <cell r="E124" t="str">
            <v>2370*325D</v>
          </cell>
          <cell r="F124" t="str">
            <v>SW3L8000</v>
          </cell>
        </row>
        <row r="124">
          <cell r="Q124">
            <v>15170.3000030936</v>
          </cell>
        </row>
        <row r="125">
          <cell r="A125" t="str">
            <v>CU076.2</v>
          </cell>
          <cell r="B125" t="str">
            <v>HTC-110</v>
          </cell>
        </row>
        <row r="125">
          <cell r="D125" t="str">
            <v>110HP</v>
          </cell>
          <cell r="E125" t="str">
            <v>2370*325D</v>
          </cell>
          <cell r="F125" t="str">
            <v>SW3L9500</v>
          </cell>
        </row>
        <row r="125">
          <cell r="Q125">
            <v>16574.2963955367</v>
          </cell>
        </row>
        <row r="126">
          <cell r="A126" t="str">
            <v>CU076.3</v>
          </cell>
          <cell r="B126" t="str">
            <v>HTC-120</v>
          </cell>
        </row>
        <row r="126">
          <cell r="D126" t="str">
            <v>120HP</v>
          </cell>
          <cell r="E126" t="str">
            <v>2880*377D</v>
          </cell>
          <cell r="F126" t="str">
            <v>SW3L11500</v>
          </cell>
        </row>
        <row r="126">
          <cell r="Q126">
            <v>20821.9803964029</v>
          </cell>
        </row>
        <row r="142">
          <cell r="A142" t="str">
            <v>CU077</v>
          </cell>
          <cell r="B142" t="str">
            <v>CS025</v>
          </cell>
        </row>
        <row r="142">
          <cell r="D142" t="str">
            <v>1/4hp</v>
          </cell>
          <cell r="E142" t="str">
            <v>8 X 9  X 2R</v>
          </cell>
          <cell r="F142" t="str">
            <v>φ200 BLADE 28°</v>
          </cell>
          <cell r="G142" t="str">
            <v>5watts</v>
          </cell>
        </row>
        <row r="142">
          <cell r="Q142">
            <v>46.4032705976979</v>
          </cell>
        </row>
        <row r="143">
          <cell r="A143" t="str">
            <v>CU078</v>
          </cell>
          <cell r="B143" t="str">
            <v>CS030</v>
          </cell>
        </row>
        <row r="143">
          <cell r="D143" t="str">
            <v>1/3hp</v>
          </cell>
          <cell r="E143" t="str">
            <v>9 X 9  X 3R</v>
          </cell>
          <cell r="F143" t="str">
            <v>φ200 BLADE 28°</v>
          </cell>
          <cell r="G143" t="str">
            <v>10watts</v>
          </cell>
        </row>
        <row r="143">
          <cell r="Q143">
            <v>94.9482306075973</v>
          </cell>
        </row>
        <row r="144">
          <cell r="A144" t="str">
            <v>CU079</v>
          </cell>
          <cell r="B144" t="str">
            <v>CS033 (10 u)</v>
          </cell>
        </row>
        <row r="144">
          <cell r="D144" t="str">
            <v>1/3hp</v>
          </cell>
          <cell r="E144" t="str">
            <v>10 X 11 X 2R</v>
          </cell>
          <cell r="F144" t="str">
            <v>φ250 BLADE 22°</v>
          </cell>
          <cell r="G144" t="str">
            <v>10watts</v>
          </cell>
        </row>
        <row r="144">
          <cell r="Q144">
            <v>132.070847085756</v>
          </cell>
        </row>
        <row r="145">
          <cell r="A145" t="str">
            <v>CU080</v>
          </cell>
          <cell r="B145" t="str">
            <v>CS050 (15 u)</v>
          </cell>
        </row>
        <row r="145">
          <cell r="D145" t="str">
            <v>1/2hp</v>
          </cell>
          <cell r="E145" t="str">
            <v>10 X 11 X 3R</v>
          </cell>
          <cell r="F145" t="str">
            <v>φ250 BLADE 22°</v>
          </cell>
          <cell r="G145" t="str">
            <v>10watts</v>
          </cell>
        </row>
        <row r="145">
          <cell r="Q145">
            <v>143.969121597986</v>
          </cell>
        </row>
        <row r="146">
          <cell r="A146" t="str">
            <v>CU081</v>
          </cell>
          <cell r="B146" t="str">
            <v>CS060 (16 u)</v>
          </cell>
        </row>
        <row r="146">
          <cell r="D146" t="str">
            <v>1/2hp(big)</v>
          </cell>
          <cell r="E146" t="str">
            <v>11 X 13 X 3R</v>
          </cell>
          <cell r="F146" t="str">
            <v>φ250 BLADE 28°</v>
          </cell>
          <cell r="G146" t="str">
            <v>16watts</v>
          </cell>
        </row>
        <row r="146">
          <cell r="Q146">
            <v>164.196188268777</v>
          </cell>
        </row>
        <row r="147">
          <cell r="A147" t="str">
            <v>CU082</v>
          </cell>
          <cell r="B147" t="str">
            <v>CS075</v>
          </cell>
        </row>
        <row r="147">
          <cell r="D147" t="str">
            <v>3/4hp</v>
          </cell>
          <cell r="E147" t="str">
            <v>13 X 15 X 3R</v>
          </cell>
          <cell r="F147" t="str">
            <v>φ300 BLADE 22°</v>
          </cell>
          <cell r="G147" t="str">
            <v>18watts</v>
          </cell>
        </row>
        <row r="147">
          <cell r="Q147">
            <v>209.409631415252</v>
          </cell>
        </row>
        <row r="148">
          <cell r="A148" t="str">
            <v>CU082.01</v>
          </cell>
          <cell r="B148" t="str">
            <v>CS090</v>
          </cell>
        </row>
        <row r="148">
          <cell r="D148" t="str">
            <v>7/8HP</v>
          </cell>
          <cell r="E148" t="str">
            <v>11*15*4R</v>
          </cell>
          <cell r="F148" t="str">
            <v>φ250 BLADE 28°</v>
          </cell>
          <cell r="G148" t="str">
            <v>18watts</v>
          </cell>
        </row>
        <row r="148">
          <cell r="Q148">
            <v>268.901003976403</v>
          </cell>
        </row>
        <row r="149">
          <cell r="A149" t="str">
            <v>CU083</v>
          </cell>
          <cell r="B149" t="str">
            <v>CS100</v>
          </cell>
        </row>
        <row r="149">
          <cell r="D149" t="str">
            <v>1hp</v>
          </cell>
          <cell r="E149" t="str">
            <v>13 X 18 X 3R</v>
          </cell>
          <cell r="F149" t="str">
            <v>φ300 BLADE 22°</v>
          </cell>
          <cell r="G149" t="str">
            <v>25watts</v>
          </cell>
        </row>
        <row r="149">
          <cell r="Q149">
            <v>261.762039269065</v>
          </cell>
        </row>
        <row r="150">
          <cell r="A150" t="str">
            <v>CU084</v>
          </cell>
          <cell r="B150" t="str">
            <v>CS125</v>
          </cell>
        </row>
        <row r="150">
          <cell r="D150" t="str">
            <v>1.3hp</v>
          </cell>
          <cell r="E150" t="str">
            <v>13 X 15 X 4R</v>
          </cell>
          <cell r="F150" t="str">
            <v>φ300 BLADE 25°</v>
          </cell>
          <cell r="G150" t="str">
            <v>25watts</v>
          </cell>
        </row>
        <row r="150">
          <cell r="Q150">
            <v>284.368760842303</v>
          </cell>
        </row>
        <row r="151">
          <cell r="A151" t="str">
            <v>CU085</v>
          </cell>
          <cell r="B151" t="str">
            <v>CS145</v>
          </cell>
        </row>
        <row r="151">
          <cell r="D151" t="str">
            <v>1.4HP</v>
          </cell>
          <cell r="E151" t="str">
            <v>13 X 18 X 4R</v>
          </cell>
          <cell r="F151" t="str">
            <v>φ300 BLADE 25°</v>
          </cell>
          <cell r="G151" t="str">
            <v>25watts</v>
          </cell>
        </row>
        <row r="151">
          <cell r="Q151">
            <v>359.327890269353</v>
          </cell>
        </row>
        <row r="152">
          <cell r="A152" t="str">
            <v>CU086</v>
          </cell>
          <cell r="B152" t="str">
            <v>CS150</v>
          </cell>
        </row>
        <row r="152">
          <cell r="D152" t="str">
            <v>1.4hp</v>
          </cell>
          <cell r="E152" t="str">
            <v>11 X 26 X 3R</v>
          </cell>
          <cell r="F152" t="str">
            <v>φ250 BLADE 22°</v>
          </cell>
          <cell r="G152" t="str">
            <v>16watts</v>
          </cell>
        </row>
        <row r="152">
          <cell r="Q152">
            <v>339.921804539906</v>
          </cell>
        </row>
        <row r="153">
          <cell r="A153" t="str">
            <v>CU087</v>
          </cell>
          <cell r="B153" t="str">
            <v>CS165</v>
          </cell>
        </row>
        <row r="153">
          <cell r="D153" t="str">
            <v>1.5hp</v>
          </cell>
          <cell r="E153" t="str">
            <v>13 X 30 X 3R</v>
          </cell>
          <cell r="F153" t="str">
            <v>φ300 BLADE 22°</v>
          </cell>
          <cell r="G153" t="str">
            <v>18watts</v>
          </cell>
        </row>
        <row r="153">
          <cell r="Q153">
            <v>459.594649583917</v>
          </cell>
        </row>
        <row r="154">
          <cell r="A154" t="str">
            <v>CU087.1</v>
          </cell>
          <cell r="B154" t="str">
            <v>CS170</v>
          </cell>
        </row>
        <row r="154">
          <cell r="D154" t="str">
            <v>1.5hp</v>
          </cell>
          <cell r="E154" t="str">
            <v>13 X 24 X 4R</v>
          </cell>
          <cell r="F154" t="str">
            <v>φ300 BLADE 25°</v>
          </cell>
          <cell r="G154" t="str">
            <v>34watts</v>
          </cell>
        </row>
        <row r="154">
          <cell r="Q154">
            <v>492.588564806332</v>
          </cell>
        </row>
        <row r="155">
          <cell r="A155" t="str">
            <v>CU088</v>
          </cell>
          <cell r="B155" t="str">
            <v>CS200</v>
          </cell>
        </row>
        <row r="155">
          <cell r="D155" t="str">
            <v>2hp</v>
          </cell>
          <cell r="E155" t="str">
            <v>13 X 30 X 4R</v>
          </cell>
          <cell r="F155" t="str">
            <v>φ300 BLADE 25°</v>
          </cell>
          <cell r="G155" t="str">
            <v>34watts</v>
          </cell>
        </row>
        <row r="155">
          <cell r="Q155">
            <v>571.628802391077</v>
          </cell>
        </row>
        <row r="156">
          <cell r="A156" t="str">
            <v>CU089</v>
          </cell>
          <cell r="B156" t="str">
            <v>CS250</v>
          </cell>
        </row>
        <row r="156">
          <cell r="D156" t="str">
            <v>2.5hp</v>
          </cell>
          <cell r="E156" t="str">
            <v>13 X 30 X 5R</v>
          </cell>
          <cell r="F156" t="str">
            <v>φ300 BLADE 25°</v>
          </cell>
          <cell r="G156" t="str">
            <v>34watts</v>
          </cell>
        </row>
        <row r="156">
          <cell r="Q156">
            <v>644.19637864117</v>
          </cell>
        </row>
        <row r="157">
          <cell r="A157" t="str">
            <v>CU089.01</v>
          </cell>
          <cell r="B157" t="str">
            <v>WCU-1HP</v>
          </cell>
        </row>
        <row r="157">
          <cell r="D157" t="str">
            <v>1hp</v>
          </cell>
          <cell r="E157" t="str">
            <v>930*280*550</v>
          </cell>
          <cell r="F157" t="str">
            <v>1 X 16"</v>
          </cell>
          <cell r="G157" t="str">
            <v>37*11*22</v>
          </cell>
        </row>
        <row r="157">
          <cell r="Q157">
            <v>616.330619733526</v>
          </cell>
        </row>
        <row r="158">
          <cell r="A158" t="str">
            <v>CU089.02</v>
          </cell>
          <cell r="B158" t="str">
            <v>WCU-1.5HP</v>
          </cell>
        </row>
        <row r="158">
          <cell r="D158" t="str">
            <v>1.5hp</v>
          </cell>
          <cell r="E158" t="str">
            <v>930*280*550</v>
          </cell>
          <cell r="F158" t="str">
            <v>1 X 16"</v>
          </cell>
          <cell r="G158" t="str">
            <v>37*11*23</v>
          </cell>
        </row>
        <row r="158">
          <cell r="Q158">
            <v>804.323357026764</v>
          </cell>
        </row>
        <row r="159">
          <cell r="A159" t="str">
            <v>CU089.03</v>
          </cell>
          <cell r="B159" t="str">
            <v>WCU-2HP</v>
          </cell>
        </row>
        <row r="159">
          <cell r="D159" t="str">
            <v>2hp</v>
          </cell>
          <cell r="E159" t="str">
            <v>1000*300*620</v>
          </cell>
          <cell r="F159" t="str">
            <v>1 X 16"</v>
          </cell>
          <cell r="G159" t="str">
            <v>39.5*12*24.5</v>
          </cell>
        </row>
        <row r="159">
          <cell r="Q159">
            <v>951.861960978419</v>
          </cell>
        </row>
        <row r="160">
          <cell r="A160" t="str">
            <v>CU089.04</v>
          </cell>
          <cell r="B160" t="str">
            <v>WCU-3HP</v>
          </cell>
        </row>
        <row r="160">
          <cell r="D160" t="str">
            <v>3hp</v>
          </cell>
          <cell r="E160" t="str">
            <v>1110*400*752</v>
          </cell>
          <cell r="F160" t="str">
            <v>1 X 20"</v>
          </cell>
          <cell r="G160" t="str">
            <v>44*16*30</v>
          </cell>
        </row>
        <row r="160">
          <cell r="Q160">
            <v>1546.83517796249</v>
          </cell>
        </row>
        <row r="161">
          <cell r="A161" t="str">
            <v>CU089.05</v>
          </cell>
          <cell r="B161" t="str">
            <v>WCU-4HP</v>
          </cell>
        </row>
        <row r="161">
          <cell r="D161" t="str">
            <v>4hp</v>
          </cell>
          <cell r="E161" t="str">
            <v>1110*400*752</v>
          </cell>
          <cell r="F161" t="str">
            <v>1 X 20"</v>
          </cell>
          <cell r="G161" t="str">
            <v>44*16*30</v>
          </cell>
        </row>
        <row r="161">
          <cell r="Q161">
            <v>1739.52773368806</v>
          </cell>
        </row>
        <row r="162">
          <cell r="A162" t="str">
            <v>CU089.06</v>
          </cell>
          <cell r="B162" t="str">
            <v>BCU - 10</v>
          </cell>
        </row>
        <row r="162">
          <cell r="D162" t="str">
            <v>1hp</v>
          </cell>
          <cell r="E162" t="str">
            <v>767*268*530</v>
          </cell>
          <cell r="F162" t="str">
            <v>1 X 16"</v>
          </cell>
          <cell r="G162" t="str">
            <v>30*10.5*21</v>
          </cell>
        </row>
        <row r="162">
          <cell r="Q162">
            <v>495.241880022559</v>
          </cell>
        </row>
        <row r="163">
          <cell r="A163" t="str">
            <v>CU089.07</v>
          </cell>
          <cell r="B163" t="str">
            <v>BCU - 15</v>
          </cell>
        </row>
        <row r="163">
          <cell r="D163" t="str">
            <v>1.5hp</v>
          </cell>
          <cell r="E163" t="str">
            <v>767*268*530</v>
          </cell>
          <cell r="F163" t="str">
            <v>1 X 16"</v>
          </cell>
          <cell r="G163" t="str">
            <v>30*10.5*21</v>
          </cell>
        </row>
        <row r="163">
          <cell r="Q163">
            <v>673.478032215768</v>
          </cell>
        </row>
        <row r="164">
          <cell r="A164" t="str">
            <v>CU089.08</v>
          </cell>
          <cell r="B164" t="str">
            <v>BCU - 22</v>
          </cell>
        </row>
        <row r="164">
          <cell r="D164" t="str">
            <v>2hp</v>
          </cell>
          <cell r="E164" t="str">
            <v>845*290*595</v>
          </cell>
          <cell r="F164" t="str">
            <v>1 X 16"</v>
          </cell>
        </row>
        <row r="164">
          <cell r="Q164">
            <v>929.374222150304</v>
          </cell>
        </row>
        <row r="165">
          <cell r="A165" t="str">
            <v>CU089.09</v>
          </cell>
          <cell r="B165" t="str">
            <v>BCU - 36  </v>
          </cell>
        </row>
        <row r="165">
          <cell r="D165" t="str">
            <v>3hp</v>
          </cell>
          <cell r="E165" t="str">
            <v>830*310*715</v>
          </cell>
          <cell r="F165" t="str">
            <v>1 X 20"</v>
          </cell>
          <cell r="G165" t="str">
            <v>38*14.5*32</v>
          </cell>
        </row>
        <row r="165">
          <cell r="Q165">
            <v>1208.86469044259</v>
          </cell>
        </row>
        <row r="166">
          <cell r="A166" t="str">
            <v>CU089.10</v>
          </cell>
          <cell r="B166" t="str">
            <v>BCU - 40  </v>
          </cell>
        </row>
        <row r="166">
          <cell r="D166" t="str">
            <v>3.5hp</v>
          </cell>
          <cell r="E166" t="str">
            <v>960*370*810</v>
          </cell>
          <cell r="F166" t="str">
            <v>1 X 20"</v>
          </cell>
          <cell r="G166" t="str">
            <v>38*14.5*32</v>
          </cell>
        </row>
        <row r="166">
          <cell r="Q166">
            <v>1332.60674536979</v>
          </cell>
        </row>
        <row r="167">
          <cell r="A167" t="str">
            <v>CU089.11</v>
          </cell>
          <cell r="B167" t="str">
            <v>BCU - 50  </v>
          </cell>
        </row>
        <row r="167">
          <cell r="D167" t="str">
            <v>4hp</v>
          </cell>
          <cell r="E167" t="str">
            <v>960*370*810</v>
          </cell>
          <cell r="F167" t="str">
            <v>1 X 20"</v>
          </cell>
          <cell r="G167" t="str">
            <v>38*14.5*32</v>
          </cell>
        </row>
        <row r="167">
          <cell r="Q167">
            <v>1517.03000030936</v>
          </cell>
        </row>
        <row r="169">
          <cell r="A169" t="str">
            <v>CU089.13</v>
          </cell>
          <cell r="B169" t="str">
            <v>BCU - 64  </v>
          </cell>
        </row>
        <row r="169">
          <cell r="D169" t="str">
            <v>5hp</v>
          </cell>
          <cell r="E169" t="str">
            <v>960*370*1260</v>
          </cell>
          <cell r="F169" t="str">
            <v>2 X 20"</v>
          </cell>
          <cell r="G169" t="str">
            <v>38*14.5*50</v>
          </cell>
        </row>
        <row r="169">
          <cell r="Q169">
            <v>2125.03182788432</v>
          </cell>
        </row>
        <row r="170">
          <cell r="A170" t="str">
            <v>CU089.14</v>
          </cell>
          <cell r="B170" t="str">
            <v>BCU - 72</v>
          </cell>
        </row>
        <row r="170">
          <cell r="D170" t="str">
            <v>6hp</v>
          </cell>
          <cell r="E170" t="str">
            <v>960*370*1260</v>
          </cell>
          <cell r="F170" t="str">
            <v>2 X 20"</v>
          </cell>
          <cell r="G170" t="str">
            <v>38*14.5*50</v>
          </cell>
        </row>
        <row r="170">
          <cell r="Q170">
            <v>2455.80385932432</v>
          </cell>
        </row>
        <row r="171">
          <cell r="A171" t="str">
            <v>CU089.15</v>
          </cell>
          <cell r="B171" t="str">
            <v>BCU - 100</v>
          </cell>
        </row>
        <row r="171">
          <cell r="D171" t="str">
            <v>8hp</v>
          </cell>
          <cell r="E171" t="str">
            <v>960*370*1260</v>
          </cell>
          <cell r="F171" t="str">
            <v>2 X 20"</v>
          </cell>
          <cell r="G171" t="str">
            <v>38*14.5*50</v>
          </cell>
        </row>
        <row r="171">
          <cell r="Q171">
            <v>2684.25072995914</v>
          </cell>
        </row>
        <row r="172">
          <cell r="A172" t="str">
            <v>CU089.151</v>
          </cell>
          <cell r="B172" t="str">
            <v>BCU - 110</v>
          </cell>
        </row>
        <row r="172">
          <cell r="D172" t="str">
            <v>9hp</v>
          </cell>
        </row>
        <row r="172">
          <cell r="Q172">
            <v>3697.98371840116</v>
          </cell>
        </row>
        <row r="173">
          <cell r="A173" t="str">
            <v>CU089.152</v>
          </cell>
          <cell r="B173" t="str">
            <v>BCU - 120</v>
          </cell>
        </row>
        <row r="173">
          <cell r="D173" t="str">
            <v>10hp</v>
          </cell>
        </row>
        <row r="173">
          <cell r="Q173">
            <v>4037.08454199972</v>
          </cell>
        </row>
        <row r="174">
          <cell r="A174" t="str">
            <v>CU089.16</v>
          </cell>
          <cell r="B174" t="str">
            <v>TCU - 06</v>
          </cell>
        </row>
        <row r="174">
          <cell r="D174" t="str">
            <v>5hp-6hp</v>
          </cell>
          <cell r="E174" t="str">
            <v>1050*910*930</v>
          </cell>
          <cell r="F174" t="str">
            <v>1*20</v>
          </cell>
          <cell r="G174" t="str">
            <v>CR-104</v>
          </cell>
        </row>
        <row r="174">
          <cell r="Q174">
            <v>3298.20169479023</v>
          </cell>
        </row>
        <row r="175">
          <cell r="A175" t="str">
            <v>CU089.17</v>
          </cell>
          <cell r="B175" t="str">
            <v>TCU - 08</v>
          </cell>
        </row>
        <row r="175">
          <cell r="D175" t="str">
            <v>8hp</v>
          </cell>
          <cell r="E175" t="str">
            <v>1050*910*930</v>
          </cell>
          <cell r="F175" t="str">
            <v>1*20</v>
          </cell>
          <cell r="G175" t="str">
            <v>CR-104</v>
          </cell>
        </row>
        <row r="175">
          <cell r="Q175">
            <v>3706.31251055972</v>
          </cell>
        </row>
        <row r="176">
          <cell r="A176" t="str">
            <v>CU089.19</v>
          </cell>
          <cell r="B176" t="str">
            <v>TCU - 100B</v>
          </cell>
        </row>
        <row r="176">
          <cell r="D176" t="str">
            <v>10hp</v>
          </cell>
          <cell r="E176" t="str">
            <v>1310*1010*1100</v>
          </cell>
          <cell r="F176" t="str">
            <v>1*26</v>
          </cell>
          <cell r="G176" t="str">
            <v>CR-105</v>
          </cell>
        </row>
        <row r="176">
          <cell r="Q176">
            <v>4994.89564023425</v>
          </cell>
        </row>
        <row r="177">
          <cell r="A177" t="str">
            <v>CU089.20</v>
          </cell>
          <cell r="B177" t="str">
            <v>TCU - 120B</v>
          </cell>
        </row>
        <row r="177">
          <cell r="D177" t="str">
            <v>12hp</v>
          </cell>
          <cell r="E177" t="str">
            <v>1310*1010*1100</v>
          </cell>
          <cell r="F177" t="str">
            <v>1*26</v>
          </cell>
          <cell r="G177" t="str">
            <v>CR-106</v>
          </cell>
        </row>
        <row r="177">
          <cell r="Q177">
            <v>5473.2062756259</v>
          </cell>
        </row>
        <row r="178">
          <cell r="A178" t="str">
            <v>CU089.21</v>
          </cell>
          <cell r="B178" t="str">
            <v>TCU - 150B</v>
          </cell>
        </row>
        <row r="178">
          <cell r="D178" t="str">
            <v>15hp</v>
          </cell>
          <cell r="E178" t="str">
            <v>1310*1010*1100</v>
          </cell>
          <cell r="F178" t="str">
            <v>1*26</v>
          </cell>
          <cell r="G178" t="str">
            <v>CR-106 </v>
          </cell>
        </row>
        <row r="178">
          <cell r="Q178">
            <v>5976.50328749325</v>
          </cell>
        </row>
        <row r="179">
          <cell r="A179" t="str">
            <v>CU089.22</v>
          </cell>
          <cell r="B179" t="str">
            <v>TCU - 120 </v>
          </cell>
        </row>
        <row r="179">
          <cell r="D179" t="str">
            <v>10~12hp</v>
          </cell>
          <cell r="E179" t="str">
            <v>1618*1010*1100</v>
          </cell>
          <cell r="F179" t="str">
            <v>2*20</v>
          </cell>
          <cell r="G179" t="str">
            <v>CR-105</v>
          </cell>
        </row>
        <row r="179">
          <cell r="Q179">
            <v>6026.47604044462</v>
          </cell>
        </row>
        <row r="180">
          <cell r="A180" t="str">
            <v>CU089.23</v>
          </cell>
          <cell r="B180" t="str">
            <v>TCU - 150 </v>
          </cell>
        </row>
        <row r="180">
          <cell r="D180" t="str">
            <v>15hp</v>
          </cell>
          <cell r="E180" t="str">
            <v>1618*1010*1100</v>
          </cell>
          <cell r="F180" t="str">
            <v>2*20</v>
          </cell>
          <cell r="G180" t="str">
            <v>CR-106</v>
          </cell>
        </row>
        <row r="180">
          <cell r="Q180">
            <v>6709.43699744664</v>
          </cell>
        </row>
        <row r="181">
          <cell r="A181" t="str">
            <v>CU089.24</v>
          </cell>
          <cell r="B181" t="str">
            <v>TCU - 200</v>
          </cell>
        </row>
        <row r="181">
          <cell r="D181" t="str">
            <v>20hp</v>
          </cell>
          <cell r="E181" t="str">
            <v>1618*1010*1100</v>
          </cell>
          <cell r="F181" t="str">
            <v>2*26</v>
          </cell>
          <cell r="G181" t="str">
            <v>CR-107</v>
          </cell>
        </row>
        <row r="181">
          <cell r="Q181">
            <v>8583.41523312289</v>
          </cell>
        </row>
        <row r="182">
          <cell r="A182" t="str">
            <v>CU089.25</v>
          </cell>
          <cell r="B182" t="str">
            <v>TCU - 220</v>
          </cell>
        </row>
        <row r="182">
          <cell r="D182" t="str">
            <v>22hp</v>
          </cell>
          <cell r="E182" t="str">
            <v>1618*1010*1100</v>
          </cell>
          <cell r="F182" t="str">
            <v>2*26</v>
          </cell>
          <cell r="G182" t="str">
            <v>CR-108 </v>
          </cell>
        </row>
        <row r="182">
          <cell r="Q182">
            <v>9331.81669994218</v>
          </cell>
        </row>
        <row r="183">
          <cell r="A183" t="str">
            <v>CU089.26</v>
          </cell>
          <cell r="B183" t="str">
            <v>TCUV - 250</v>
          </cell>
        </row>
        <row r="183">
          <cell r="D183" t="str">
            <v>25hp</v>
          </cell>
          <cell r="E183" t="str">
            <v>2900*940*2000</v>
          </cell>
          <cell r="F183" t="str">
            <v>3*26</v>
          </cell>
          <cell r="G183" t="str">
            <v>L-29L</v>
          </cell>
        </row>
        <row r="183">
          <cell r="Q183">
            <v>14515.8949049209</v>
          </cell>
        </row>
        <row r="184">
          <cell r="A184" t="str">
            <v>CU089.27</v>
          </cell>
          <cell r="B184" t="str">
            <v>TCUV - 300</v>
          </cell>
        </row>
        <row r="184">
          <cell r="D184" t="str">
            <v>30hp</v>
          </cell>
          <cell r="E184" t="str">
            <v>2900*940*2000</v>
          </cell>
          <cell r="F184" t="str">
            <v>3*26</v>
          </cell>
          <cell r="G184" t="str">
            <v>L-29L</v>
          </cell>
        </row>
        <row r="184">
          <cell r="Q184">
            <v>15075.1138069957</v>
          </cell>
        </row>
        <row r="185">
          <cell r="A185" t="str">
            <v>CU089.28</v>
          </cell>
          <cell r="B185" t="str">
            <v>TCUV - 350</v>
          </cell>
        </row>
        <row r="185">
          <cell r="D185" t="str">
            <v>35hp</v>
          </cell>
          <cell r="E185" t="str">
            <v>2900*940*2000</v>
          </cell>
          <cell r="F185" t="str">
            <v>3*26</v>
          </cell>
          <cell r="G185" t="str">
            <v>L-40L</v>
          </cell>
        </row>
        <row r="185">
          <cell r="Q185">
            <v>16217.3481601698</v>
          </cell>
        </row>
        <row r="186">
          <cell r="A186" t="str">
            <v>CU089.29</v>
          </cell>
          <cell r="B186" t="str">
            <v>TCUV - 400</v>
          </cell>
        </row>
        <row r="186">
          <cell r="D186" t="str">
            <v>40hp</v>
          </cell>
          <cell r="E186" t="str">
            <v>2900*940*2000</v>
          </cell>
          <cell r="F186" t="str">
            <v>3*26</v>
          </cell>
          <cell r="G186" t="str">
            <v>L-40L</v>
          </cell>
        </row>
        <row r="186">
          <cell r="Q186">
            <v>17366.7214780513</v>
          </cell>
        </row>
        <row r="187">
          <cell r="A187" t="str">
            <v>CU089.30</v>
          </cell>
          <cell r="B187" t="str">
            <v>TCUV - 500</v>
          </cell>
        </row>
        <row r="187">
          <cell r="D187" t="str">
            <v>50hp</v>
          </cell>
          <cell r="E187" t="str">
            <v>2900*940*2000</v>
          </cell>
          <cell r="F187" t="str">
            <v>3*26</v>
          </cell>
          <cell r="G187" t="str">
            <v>L-60L</v>
          </cell>
        </row>
        <row r="187">
          <cell r="Q187">
            <v>19936.748772693</v>
          </cell>
        </row>
        <row r="188">
          <cell r="A188" t="str">
            <v>CU089.31</v>
          </cell>
          <cell r="B188" t="str">
            <v>TCUVS - 403 cw cooling coil</v>
          </cell>
        </row>
        <row r="188">
          <cell r="D188">
            <v>40</v>
          </cell>
        </row>
        <row r="188">
          <cell r="F188" t="str">
            <v>1*32</v>
          </cell>
        </row>
        <row r="188">
          <cell r="Q188">
            <v>28521.353833267</v>
          </cell>
        </row>
        <row r="191">
          <cell r="A191" t="str">
            <v>CU090</v>
          </cell>
          <cell r="B191" t="str">
            <v>UC - 100 (DE 2.5)</v>
          </cell>
        </row>
        <row r="191">
          <cell r="D191" t="str">
            <v>1/2HP</v>
          </cell>
          <cell r="E191" t="str">
            <v>15.5" X 15.5" X 6"</v>
          </cell>
          <cell r="F191" t="str">
            <v>1x8"</v>
          </cell>
          <cell r="G191" t="str">
            <v>DE2.5</v>
          </cell>
        </row>
        <row r="191">
          <cell r="Q191">
            <v>493.778392257555</v>
          </cell>
        </row>
        <row r="192">
          <cell r="A192" t="str">
            <v>CU090.01</v>
          </cell>
          <cell r="B192" t="str">
            <v>UC - 150 (DE 3.2)</v>
          </cell>
        </row>
        <row r="192">
          <cell r="D192" t="str">
            <v>3/4HP</v>
          </cell>
        </row>
        <row r="192">
          <cell r="F192" t="str">
            <v>2x8"</v>
          </cell>
          <cell r="G192" t="str">
            <v>DE3.2</v>
          </cell>
        </row>
        <row r="192">
          <cell r="Q192">
            <v>528.283388343022</v>
          </cell>
        </row>
        <row r="193">
          <cell r="A193" t="str">
            <v>CU091</v>
          </cell>
          <cell r="B193" t="str">
            <v>UC - 200 (DE 5)</v>
          </cell>
        </row>
        <row r="193">
          <cell r="D193" t="str">
            <v>1HP</v>
          </cell>
          <cell r="E193" t="str">
            <v>29.5" X15.5"X6"</v>
          </cell>
          <cell r="F193" t="str">
            <v>2x8"</v>
          </cell>
          <cell r="G193" t="str">
            <v>DE5</v>
          </cell>
        </row>
        <row r="193">
          <cell r="Q193">
            <v>744.831984465613</v>
          </cell>
        </row>
        <row r="194">
          <cell r="A194" t="str">
            <v>CU092</v>
          </cell>
          <cell r="B194" t="str">
            <v>UC - 300 (DE7.5)</v>
          </cell>
        </row>
        <row r="194">
          <cell r="D194" t="str">
            <v>1 1/2HP</v>
          </cell>
          <cell r="E194" t="str">
            <v>41.5" X15.5"X6"</v>
          </cell>
          <cell r="F194" t="str">
            <v>3x8"</v>
          </cell>
          <cell r="G194" t="str">
            <v>DE7.5</v>
          </cell>
        </row>
        <row r="194">
          <cell r="Q194">
            <v>1104.15987473497</v>
          </cell>
        </row>
        <row r="195">
          <cell r="A195" t="str">
            <v>CU092.01</v>
          </cell>
          <cell r="B195" t="str">
            <v>UC - 400 (DE11)</v>
          </cell>
        </row>
        <row r="195">
          <cell r="D195" t="str">
            <v>2HP</v>
          </cell>
          <cell r="E195" t="str">
            <v>53.5" X15.5"X6"</v>
          </cell>
          <cell r="F195" t="str">
            <v>4x8"</v>
          </cell>
          <cell r="G195" t="str">
            <v>DE11</v>
          </cell>
        </row>
        <row r="195">
          <cell r="Q195">
            <v>1292.66546868821</v>
          </cell>
        </row>
        <row r="196">
          <cell r="A196" t="str">
            <v>CU092.02</v>
          </cell>
          <cell r="B196" t="str">
            <v>UC - 500 (DE15)</v>
          </cell>
        </row>
        <row r="196">
          <cell r="D196" t="str">
            <v>2.5HP</v>
          </cell>
          <cell r="E196" t="str">
            <v>72" X15.5"X6"</v>
          </cell>
          <cell r="F196" t="str">
            <v>4x8"</v>
          </cell>
          <cell r="G196" t="str">
            <v>DE15</v>
          </cell>
        </row>
        <row r="196">
          <cell r="Q196">
            <v>1766.93479359899</v>
          </cell>
        </row>
        <row r="197">
          <cell r="A197" t="str">
            <v>CU092.03</v>
          </cell>
          <cell r="B197" t="str">
            <v>UC - 600 (DE18)</v>
          </cell>
        </row>
        <row r="197">
          <cell r="D197" t="str">
            <v>3HP</v>
          </cell>
          <cell r="E197" t="str">
            <v>86" X15.5"X6"</v>
          </cell>
          <cell r="F197" t="str">
            <v>5x8"</v>
          </cell>
          <cell r="G197" t="str">
            <v>DE18</v>
          </cell>
        </row>
        <row r="197">
          <cell r="Q197">
            <v>1858.28482187996</v>
          </cell>
        </row>
        <row r="198">
          <cell r="A198" t="str">
            <v>CU092.04</v>
          </cell>
          <cell r="B198" t="str">
            <v>UC100 heater (A400mm*86.6mm)</v>
          </cell>
        </row>
        <row r="198">
          <cell r="Q198">
            <v>34.8381477718101</v>
          </cell>
        </row>
        <row r="199">
          <cell r="A199" t="str">
            <v>CU092.05</v>
          </cell>
          <cell r="B199" t="str">
            <v>UC100 heater (B400mm*50mm)</v>
          </cell>
        </row>
        <row r="199">
          <cell r="Q199">
            <v>34.8381477718101</v>
          </cell>
        </row>
        <row r="200">
          <cell r="A200" t="str">
            <v>CU092.06</v>
          </cell>
          <cell r="B200" t="str">
            <v>UC200 heater (A700mm*86.6mm)</v>
          </cell>
        </row>
        <row r="200">
          <cell r="Q200">
            <v>55.1604006386994</v>
          </cell>
        </row>
        <row r="201">
          <cell r="A201" t="str">
            <v>CU092.07</v>
          </cell>
          <cell r="B201" t="str">
            <v>UC200 heater (B700mm*50mm)</v>
          </cell>
        </row>
        <row r="201">
          <cell r="Q201">
            <v>55.1604006386994</v>
          </cell>
        </row>
        <row r="202">
          <cell r="A202" t="str">
            <v>CU092.08</v>
          </cell>
          <cell r="B202" t="str">
            <v>UC300 heater (A1030mm*86.6mm)</v>
          </cell>
        </row>
        <row r="202">
          <cell r="Q202">
            <v>81.289011467557</v>
          </cell>
        </row>
        <row r="203">
          <cell r="A203" t="str">
            <v>CU092.09</v>
          </cell>
          <cell r="B203" t="str">
            <v>UC300 heater (B1030mm*50mm)</v>
          </cell>
        </row>
        <row r="203">
          <cell r="Q203">
            <v>81.289011467557</v>
          </cell>
        </row>
        <row r="204">
          <cell r="A204" t="str">
            <v>CU092.10</v>
          </cell>
          <cell r="B204" t="str">
            <v>UC400 heater (A1030mm*86.6mm)</v>
          </cell>
        </row>
        <row r="204">
          <cell r="Q204">
            <v>110.320801277399</v>
          </cell>
        </row>
        <row r="205">
          <cell r="A205" t="str">
            <v>CU092.11</v>
          </cell>
          <cell r="B205" t="str">
            <v>UC400 heater (B1030mm*50mm)</v>
          </cell>
        </row>
        <row r="205">
          <cell r="Q205">
            <v>110.320801277399</v>
          </cell>
        </row>
        <row r="206">
          <cell r="A206" t="str">
            <v>CU092.12</v>
          </cell>
          <cell r="B206" t="str">
            <v>UC100 HEATER (L=320mm)</v>
          </cell>
        </row>
        <row r="206">
          <cell r="E206" t="str">
            <v>8*5*318L</v>
          </cell>
        </row>
        <row r="206">
          <cell r="Q206">
            <v>37.326586898368</v>
          </cell>
        </row>
        <row r="207">
          <cell r="A207" t="str">
            <v>CU092.13</v>
          </cell>
          <cell r="B207" t="str">
            <v>UC100 HEATER (LB=330mm)</v>
          </cell>
        </row>
        <row r="207">
          <cell r="E207" t="str">
            <v>8*5*318LB</v>
          </cell>
        </row>
        <row r="207">
          <cell r="Q207">
            <v>38.1042241254173</v>
          </cell>
        </row>
        <row r="208">
          <cell r="A208" t="str">
            <v>CU092.14</v>
          </cell>
          <cell r="B208" t="str">
            <v>UC200 HEATER (L=605mm)</v>
          </cell>
        </row>
        <row r="208">
          <cell r="E208" t="str">
            <v>8*5*648L</v>
          </cell>
        </row>
        <row r="208">
          <cell r="Q208">
            <v>51.8424818032889</v>
          </cell>
        </row>
        <row r="209">
          <cell r="A209" t="str">
            <v>CU092.15</v>
          </cell>
          <cell r="B209" t="str">
            <v>UC200 HEATER (LB=620mm)</v>
          </cell>
        </row>
        <row r="209">
          <cell r="E209" t="str">
            <v>8*5*648LB</v>
          </cell>
        </row>
        <row r="209">
          <cell r="Q209">
            <v>58.0635796196836</v>
          </cell>
        </row>
        <row r="210">
          <cell r="A210" t="str">
            <v>CU092.16</v>
          </cell>
          <cell r="B210" t="str">
            <v>UC300 HEATER (L=905mm)</v>
          </cell>
        </row>
        <row r="210">
          <cell r="E210" t="str">
            <v>8*5*927L</v>
          </cell>
        </row>
        <row r="210">
          <cell r="Q210">
            <v>68.4320759803413</v>
          </cell>
        </row>
        <row r="211">
          <cell r="A211" t="str">
            <v>CU092.17</v>
          </cell>
          <cell r="B211" t="str">
            <v>UC300 HEATER (LB=925mm)</v>
          </cell>
        </row>
        <row r="211">
          <cell r="E211" t="str">
            <v>8*5*927LB</v>
          </cell>
        </row>
        <row r="211">
          <cell r="Q211">
            <v>74.653173796736</v>
          </cell>
        </row>
        <row r="212">
          <cell r="A212" t="str">
            <v>CU092.18</v>
          </cell>
          <cell r="B212" t="str">
            <v>UC400 HEATER (L=1205mm)</v>
          </cell>
        </row>
        <row r="212">
          <cell r="Q212">
            <v>97.982290608216</v>
          </cell>
        </row>
        <row r="213">
          <cell r="A213" t="str">
            <v>CU092.19</v>
          </cell>
          <cell r="B213" t="str">
            <v>UC400 HEATER (LB=1225mm)</v>
          </cell>
        </row>
        <row r="213">
          <cell r="Q213">
            <v>112.498185513137</v>
          </cell>
        </row>
        <row r="214">
          <cell r="A214" t="str">
            <v>CU092.20</v>
          </cell>
          <cell r="B214" t="str">
            <v>UC500 HEATER (L=1670mm)</v>
          </cell>
        </row>
        <row r="214">
          <cell r="Q214">
            <v>119.756132965597</v>
          </cell>
        </row>
        <row r="215">
          <cell r="A215" t="str">
            <v>CU092.21</v>
          </cell>
          <cell r="B215" t="str">
            <v>UC500 HEATER (LB=1695mm)</v>
          </cell>
        </row>
        <row r="215">
          <cell r="Q215">
            <v>143.344462186094</v>
          </cell>
        </row>
        <row r="216">
          <cell r="A216" t="str">
            <v>CU092.22</v>
          </cell>
          <cell r="B216" t="str">
            <v>UC600 HEATER (L=2020mm)</v>
          </cell>
        </row>
        <row r="216">
          <cell r="Q216">
            <v>134.272027870518</v>
          </cell>
        </row>
        <row r="217">
          <cell r="A217" t="str">
            <v>CU092.23</v>
          </cell>
          <cell r="B217" t="str">
            <v>UC600 HEATER (LB=2040mm)</v>
          </cell>
        </row>
        <row r="217">
          <cell r="Q217">
            <v>166.93279140659</v>
          </cell>
        </row>
        <row r="218">
          <cell r="A218" t="str">
            <v>CU092.24</v>
          </cell>
          <cell r="B218" t="str">
            <v>8 X 5 X 318 (UC100) COIL</v>
          </cell>
        </row>
        <row r="218">
          <cell r="D218" t="str">
            <v>1/2HP</v>
          </cell>
        </row>
        <row r="218">
          <cell r="Q218">
            <v>230.802728988242</v>
          </cell>
        </row>
        <row r="219">
          <cell r="A219" t="str">
            <v>CU092.241</v>
          </cell>
          <cell r="B219" t="str">
            <v>6 X 5 X 648 (UC150) COIL</v>
          </cell>
        </row>
        <row r="219">
          <cell r="D219" t="str">
            <v>3/4HP</v>
          </cell>
        </row>
        <row r="219">
          <cell r="Q219">
            <v>339.671940775149</v>
          </cell>
        </row>
        <row r="220">
          <cell r="A220" t="str">
            <v>CU092.25</v>
          </cell>
          <cell r="B220" t="str">
            <v>8 X 5 X 648 (UC200) COIL</v>
          </cell>
        </row>
        <row r="220">
          <cell r="D220" t="str">
            <v>1HP</v>
          </cell>
        </row>
        <row r="220">
          <cell r="Q220">
            <v>406.445057337785</v>
          </cell>
        </row>
        <row r="221">
          <cell r="A221" t="str">
            <v>CU092.26</v>
          </cell>
          <cell r="B221" t="str">
            <v>8 X 5 X 927 (UC300) COIL</v>
          </cell>
        </row>
        <row r="221">
          <cell r="D221" t="str">
            <v>1 1/2HP</v>
          </cell>
        </row>
        <row r="221">
          <cell r="Q221">
            <v>570.474669763391</v>
          </cell>
        </row>
        <row r="222">
          <cell r="A222" t="str">
            <v>CU092.27</v>
          </cell>
          <cell r="B222" t="str">
            <v>Drain pipe fitting (UC)</v>
          </cell>
        </row>
        <row r="222">
          <cell r="Q222">
            <v>10.4535790219702</v>
          </cell>
        </row>
        <row r="223">
          <cell r="A223" t="str">
            <v>CU093</v>
          </cell>
          <cell r="B223" t="str">
            <v>5 X 10 X 4R</v>
          </cell>
        </row>
        <row r="223">
          <cell r="D223" t="str">
            <v>1/4hp</v>
          </cell>
          <cell r="E223" t="str">
            <v>1 door (360l)</v>
          </cell>
        </row>
        <row r="223">
          <cell r="G223" t="str">
            <v>5 X 10 X 4R</v>
          </cell>
        </row>
        <row r="223">
          <cell r="Q223" t="str">
            <v>~</v>
          </cell>
        </row>
        <row r="224">
          <cell r="A224" t="str">
            <v>CU094</v>
          </cell>
          <cell r="B224" t="str">
            <v>5 X 14 X 4R </v>
          </cell>
        </row>
        <row r="224">
          <cell r="D224" t="str">
            <v>1/3hp</v>
          </cell>
          <cell r="E224" t="str">
            <v>1 door (400l)</v>
          </cell>
        </row>
        <row r="224">
          <cell r="G224" t="str">
            <v>5 X 14 X 4R </v>
          </cell>
        </row>
        <row r="224">
          <cell r="Q224">
            <v>179.421466505824</v>
          </cell>
        </row>
        <row r="225">
          <cell r="A225" t="str">
            <v>CU095</v>
          </cell>
          <cell r="B225" t="str">
            <v>5 X 20 X 4R </v>
          </cell>
        </row>
        <row r="225">
          <cell r="D225" t="str">
            <v>1/2HP</v>
          </cell>
          <cell r="E225" t="str">
            <v>2 door (1050l)</v>
          </cell>
        </row>
        <row r="225">
          <cell r="G225" t="str">
            <v>5 X 20 X 4R </v>
          </cell>
        </row>
        <row r="225">
          <cell r="Q225">
            <v>223.995274825934</v>
          </cell>
        </row>
        <row r="226">
          <cell r="A226" t="str">
            <v>CU096</v>
          </cell>
          <cell r="B226" t="str">
            <v>5 X 23 X 4R </v>
          </cell>
        </row>
        <row r="226">
          <cell r="D226" t="str">
            <v>1/2HP (B)</v>
          </cell>
          <cell r="E226" t="str">
            <v>2 door (1050l)</v>
          </cell>
        </row>
        <row r="226">
          <cell r="G226" t="str">
            <v>5 X 23 X 4R </v>
          </cell>
        </row>
        <row r="226">
          <cell r="Q226">
            <v>256.530901336964</v>
          </cell>
        </row>
        <row r="227">
          <cell r="A227" t="str">
            <v>CU097</v>
          </cell>
          <cell r="B227" t="str">
            <v>5 X 33 X 4R </v>
          </cell>
        </row>
        <row r="227">
          <cell r="D227" t="str">
            <v>1/2hp-3/4hp</v>
          </cell>
          <cell r="E227" t="str">
            <v>3 door (1480l)</v>
          </cell>
        </row>
        <row r="227">
          <cell r="G227" t="str">
            <v>5 X 33 X 4R ( 有水盘 )</v>
          </cell>
        </row>
        <row r="227">
          <cell r="Q227">
            <v>317.334981805077</v>
          </cell>
        </row>
        <row r="228">
          <cell r="A228" t="str">
            <v>CU098</v>
          </cell>
          <cell r="B228" t="str">
            <v>5 X 48 X 4R </v>
          </cell>
        </row>
        <row r="228">
          <cell r="D228" t="str">
            <v>1HP</v>
          </cell>
          <cell r="E228" t="str">
            <v>4 door (1480l)</v>
          </cell>
        </row>
        <row r="228">
          <cell r="G228" t="str">
            <v>5 X 48 X 4R </v>
          </cell>
        </row>
        <row r="228">
          <cell r="Q228" t="str">
            <v>~</v>
          </cell>
        </row>
        <row r="229">
          <cell r="A229" t="str">
            <v>CU099</v>
          </cell>
          <cell r="B229" t="str">
            <v>5 X 10 X 4R</v>
          </cell>
        </row>
        <row r="229">
          <cell r="D229" t="str">
            <v>1/4hp</v>
          </cell>
          <cell r="E229" t="str">
            <v>1 door (360l)</v>
          </cell>
        </row>
        <row r="229">
          <cell r="G229" t="str">
            <v>5 X 10 X 4R ( 无水盘 )</v>
          </cell>
        </row>
        <row r="229">
          <cell r="Q229">
            <v>112.623322538179</v>
          </cell>
        </row>
        <row r="230">
          <cell r="A230" t="str">
            <v>CU100</v>
          </cell>
          <cell r="B230" t="str">
            <v>5 X 14 X 4R </v>
          </cell>
        </row>
        <row r="230">
          <cell r="D230" t="str">
            <v>1/3hp</v>
          </cell>
          <cell r="E230" t="str">
            <v>1 door (400l)</v>
          </cell>
        </row>
        <row r="230">
          <cell r="G230" t="str">
            <v>5 X 14 X 4R ( 无水盘 )</v>
          </cell>
        </row>
        <row r="230">
          <cell r="Q230">
            <v>153.9811093147</v>
          </cell>
        </row>
        <row r="231">
          <cell r="A231" t="str">
            <v>CU100.1</v>
          </cell>
          <cell r="B231" t="str">
            <v>5 X 16 X 4R </v>
          </cell>
        </row>
        <row r="231">
          <cell r="D231" t="str">
            <v>1/3hp</v>
          </cell>
          <cell r="E231" t="str">
            <v>1 door (400l)</v>
          </cell>
        </row>
        <row r="231">
          <cell r="G231" t="str">
            <v>5 X 16 X 4R ( 无水盘 )</v>
          </cell>
        </row>
        <row r="231">
          <cell r="Q231">
            <v>157.998007818561</v>
          </cell>
        </row>
        <row r="232">
          <cell r="A232" t="str">
            <v>CU101</v>
          </cell>
          <cell r="B232" t="str">
            <v>5 X 20 X 4R </v>
          </cell>
        </row>
        <row r="232">
          <cell r="D232" t="str">
            <v>1/2HP</v>
          </cell>
          <cell r="E232" t="str">
            <v>2 door (1050l)</v>
          </cell>
        </row>
        <row r="232">
          <cell r="G232" t="str">
            <v>5 X 20 X 4R ( 无水盘 )</v>
          </cell>
        </row>
        <row r="232">
          <cell r="Q232">
            <v>186.454167313208</v>
          </cell>
        </row>
        <row r="233">
          <cell r="A233" t="str">
            <v>CU101.1</v>
          </cell>
          <cell r="B233" t="str">
            <v>5 X 23 X 4R </v>
          </cell>
        </row>
        <row r="233">
          <cell r="D233" t="str">
            <v>1/2HP</v>
          </cell>
          <cell r="E233" t="str">
            <v>2 door (1050l)</v>
          </cell>
        </row>
        <row r="233">
          <cell r="G233" t="str">
            <v>5 X 23X 4R ( 无水盘 )</v>
          </cell>
        </row>
        <row r="233">
          <cell r="Q233">
            <v>210.230202071268</v>
          </cell>
        </row>
        <row r="234">
          <cell r="A234" t="str">
            <v>CU102</v>
          </cell>
          <cell r="B234" t="str">
            <v>5 X 33 X 4R </v>
          </cell>
        </row>
        <row r="234">
          <cell r="D234" t="str">
            <v>1/2hp-3/4hp</v>
          </cell>
          <cell r="E234" t="str">
            <v>3 door (1480l)</v>
          </cell>
        </row>
        <row r="234">
          <cell r="G234" t="str">
            <v>5 X 33 X 4R ( 无水盘 )</v>
          </cell>
        </row>
        <row r="234">
          <cell r="Q234">
            <v>274.050084842903</v>
          </cell>
        </row>
        <row r="235">
          <cell r="A235" t="str">
            <v>CU103</v>
          </cell>
          <cell r="B235" t="str">
            <v>5 X 48 X 4R </v>
          </cell>
        </row>
        <row r="235">
          <cell r="D235" t="str">
            <v>1HP</v>
          </cell>
          <cell r="E235" t="str">
            <v>3 door (1480l)</v>
          </cell>
        </row>
        <row r="235">
          <cell r="G235" t="str">
            <v>5 X 48 X 4R </v>
          </cell>
        </row>
        <row r="235">
          <cell r="Q235">
            <v>382.65218596181</v>
          </cell>
        </row>
        <row r="236">
          <cell r="A236" t="str">
            <v>CU103.10</v>
          </cell>
          <cell r="B236" t="str">
            <v>5 X 53 X 4R (1400mm)</v>
          </cell>
        </row>
        <row r="236">
          <cell r="Q236">
            <v>430.198339909474</v>
          </cell>
        </row>
        <row r="237">
          <cell r="A237" t="str">
            <v>CU103.11</v>
          </cell>
          <cell r="B237" t="str">
            <v>5 X 83 X 4R (2100mm)</v>
          </cell>
        </row>
        <row r="237">
          <cell r="Q237">
            <v>577.996542577759</v>
          </cell>
        </row>
        <row r="238">
          <cell r="A238" t="str">
            <v>CU103.01</v>
          </cell>
          <cell r="B238" t="str">
            <v>5 x 6 x 13 (30u)</v>
          </cell>
        </row>
        <row r="238">
          <cell r="D238" t="str">
            <v>3/4hp frezzer</v>
          </cell>
          <cell r="E238" t="str">
            <v>1 door frezzer(400l)</v>
          </cell>
        </row>
        <row r="238">
          <cell r="Q238">
            <v>204.542155478431</v>
          </cell>
        </row>
        <row r="239">
          <cell r="A239" t="str">
            <v>CU104</v>
          </cell>
          <cell r="B239" t="str">
            <v>5 x 6 x 22 (30u)</v>
          </cell>
        </row>
        <row r="239">
          <cell r="D239" t="str">
            <v>1hp frezzer</v>
          </cell>
          <cell r="E239" t="str">
            <v>2 door frezzer(1050l)</v>
          </cell>
        </row>
        <row r="239">
          <cell r="G239" t="str">
            <v>5 x 6 x 22 (30u)</v>
          </cell>
        </row>
        <row r="239">
          <cell r="Q239">
            <v>319.34968790826</v>
          </cell>
        </row>
        <row r="240">
          <cell r="A240" t="str">
            <v>CU104.1</v>
          </cell>
          <cell r="B240" t="str">
            <v>5 x 6 x 33 (30u)</v>
          </cell>
        </row>
        <row r="240">
          <cell r="D240" t="str">
            <v>1.5hp frezzer</v>
          </cell>
          <cell r="E240" t="str">
            <v>3 door frezzer(1480l)</v>
          </cell>
        </row>
        <row r="240">
          <cell r="G240" t="str">
            <v>5 x 6 x 33 (30u)</v>
          </cell>
        </row>
        <row r="240">
          <cell r="Q240">
            <v>475.844231251402</v>
          </cell>
        </row>
        <row r="241">
          <cell r="A241" t="str">
            <v>CU105</v>
          </cell>
          <cell r="B241" t="str">
            <v>4 x 32 x 4R</v>
          </cell>
        </row>
        <row r="241">
          <cell r="D241" t="str">
            <v>1/2hp</v>
          </cell>
          <cell r="E241" t="str">
            <v>4 x 4 x 814</v>
          </cell>
        </row>
        <row r="241">
          <cell r="G241" t="str">
            <v>4 x 32 x 4R</v>
          </cell>
        </row>
        <row r="241">
          <cell r="Q241">
            <v>265.456129006717</v>
          </cell>
        </row>
        <row r="242">
          <cell r="A242" t="str">
            <v>CU105.0</v>
          </cell>
          <cell r="B242" t="str">
            <v>4*4*1520 (60")</v>
          </cell>
        </row>
        <row r="242">
          <cell r="Q242">
            <v>387.970282004249</v>
          </cell>
        </row>
        <row r="243">
          <cell r="A243" t="str">
            <v>CU105.1</v>
          </cell>
          <cell r="B243" t="str">
            <v>4*4*1680 (66")</v>
          </cell>
        </row>
        <row r="243">
          <cell r="D243" t="str">
            <v>1.5HP</v>
          </cell>
        </row>
        <row r="243">
          <cell r="Q243">
            <v>420.77620448937</v>
          </cell>
        </row>
        <row r="244">
          <cell r="A244" t="str">
            <v>CU105.2</v>
          </cell>
          <cell r="B244" t="str">
            <v>4*5*1200 (47")</v>
          </cell>
        </row>
        <row r="244">
          <cell r="Q244">
            <v>421.519255892895</v>
          </cell>
        </row>
        <row r="245">
          <cell r="A245" t="str">
            <v>CU105.3</v>
          </cell>
          <cell r="B245" t="str">
            <v>4*5*1400 (55")</v>
          </cell>
        </row>
        <row r="245">
          <cell r="Q245">
            <v>455.017474904251</v>
          </cell>
        </row>
        <row r="246">
          <cell r="A246" t="str">
            <v>CU105.4</v>
          </cell>
          <cell r="B246" t="str">
            <v>4*5*2100 (83")</v>
          </cell>
        </row>
        <row r="246">
          <cell r="Q246">
            <v>611.342496957245</v>
          </cell>
        </row>
        <row r="247">
          <cell r="A247" t="str">
            <v>CU105.5</v>
          </cell>
          <cell r="B247" t="str">
            <v>4*5*2700 (106")</v>
          </cell>
        </row>
        <row r="247">
          <cell r="Q247">
            <v>817.914847527273</v>
          </cell>
        </row>
        <row r="248">
          <cell r="A248" t="str">
            <v>CU105.6</v>
          </cell>
          <cell r="B248" t="str">
            <v>4*5*3250 (128")</v>
          </cell>
        </row>
        <row r="248">
          <cell r="Q248">
            <v>968.656833078375</v>
          </cell>
        </row>
        <row r="249">
          <cell r="A249" t="str">
            <v>CU106</v>
          </cell>
          <cell r="B249" t="str">
            <v>12 x 11 x 3R (280) </v>
          </cell>
        </row>
        <row r="249">
          <cell r="D249" t="str">
            <v>3/8~1/2hp</v>
          </cell>
          <cell r="E249" t="str">
            <v>1.8,2.1 chiller,1.2,1.5 frezzer</v>
          </cell>
        </row>
        <row r="249">
          <cell r="Q249">
            <v>201.7709391784</v>
          </cell>
        </row>
        <row r="250">
          <cell r="A250" t="str">
            <v>CU106.1</v>
          </cell>
          <cell r="B250" t="str">
            <v>12 x 13 x 3R (330) </v>
          </cell>
        </row>
        <row r="250">
          <cell r="D250" t="str">
            <v>3/4hp</v>
          </cell>
          <cell r="E250" t="str">
            <v>1.8,2.1 counter frezzer</v>
          </cell>
        </row>
        <row r="250">
          <cell r="Q250">
            <v>224.996371026274</v>
          </cell>
        </row>
        <row r="251">
          <cell r="A251" t="str">
            <v>CU107</v>
          </cell>
          <cell r="B251" t="str">
            <v>8 x 11 x 3R (280)</v>
          </cell>
        </row>
        <row r="251">
          <cell r="D251" t="str">
            <v>1/3hp</v>
          </cell>
          <cell r="E251" t="str">
            <v>1.2,1.5m counter chiller</v>
          </cell>
        </row>
        <row r="251">
          <cell r="G251" t="str">
            <v>8 x 11 x 3R (280)</v>
          </cell>
        </row>
        <row r="251">
          <cell r="Q251">
            <v>146.610538539701</v>
          </cell>
        </row>
        <row r="252">
          <cell r="A252" t="str">
            <v>CU107.1</v>
          </cell>
          <cell r="B252" t="str">
            <v>3 x 42 x 450</v>
          </cell>
        </row>
        <row r="252">
          <cell r="Q252">
            <v>1299.04063130947</v>
          </cell>
        </row>
        <row r="253">
          <cell r="A253" t="str">
            <v>CU107.2</v>
          </cell>
          <cell r="B253" t="str">
            <v>4 x 42 x 450</v>
          </cell>
        </row>
        <row r="253">
          <cell r="Q253">
            <v>1786.18086805052</v>
          </cell>
        </row>
        <row r="254">
          <cell r="A254" t="str">
            <v>CU107.31</v>
          </cell>
          <cell r="B254" t="str">
            <v>3 x 12 x 350</v>
          </cell>
        </row>
        <row r="254">
          <cell r="Q254">
            <v>201.902901859354</v>
          </cell>
        </row>
        <row r="255">
          <cell r="A255" t="str">
            <v>CU107.32</v>
          </cell>
          <cell r="B255" t="str">
            <v>6*6*460</v>
          </cell>
        </row>
        <row r="255">
          <cell r="Q255">
            <v>270.523495955344</v>
          </cell>
        </row>
        <row r="256">
          <cell r="A256" t="str">
            <v>CU107.4</v>
          </cell>
          <cell r="B256" t="str">
            <v>4*42*550</v>
          </cell>
        </row>
        <row r="256">
          <cell r="Q256">
            <v>4777.04905052851</v>
          </cell>
        </row>
        <row r="257">
          <cell r="A257" t="str">
            <v>CU107.5</v>
          </cell>
          <cell r="B257" t="str">
            <v>5*48*550</v>
          </cell>
        </row>
        <row r="257">
          <cell r="F257" t="str">
            <v>KG</v>
          </cell>
        </row>
        <row r="257">
          <cell r="Q257">
            <v>5764.12990406313</v>
          </cell>
        </row>
        <row r="258">
          <cell r="A258" t="str">
            <v>CU108</v>
          </cell>
          <cell r="B258" t="str">
            <v>OB15-32</v>
          </cell>
        </row>
        <row r="258">
          <cell r="D258" t="str">
            <v>CU15~CU32</v>
          </cell>
          <cell r="E258" t="str">
            <v>22.5L*41W*18H</v>
          </cell>
          <cell r="F258">
            <v>10</v>
          </cell>
        </row>
        <row r="258">
          <cell r="Q258">
            <v>147.540983606557</v>
          </cell>
        </row>
        <row r="259">
          <cell r="A259" t="str">
            <v>CU109</v>
          </cell>
          <cell r="B259" t="str">
            <v>OB36</v>
          </cell>
        </row>
        <row r="259">
          <cell r="Q259">
            <v>147.540983606557</v>
          </cell>
        </row>
        <row r="260">
          <cell r="A260" t="str">
            <v>CU110</v>
          </cell>
          <cell r="B260" t="str">
            <v>OB40</v>
          </cell>
        </row>
        <row r="260">
          <cell r="D260" t="str">
            <v>CU40</v>
          </cell>
          <cell r="E260" t="str">
            <v>27*43*20</v>
          </cell>
          <cell r="F260">
            <v>10</v>
          </cell>
        </row>
        <row r="260">
          <cell r="Q260">
            <v>147.540983606557</v>
          </cell>
        </row>
        <row r="261">
          <cell r="A261" t="str">
            <v>CU111</v>
          </cell>
          <cell r="B261" t="str">
            <v>OB50</v>
          </cell>
        </row>
        <row r="261">
          <cell r="D261" t="str">
            <v>CU50</v>
          </cell>
          <cell r="E261" t="str">
            <v>29*46*26</v>
          </cell>
          <cell r="F261">
            <v>20</v>
          </cell>
        </row>
        <row r="261">
          <cell r="Q261">
            <v>295.081967213115</v>
          </cell>
        </row>
        <row r="262">
          <cell r="A262" t="str">
            <v>CU112</v>
          </cell>
          <cell r="B262" t="str">
            <v>OB64-72B</v>
          </cell>
        </row>
        <row r="262">
          <cell r="D262" t="str">
            <v>CU64B~72B</v>
          </cell>
          <cell r="E262" t="str">
            <v>31*45*20</v>
          </cell>
          <cell r="F262">
            <v>20</v>
          </cell>
        </row>
        <row r="262">
          <cell r="Q262">
            <v>295.081967213115</v>
          </cell>
        </row>
        <row r="263">
          <cell r="A263" t="str">
            <v>CU113</v>
          </cell>
          <cell r="B263" t="str">
            <v>OB64-72</v>
          </cell>
        </row>
        <row r="263">
          <cell r="D263" t="str">
            <v>CU64-72</v>
          </cell>
          <cell r="E263" t="str">
            <v>42*47*26</v>
          </cell>
          <cell r="F263">
            <v>22</v>
          </cell>
        </row>
        <row r="263">
          <cell r="Q263">
            <v>324.590163934426</v>
          </cell>
        </row>
        <row r="264">
          <cell r="A264" t="str">
            <v>CU114</v>
          </cell>
          <cell r="B264" t="str">
            <v>OB80-100</v>
          </cell>
        </row>
        <row r="264">
          <cell r="D264" t="str">
            <v>CU80~100</v>
          </cell>
          <cell r="E264" t="str">
            <v>44.5*47*26</v>
          </cell>
          <cell r="F264">
            <v>23</v>
          </cell>
        </row>
        <row r="264">
          <cell r="Q264">
            <v>339.344262295082</v>
          </cell>
        </row>
        <row r="265">
          <cell r="A265" t="str">
            <v>CU115</v>
          </cell>
          <cell r="B265" t="str">
            <v>OB125-160</v>
          </cell>
        </row>
        <row r="265">
          <cell r="D265" t="str">
            <v>CU125~160</v>
          </cell>
          <cell r="E265" t="str">
            <v>57*51*30</v>
          </cell>
          <cell r="F265">
            <v>26</v>
          </cell>
        </row>
        <row r="265">
          <cell r="Q265">
            <v>383.606557377049</v>
          </cell>
        </row>
        <row r="266">
          <cell r="A266" t="str">
            <v>CU116</v>
          </cell>
          <cell r="B266" t="str">
            <v>OB200</v>
          </cell>
        </row>
        <row r="266">
          <cell r="D266" t="str">
            <v>CU200</v>
          </cell>
          <cell r="E266" t="str">
            <v>65*58*40</v>
          </cell>
          <cell r="F266">
            <v>45</v>
          </cell>
        </row>
        <row r="266">
          <cell r="Q266">
            <v>663.934426229508</v>
          </cell>
        </row>
        <row r="267">
          <cell r="A267" t="str">
            <v>CU117</v>
          </cell>
          <cell r="B267" t="str">
            <v>OB250</v>
          </cell>
        </row>
        <row r="267">
          <cell r="D267" t="str">
            <v>CU250</v>
          </cell>
          <cell r="E267" t="str">
            <v>86*61*40</v>
          </cell>
          <cell r="F267">
            <v>53</v>
          </cell>
        </row>
        <row r="267">
          <cell r="Q267">
            <v>1032.7868852459</v>
          </cell>
        </row>
        <row r="268">
          <cell r="A268" t="str">
            <v>CU118</v>
          </cell>
          <cell r="B268" t="str">
            <v>OB300-400</v>
          </cell>
        </row>
        <row r="268">
          <cell r="D268" t="str">
            <v>CU300~400</v>
          </cell>
          <cell r="E268" t="str">
            <v>65*66*40</v>
          </cell>
          <cell r="F268">
            <v>53</v>
          </cell>
        </row>
        <row r="268">
          <cell r="Q268">
            <v>681.428571428571</v>
          </cell>
        </row>
        <row r="269">
          <cell r="A269" t="str">
            <v>CU118.1</v>
          </cell>
          <cell r="B269" t="str">
            <v>3/8 wall plug (100pcs)</v>
          </cell>
        </row>
        <row r="269">
          <cell r="D269" t="str">
            <v>ob15-100</v>
          </cell>
        </row>
        <row r="269">
          <cell r="Q269">
            <v>85.7142857142857</v>
          </cell>
        </row>
        <row r="270">
          <cell r="A270" t="str">
            <v>CU118.2</v>
          </cell>
          <cell r="B270" t="str">
            <v>3/8 wall plug (1pc)</v>
          </cell>
        </row>
        <row r="270">
          <cell r="Q270">
            <v>1.33333333333333</v>
          </cell>
        </row>
        <row r="271">
          <cell r="A271" t="str">
            <v>CU118.3</v>
          </cell>
          <cell r="B271" t="str">
            <v>1/2 wall plug (30pcs)</v>
          </cell>
        </row>
        <row r="271">
          <cell r="Q271">
            <v>76.5</v>
          </cell>
        </row>
        <row r="272">
          <cell r="A272" t="str">
            <v>CU118.4</v>
          </cell>
          <cell r="B272" t="str">
            <v>1/2 wall plug (1pc)</v>
          </cell>
        </row>
        <row r="272">
          <cell r="Q272">
            <v>3.06</v>
          </cell>
        </row>
        <row r="273">
          <cell r="A273" t="str">
            <v>CU124</v>
          </cell>
          <cell r="B273" t="str">
            <v>WC-1HP</v>
          </cell>
        </row>
        <row r="273">
          <cell r="Q273">
            <v>773.387843294965</v>
          </cell>
        </row>
        <row r="274">
          <cell r="A274" t="str">
            <v>CU125</v>
          </cell>
          <cell r="B274" t="str">
            <v>WC-1.5HP</v>
          </cell>
        </row>
        <row r="274">
          <cell r="Q274">
            <v>856.675764880577</v>
          </cell>
        </row>
        <row r="275">
          <cell r="A275" t="str">
            <v>CU128</v>
          </cell>
          <cell r="B275" t="str">
            <v>LCU-02</v>
          </cell>
        </row>
        <row r="275">
          <cell r="D275" t="str">
            <v>2.5hp </v>
          </cell>
          <cell r="E275" t="str">
            <v>1210*530*866</v>
          </cell>
          <cell r="F275" t="str">
            <v>1 x 18</v>
          </cell>
          <cell r="G275" t="str">
            <v>CYQ75-500 </v>
          </cell>
        </row>
        <row r="275">
          <cell r="Q275" t="str">
            <v>~</v>
          </cell>
        </row>
        <row r="276">
          <cell r="A276" t="str">
            <v>CU129</v>
          </cell>
          <cell r="B276" t="str">
            <v>LCU-03</v>
          </cell>
        </row>
        <row r="276">
          <cell r="D276" t="str">
            <v>3hp</v>
          </cell>
          <cell r="E276" t="str">
            <v>1210*530*866</v>
          </cell>
          <cell r="F276" t="str">
            <v>1 x 18</v>
          </cell>
          <cell r="G276" t="str">
            <v>CYQ75-580 </v>
          </cell>
        </row>
        <row r="276">
          <cell r="Q276">
            <v>2201.18078476259</v>
          </cell>
        </row>
        <row r="277">
          <cell r="A277" t="str">
            <v>CU130</v>
          </cell>
          <cell r="B277" t="str">
            <v>LCU-04</v>
          </cell>
        </row>
        <row r="277">
          <cell r="D277" t="str">
            <v>4hp </v>
          </cell>
          <cell r="E277" t="str">
            <v>1210*530*866</v>
          </cell>
          <cell r="F277" t="str">
            <v>1 x 20</v>
          </cell>
          <cell r="G277" t="str">
            <v>CYQ75-650</v>
          </cell>
        </row>
        <row r="277">
          <cell r="Q277" t="str">
            <v>~</v>
          </cell>
        </row>
        <row r="278">
          <cell r="A278" t="str">
            <v>CU131</v>
          </cell>
          <cell r="B278" t="str">
            <v>LCU-05</v>
          </cell>
        </row>
        <row r="278">
          <cell r="D278" t="str">
            <v>5hp </v>
          </cell>
          <cell r="E278" t="str">
            <v>1210*530*1100</v>
          </cell>
          <cell r="F278" t="str">
            <v>2 x 16</v>
          </cell>
          <cell r="G278" t="str">
            <v>CYQ75-820 </v>
          </cell>
        </row>
        <row r="278">
          <cell r="Q278">
            <v>2912.69760059396</v>
          </cell>
        </row>
        <row r="279">
          <cell r="A279" t="str">
            <v>CU132</v>
          </cell>
          <cell r="B279" t="str">
            <v>LCU-06</v>
          </cell>
        </row>
        <row r="279">
          <cell r="D279" t="str">
            <v>6hp </v>
          </cell>
          <cell r="E279" t="str">
            <v>1210*530*1260</v>
          </cell>
          <cell r="F279" t="str">
            <v>2 x 18</v>
          </cell>
          <cell r="G279" t="str">
            <v>CYQ75-1100 </v>
          </cell>
        </row>
        <row r="279">
          <cell r="Q279">
            <v>3128.05636926533</v>
          </cell>
        </row>
        <row r="280">
          <cell r="A280" t="str">
            <v>CU133</v>
          </cell>
          <cell r="B280" t="str">
            <v>LCU-08</v>
          </cell>
        </row>
        <row r="280">
          <cell r="D280" t="str">
            <v>8hp </v>
          </cell>
          <cell r="E280" t="str">
            <v>1210*530*1260</v>
          </cell>
          <cell r="F280" t="str">
            <v>2 x 18</v>
          </cell>
          <cell r="G280" t="str">
            <v>CYQ75-1100 </v>
          </cell>
        </row>
        <row r="280">
          <cell r="Q280">
            <v>3576.62131837641</v>
          </cell>
        </row>
        <row r="281">
          <cell r="A281" t="str">
            <v>CU134</v>
          </cell>
          <cell r="B281" t="str">
            <v>LCU-10</v>
          </cell>
        </row>
        <row r="281">
          <cell r="D281" t="str">
            <v>10hp</v>
          </cell>
          <cell r="E281" t="str">
            <v>1521*560*1350</v>
          </cell>
          <cell r="F281" t="str">
            <v>2 x 20</v>
          </cell>
          <cell r="G281" t="str">
            <v>cr105</v>
          </cell>
        </row>
        <row r="281">
          <cell r="Q281">
            <v>4401.17174207397</v>
          </cell>
        </row>
        <row r="282">
          <cell r="A282" t="str">
            <v>CU135</v>
          </cell>
          <cell r="B282" t="str">
            <v>LCU-12</v>
          </cell>
        </row>
        <row r="282">
          <cell r="D282" t="str">
            <v>12hp</v>
          </cell>
          <cell r="E282" t="str">
            <v>1521*560*1350</v>
          </cell>
          <cell r="F282" t="str">
            <v>2 x 20</v>
          </cell>
          <cell r="G282" t="str">
            <v>cr106</v>
          </cell>
        </row>
        <row r="282">
          <cell r="Q282">
            <v>4966.3397814049</v>
          </cell>
        </row>
        <row r="283">
          <cell r="A283" t="str">
            <v>CU136</v>
          </cell>
          <cell r="B283" t="str">
            <v>LCU-15</v>
          </cell>
        </row>
        <row r="283">
          <cell r="D283" t="str">
            <v>15hp</v>
          </cell>
          <cell r="E283" t="str">
            <v>1521*560*1550</v>
          </cell>
          <cell r="F283" t="str">
            <v>2 x 20</v>
          </cell>
          <cell r="G283" t="str">
            <v>cr107</v>
          </cell>
        </row>
        <row r="283">
          <cell r="Q283">
            <v>5477.9655854308</v>
          </cell>
        </row>
        <row r="284">
          <cell r="A284" t="str">
            <v>CU137</v>
          </cell>
          <cell r="B284" t="str">
            <v>LCU-20</v>
          </cell>
        </row>
        <row r="284">
          <cell r="D284" t="str">
            <v>20hp</v>
          </cell>
          <cell r="E284" t="str">
            <v>1521*560*1550</v>
          </cell>
          <cell r="F284" t="str">
            <v>2 x 20</v>
          </cell>
          <cell r="G284" t="str">
            <v>cr108</v>
          </cell>
        </row>
        <row r="284">
          <cell r="Q284">
            <v>6200.19084832318</v>
          </cell>
        </row>
        <row r="285">
          <cell r="A285" t="str">
            <v>CU140</v>
          </cell>
          <cell r="B285" t="str">
            <v>GREEN COLOUR CAT (1L)</v>
          </cell>
        </row>
        <row r="285">
          <cell r="Q285">
            <v>28</v>
          </cell>
        </row>
        <row r="286">
          <cell r="A286" t="str">
            <v>CU141</v>
          </cell>
          <cell r="B286" t="str">
            <v>BLUE COLOUR CAT (1L)</v>
          </cell>
        </row>
        <row r="286">
          <cell r="Q286">
            <v>28</v>
          </cell>
        </row>
        <row r="287">
          <cell r="A287" t="str">
            <v>CU142</v>
          </cell>
          <cell r="B287" t="str">
            <v>CYQ75-500 RECEIVER TANK</v>
          </cell>
        </row>
        <row r="287">
          <cell r="D287" t="str">
            <v>2hp</v>
          </cell>
          <cell r="E287" t="str">
            <v>500mml*75mm</v>
          </cell>
          <cell r="F287" t="str">
            <v>2.2L</v>
          </cell>
          <cell r="G287" t="str">
            <v>bcu36</v>
          </cell>
        </row>
        <row r="287">
          <cell r="Q287">
            <v>110.848652001214</v>
          </cell>
        </row>
        <row r="288">
          <cell r="A288" t="str">
            <v>CU143</v>
          </cell>
          <cell r="B288" t="str">
            <v>CYQ75-580 RECEIVER TANK</v>
          </cell>
        </row>
        <row r="288">
          <cell r="D288" t="str">
            <v>3hp</v>
          </cell>
          <cell r="E288" t="str">
            <v>580mml*75mm</v>
          </cell>
          <cell r="F288" t="str">
            <v>2.6L</v>
          </cell>
          <cell r="G288" t="str">
            <v>bcu40</v>
          </cell>
        </row>
        <row r="288">
          <cell r="Q288">
            <v>122.725293287058</v>
          </cell>
        </row>
        <row r="289">
          <cell r="A289" t="str">
            <v>CU144</v>
          </cell>
          <cell r="B289" t="str">
            <v>CYQ75-600 RECEIVER TANK 3/8"</v>
          </cell>
        </row>
        <row r="289">
          <cell r="Q289">
            <v>138.560815001518</v>
          </cell>
        </row>
        <row r="290">
          <cell r="A290" t="str">
            <v>CU145</v>
          </cell>
          <cell r="B290" t="str">
            <v>CYQ75-820 RECEIVER TANK</v>
          </cell>
        </row>
        <row r="290">
          <cell r="Q290">
            <v>162.314097573206</v>
          </cell>
        </row>
        <row r="291">
          <cell r="A291" t="str">
            <v>CU146</v>
          </cell>
          <cell r="B291" t="str">
            <v>CYQ75-1000 RECEIVER TANK 1/2"</v>
          </cell>
        </row>
        <row r="291">
          <cell r="Q291">
            <v>205.861782287969</v>
          </cell>
        </row>
        <row r="292">
          <cell r="A292" t="str">
            <v>CU146.1</v>
          </cell>
          <cell r="B292" t="str">
            <v>4 x 14 x 300 condenser</v>
          </cell>
        </row>
        <row r="292">
          <cell r="Q292">
            <v>303.406000061871</v>
          </cell>
        </row>
        <row r="293">
          <cell r="A293" t="str">
            <v>CU146.2</v>
          </cell>
          <cell r="B293" t="str">
            <v>4 x 16 x 300 condenser</v>
          </cell>
        </row>
        <row r="293">
          <cell r="Q293">
            <v>335.531341244893</v>
          </cell>
        </row>
        <row r="294">
          <cell r="A294" t="str">
            <v>CU146.3</v>
          </cell>
          <cell r="B294" t="str">
            <v>4 x 16 x 400 condenser</v>
          </cell>
        </row>
        <row r="294">
          <cell r="D294" t="str">
            <v>1.5HP</v>
          </cell>
        </row>
        <row r="294">
          <cell r="Q294">
            <v>397.40236870849</v>
          </cell>
        </row>
        <row r="295">
          <cell r="A295" t="str">
            <v>CU147</v>
          </cell>
          <cell r="B295" t="str">
            <v>4 x 20 x 400 condenser</v>
          </cell>
        </row>
        <row r="295">
          <cell r="D295" t="str">
            <v>2HP</v>
          </cell>
        </row>
        <row r="295">
          <cell r="Q295">
            <v>511.6258040259</v>
          </cell>
        </row>
        <row r="296">
          <cell r="A296" t="str">
            <v>CU148</v>
          </cell>
          <cell r="B296" t="str">
            <v>4 x 24 x 400 condenser</v>
          </cell>
        </row>
        <row r="296">
          <cell r="D296" t="str">
            <v>2.5HP</v>
          </cell>
        </row>
        <row r="296">
          <cell r="Q296">
            <v>598.483207965181</v>
          </cell>
        </row>
        <row r="297">
          <cell r="A297" t="str">
            <v>CU151</v>
          </cell>
          <cell r="B297" t="str">
            <v>fan motor 25w(for bcu10-22,wcu1-1.5hp)</v>
          </cell>
        </row>
        <row r="297">
          <cell r="Q297">
            <v>113.223980258383</v>
          </cell>
        </row>
        <row r="298">
          <cell r="A298" t="str">
            <v>CU151.1</v>
          </cell>
          <cell r="B298" t="str">
            <v>fan motor 40w(for wcu2hp-3hp)</v>
          </cell>
        </row>
        <row r="298">
          <cell r="Q298">
            <v>137.901001596748</v>
          </cell>
        </row>
        <row r="299">
          <cell r="A299" t="str">
            <v>CU152</v>
          </cell>
          <cell r="B299" t="str">
            <v>fan motor 85w(for bcu36-100)</v>
          </cell>
        </row>
        <row r="299">
          <cell r="Q299">
            <v>203.222528668892</v>
          </cell>
        </row>
        <row r="300">
          <cell r="A300" t="str">
            <v>CU153</v>
          </cell>
          <cell r="B300" t="str">
            <v>fan blade 400mm 25w(for bcu10-22,wcu1-1.5hp)</v>
          </cell>
        </row>
        <row r="300">
          <cell r="Q300">
            <v>15.967484395413</v>
          </cell>
        </row>
        <row r="301">
          <cell r="A301" t="str">
            <v>CU153.1</v>
          </cell>
          <cell r="B301" t="str">
            <v>fan blade 400mm 40w(wcu2-3hp)</v>
          </cell>
        </row>
        <row r="301">
          <cell r="Q301">
            <v>26.1286108288576</v>
          </cell>
        </row>
        <row r="302">
          <cell r="A302" t="str">
            <v>CU154</v>
          </cell>
          <cell r="B302" t="str">
            <v>fan blade 496mm*150mm(bcu36-100)</v>
          </cell>
        </row>
        <row r="302">
          <cell r="Q302">
            <v>36.2897372623022</v>
          </cell>
        </row>
        <row r="303">
          <cell r="A303" t="str">
            <v>CU155</v>
          </cell>
          <cell r="B303" t="str">
            <v>fan cover (bcu10-22)</v>
          </cell>
        </row>
        <row r="303">
          <cell r="Q303">
            <v>20.3222528668892</v>
          </cell>
        </row>
        <row r="304">
          <cell r="A304" t="str">
            <v>CU156</v>
          </cell>
          <cell r="B304" t="str">
            <v>fan cover (bcu36-100)</v>
          </cell>
        </row>
        <row r="304">
          <cell r="Q304">
            <v>34.8381477718101</v>
          </cell>
        </row>
        <row r="305">
          <cell r="A305" t="str">
            <v>CU157</v>
          </cell>
          <cell r="B305" t="str">
            <v>15hp 2*41*2r left/right condenser (705+935mm)</v>
          </cell>
        </row>
        <row r="305">
          <cell r="Q305">
            <v>4443.12609263665</v>
          </cell>
        </row>
        <row r="306">
          <cell r="A306" t="str">
            <v>CU158</v>
          </cell>
          <cell r="B306" t="str">
            <v>15hp 2*41*2r left/right condenser (780+960mm)</v>
          </cell>
        </row>
        <row r="306">
          <cell r="Q306">
            <v>4498.41534813955</v>
          </cell>
        </row>
        <row r="307">
          <cell r="A307" t="str">
            <v>CU159</v>
          </cell>
          <cell r="B307" t="str">
            <v>7.5hp 1*36*3r L shape condenser (280+880mm)</v>
          </cell>
        </row>
        <row r="307">
          <cell r="Q307">
            <v>2585.64377993903</v>
          </cell>
        </row>
      </sheetData>
      <sheetData sheetId="1"/>
      <sheetData sheetId="2"/>
      <sheetData sheetId="3">
        <row r="8">
          <cell r="A8" t="str">
            <v>ITEM</v>
          </cell>
          <cell r="B8" t="str">
            <v>MODEL</v>
          </cell>
        </row>
        <row r="8">
          <cell r="D8" t="str">
            <v>WATTS</v>
          </cell>
        </row>
        <row r="8">
          <cell r="I8" t="str">
            <v>RM</v>
          </cell>
        </row>
        <row r="9">
          <cell r="A9" t="str">
            <v>WEI001</v>
          </cell>
          <cell r="B9" t="str">
            <v>YWF4E-200-G (8") (1PH) (230V) </v>
          </cell>
        </row>
        <row r="9">
          <cell r="D9">
            <v>40</v>
          </cell>
        </row>
        <row r="9">
          <cell r="I9">
            <v>133.062369961775</v>
          </cell>
        </row>
        <row r="10">
          <cell r="A10" t="str">
            <v>WEI002</v>
          </cell>
          <cell r="B10" t="str">
            <v>YWF4E-250-G (10") (1PH) (230V)</v>
          </cell>
        </row>
        <row r="10">
          <cell r="D10">
            <v>50</v>
          </cell>
        </row>
        <row r="10">
          <cell r="I10">
            <v>136.691343688005</v>
          </cell>
        </row>
        <row r="11">
          <cell r="A11" t="str">
            <v>WEI002.1</v>
          </cell>
          <cell r="B11" t="str">
            <v>YWF2E-250-G (10") (1PH) (230V) 2500rpm</v>
          </cell>
        </row>
        <row r="11">
          <cell r="D11">
            <v>50</v>
          </cell>
        </row>
        <row r="11">
          <cell r="I11">
            <v>136.691343688005</v>
          </cell>
        </row>
        <row r="12">
          <cell r="A12" t="str">
            <v>WEI003</v>
          </cell>
          <cell r="B12" t="str">
            <v>YWF4E-250B (10") (1PH) (230V)</v>
          </cell>
        </row>
        <row r="12">
          <cell r="D12">
            <v>50</v>
          </cell>
        </row>
        <row r="12">
          <cell r="I12">
            <v>136.691343688005</v>
          </cell>
        </row>
        <row r="13">
          <cell r="A13" t="str">
            <v>WEI004</v>
          </cell>
          <cell r="B13" t="str">
            <v>YWF4E-300-G (12") (1PH) (230V)</v>
          </cell>
        </row>
        <row r="13">
          <cell r="D13">
            <v>85</v>
          </cell>
        </row>
        <row r="13">
          <cell r="I13">
            <v>148.787922775439</v>
          </cell>
        </row>
        <row r="15">
          <cell r="A15" t="str">
            <v>WEI005</v>
          </cell>
          <cell r="B15" t="str">
            <v>YWF4E-300B (12") (1PH) (230V)</v>
          </cell>
        </row>
        <row r="15">
          <cell r="D15">
            <v>85</v>
          </cell>
        </row>
        <row r="15">
          <cell r="I15">
            <v>148.787922775439</v>
          </cell>
        </row>
        <row r="16">
          <cell r="A16" t="str">
            <v>WEI005.1</v>
          </cell>
          <cell r="B16" t="str">
            <v>YWF2E-300-S (12") 7BLADE (230V) heavy 2m wire</v>
          </cell>
        </row>
        <row r="16">
          <cell r="D16">
            <v>85</v>
          </cell>
        </row>
        <row r="16">
          <cell r="I16">
            <v>153.918540802178</v>
          </cell>
        </row>
        <row r="17">
          <cell r="A17" t="str">
            <v>WEI005.2</v>
          </cell>
          <cell r="B17" t="str">
            <v>YWF2D-300-S (12") 7BLADE (415V) heavy 2m wire</v>
          </cell>
        </row>
        <row r="17">
          <cell r="D17">
            <v>85</v>
          </cell>
        </row>
        <row r="17">
          <cell r="I17">
            <v>153.918540802178</v>
          </cell>
        </row>
        <row r="18">
          <cell r="A18" t="str">
            <v>WEI005.3</v>
          </cell>
          <cell r="B18" t="str">
            <v>YWF2D-300-B (12") 7BLADE (415V) heavy</v>
          </cell>
        </row>
        <row r="18">
          <cell r="D18">
            <v>85</v>
          </cell>
        </row>
        <row r="18">
          <cell r="I18">
            <v>153.918540802178</v>
          </cell>
        </row>
        <row r="19">
          <cell r="A19" t="str">
            <v>WEI005.4</v>
          </cell>
          <cell r="B19" t="str">
            <v>YWF2D-300-B (12") 7BLADE (1PH) wire 2m heavy</v>
          </cell>
        </row>
        <row r="19">
          <cell r="D19">
            <v>85</v>
          </cell>
        </row>
        <row r="19">
          <cell r="I19">
            <v>153.918540802178</v>
          </cell>
        </row>
        <row r="20">
          <cell r="A20" t="str">
            <v>WEI005.5</v>
          </cell>
          <cell r="B20" t="str">
            <v>YWF2D-300-B (12") 7BLADE (3PH) wire 2m heavy</v>
          </cell>
        </row>
        <row r="20">
          <cell r="D20">
            <v>85</v>
          </cell>
        </row>
        <row r="20">
          <cell r="I20">
            <v>153.918540802178</v>
          </cell>
        </row>
        <row r="21">
          <cell r="A21" t="str">
            <v>WEI006</v>
          </cell>
          <cell r="B21" t="str">
            <v>YWF4E-330-G (13") (1PH) (230V)</v>
          </cell>
        </row>
        <row r="21">
          <cell r="D21">
            <v>95</v>
          </cell>
        </row>
        <row r="21">
          <cell r="I21">
            <v>165.723133497847</v>
          </cell>
        </row>
        <row r="22">
          <cell r="A22" t="str">
            <v>WEI007</v>
          </cell>
          <cell r="B22" t="str">
            <v>YWF4E-350-G (14") (1PH) (230V)</v>
          </cell>
        </row>
        <row r="22">
          <cell r="D22">
            <v>140</v>
          </cell>
        </row>
        <row r="22">
          <cell r="I22">
            <v>191.125949581458</v>
          </cell>
        </row>
        <row r="23">
          <cell r="A23" t="str">
            <v>WEI008</v>
          </cell>
          <cell r="B23" t="str">
            <v>YWF4D-350-G (14") (3PH ) (415V)</v>
          </cell>
        </row>
        <row r="23">
          <cell r="D23">
            <v>140</v>
          </cell>
        </row>
        <row r="23">
          <cell r="I23">
            <v>191.125949581458</v>
          </cell>
        </row>
        <row r="24">
          <cell r="A24" t="str">
            <v>WEI009</v>
          </cell>
          <cell r="B24" t="str">
            <v>YWF4E-400-G (16") (1PH) (230V)</v>
          </cell>
        </row>
        <row r="24">
          <cell r="D24">
            <v>180</v>
          </cell>
        </row>
        <row r="24">
          <cell r="I24">
            <v>211.690134030096</v>
          </cell>
        </row>
        <row r="25">
          <cell r="A25" t="str">
            <v>WEI010</v>
          </cell>
          <cell r="B25" t="str">
            <v>YWF4D-400-G (16") (3PH ) (415V)</v>
          </cell>
        </row>
        <row r="25">
          <cell r="D25">
            <v>180</v>
          </cell>
        </row>
        <row r="25">
          <cell r="I25">
            <v>211.690134030096</v>
          </cell>
        </row>
        <row r="26">
          <cell r="A26" t="str">
            <v>WEI011</v>
          </cell>
          <cell r="B26" t="str">
            <v>YWF6E-400-G (16") (1PH) (230V) 6poles</v>
          </cell>
        </row>
        <row r="26">
          <cell r="D26">
            <v>108</v>
          </cell>
        </row>
        <row r="26">
          <cell r="I26">
            <v>211.690134030096</v>
          </cell>
        </row>
        <row r="27">
          <cell r="A27" t="str">
            <v>WEI012</v>
          </cell>
          <cell r="B27" t="str">
            <v>YWF6D-400-G (16") (3PH ) (415V) 6poles</v>
          </cell>
        </row>
        <row r="27">
          <cell r="D27">
            <v>108</v>
          </cell>
        </row>
        <row r="27">
          <cell r="I27">
            <v>211.690134030096</v>
          </cell>
        </row>
        <row r="28">
          <cell r="A28" t="str">
            <v>WEI013</v>
          </cell>
          <cell r="B28" t="str">
            <v>YWF4E-450-G (18") (1PH) (230V)</v>
          </cell>
        </row>
        <row r="28">
          <cell r="D28">
            <v>250</v>
          </cell>
        </row>
        <row r="28">
          <cell r="I28">
            <v>240.721923839938</v>
          </cell>
        </row>
        <row r="29">
          <cell r="A29" t="str">
            <v>WEI014</v>
          </cell>
          <cell r="B29" t="str">
            <v>YWF4D-450-G (18") (3PH ) (415V)</v>
          </cell>
        </row>
        <row r="29">
          <cell r="D29">
            <v>250</v>
          </cell>
        </row>
        <row r="29">
          <cell r="I29">
            <v>240.721923839938</v>
          </cell>
        </row>
        <row r="30">
          <cell r="A30" t="str">
            <v>WEI015</v>
          </cell>
          <cell r="B30" t="str">
            <v>YWF6D-450-G (18") (3PH ) (415V) 6poles</v>
          </cell>
        </row>
        <row r="30">
          <cell r="D30">
            <v>150</v>
          </cell>
        </row>
        <row r="30">
          <cell r="I30">
            <v>240.721923839938</v>
          </cell>
        </row>
        <row r="31">
          <cell r="A31" t="str">
            <v>WEI016</v>
          </cell>
          <cell r="B31" t="str">
            <v>YWF4E-500-G (20") (1PH) (230V)</v>
          </cell>
        </row>
        <row r="31">
          <cell r="D31">
            <v>420</v>
          </cell>
        </row>
        <row r="31">
          <cell r="I31">
            <v>306.587796971017</v>
          </cell>
        </row>
        <row r="32">
          <cell r="A32" t="str">
            <v>WEI017</v>
          </cell>
          <cell r="B32" t="str">
            <v>YWF4D-500-G (20") (3PH ) (415V)</v>
          </cell>
        </row>
        <row r="32">
          <cell r="D32">
            <v>450</v>
          </cell>
        </row>
        <row r="32">
          <cell r="I32">
            <v>306.587796971017</v>
          </cell>
        </row>
        <row r="33">
          <cell r="A33" t="str">
            <v>WEI018</v>
          </cell>
          <cell r="B33" t="str">
            <v>YWF6D-500-G (20") (3PH ) (415V) 6poles</v>
          </cell>
        </row>
        <row r="33">
          <cell r="D33">
            <v>230</v>
          </cell>
        </row>
        <row r="33">
          <cell r="I33">
            <v>306.587796971017</v>
          </cell>
        </row>
        <row r="34">
          <cell r="A34" t="str">
            <v>WEI019</v>
          </cell>
          <cell r="B34" t="str">
            <v>YWF4D-550-G (22") (3PH ) (415V)</v>
          </cell>
        </row>
        <row r="34">
          <cell r="D34">
            <v>600</v>
          </cell>
        </row>
        <row r="34">
          <cell r="I34">
            <v>364.107030531766</v>
          </cell>
        </row>
        <row r="35">
          <cell r="A35" t="str">
            <v>WEI020</v>
          </cell>
          <cell r="B35" t="str">
            <v>YWF4D-600-G (24") (3PH ) (415V)</v>
          </cell>
        </row>
        <row r="35">
          <cell r="D35">
            <v>780</v>
          </cell>
        </row>
        <row r="35">
          <cell r="I35">
            <v>447.573426235061</v>
          </cell>
        </row>
        <row r="36">
          <cell r="A36" t="str">
            <v>WEI021</v>
          </cell>
          <cell r="B36" t="str">
            <v>YWF4D-630-G (26") (3PH ) (415V)</v>
          </cell>
        </row>
        <row r="36">
          <cell r="D36">
            <v>800</v>
          </cell>
        </row>
        <row r="36">
          <cell r="I36">
            <v>488.701795132337</v>
          </cell>
        </row>
        <row r="37">
          <cell r="A37" t="str">
            <v>WEI022</v>
          </cell>
          <cell r="B37" t="str">
            <v>YWF6D-710-G (28") (3PH ) (415V)</v>
          </cell>
        </row>
        <row r="37">
          <cell r="D37">
            <v>900</v>
          </cell>
        </row>
        <row r="37">
          <cell r="I37">
            <v>1088.69211786907</v>
          </cell>
        </row>
        <row r="38">
          <cell r="A38" t="str">
            <v>WEI023</v>
          </cell>
          <cell r="B38" t="str">
            <v>YWF6D-800-G (32") (3PH ) (415V)</v>
          </cell>
        </row>
        <row r="38">
          <cell r="D38">
            <v>1790</v>
          </cell>
        </row>
        <row r="38">
          <cell r="I38">
            <v>1442.46109437751</v>
          </cell>
        </row>
        <row r="40">
          <cell r="A40" t="str">
            <v>WEI023.1</v>
          </cell>
          <cell r="B40" t="str">
            <v>YWF4D-400-G (16") (3PH ) (415V) cw 1.55m wire</v>
          </cell>
        </row>
        <row r="40">
          <cell r="D40">
            <v>180</v>
          </cell>
        </row>
        <row r="40">
          <cell r="I40">
            <v>211.690134030096</v>
          </cell>
        </row>
        <row r="41">
          <cell r="A41" t="str">
            <v>WEI023.2</v>
          </cell>
          <cell r="B41" t="str">
            <v>YWF4D-450-G (18") (3PH ) (415V) cw 1.5m wire</v>
          </cell>
        </row>
        <row r="41">
          <cell r="D41">
            <v>250</v>
          </cell>
        </row>
        <row r="41">
          <cell r="I41">
            <v>240.721923839938</v>
          </cell>
        </row>
        <row r="42">
          <cell r="A42" t="str">
            <v>WEI023.3</v>
          </cell>
          <cell r="B42" t="str">
            <v>YWF4D-500-G (20") (3PH ) (415V) cw 1.5m wire</v>
          </cell>
        </row>
        <row r="42">
          <cell r="D42">
            <v>450</v>
          </cell>
        </row>
        <row r="42">
          <cell r="I42">
            <v>306.587796971017</v>
          </cell>
        </row>
        <row r="43">
          <cell r="A43" t="str">
            <v>WEI023.4</v>
          </cell>
          <cell r="B43" t="str">
            <v>YWF4E-350-S-102/47 (14") (1PH) heavy duty</v>
          </cell>
        </row>
        <row r="43">
          <cell r="D43">
            <v>165</v>
          </cell>
        </row>
        <row r="43">
          <cell r="I43" t="str">
            <v>~</v>
          </cell>
        </row>
        <row r="44">
          <cell r="A44" t="str">
            <v>WEI023.5</v>
          </cell>
          <cell r="B44" t="str">
            <v>YWF4D-350-S-102/47 (14") (3PH ) heavy duty</v>
          </cell>
        </row>
        <row r="44">
          <cell r="D44">
            <v>165</v>
          </cell>
        </row>
        <row r="44">
          <cell r="I44" t="str">
            <v>~</v>
          </cell>
        </row>
        <row r="45">
          <cell r="A45" t="str">
            <v>WEI024</v>
          </cell>
          <cell r="B45" t="str">
            <v>YWF4E-400-J (16") (1PH) (230V)</v>
          </cell>
        </row>
        <row r="45">
          <cell r="D45">
            <v>200</v>
          </cell>
        </row>
        <row r="45">
          <cell r="I45">
            <v>230.934691669196</v>
          </cell>
        </row>
        <row r="46">
          <cell r="A46" t="str">
            <v>WEI025</v>
          </cell>
          <cell r="B46" t="str">
            <v>YWF4D-400-J (16") (3PH ) (415V)</v>
          </cell>
        </row>
        <row r="46">
          <cell r="D46">
            <v>200</v>
          </cell>
        </row>
        <row r="46">
          <cell r="I46">
            <v>230.934691669196</v>
          </cell>
        </row>
        <row r="47">
          <cell r="A47" t="str">
            <v>WEI025.1</v>
          </cell>
          <cell r="B47" t="str">
            <v>YWF4E-400-S-102/60 (16") (1PH) heavy duty</v>
          </cell>
        </row>
        <row r="47">
          <cell r="D47">
            <v>205</v>
          </cell>
        </row>
        <row r="47">
          <cell r="I47">
            <v>286.904326396495</v>
          </cell>
        </row>
        <row r="48">
          <cell r="A48" t="str">
            <v>WEI025.2</v>
          </cell>
          <cell r="B48" t="str">
            <v>YWF4D-400-S-102/60 (16") (3PH ) heavy duty</v>
          </cell>
        </row>
        <row r="48">
          <cell r="D48">
            <v>205</v>
          </cell>
        </row>
        <row r="48">
          <cell r="I48">
            <v>286.904326396495</v>
          </cell>
        </row>
        <row r="49">
          <cell r="A49" t="str">
            <v>WEI025.3</v>
          </cell>
          <cell r="B49" t="str">
            <v>YWF4D-450-S-137/35 (18") (3PH ) heavy duty 7 blade</v>
          </cell>
        </row>
        <row r="49">
          <cell r="D49">
            <v>370</v>
          </cell>
        </row>
        <row r="49">
          <cell r="I49">
            <v>380.732968236583</v>
          </cell>
        </row>
        <row r="50">
          <cell r="A50" t="str">
            <v>WEI026</v>
          </cell>
          <cell r="B50" t="str">
            <v>YWF4D-500S-145/6SA2-G (aluminum die cast)</v>
          </cell>
        </row>
        <row r="50">
          <cell r="D50">
            <v>800</v>
          </cell>
        </row>
        <row r="50">
          <cell r="I50">
            <v>679.607806912205</v>
          </cell>
        </row>
        <row r="51">
          <cell r="A51" t="str">
            <v>WEI026.1</v>
          </cell>
          <cell r="B51" t="str">
            <v>YWF4D-500S 137/60-G (20") (3PH ) (415V) 7blade</v>
          </cell>
        </row>
        <row r="51">
          <cell r="D51">
            <v>750</v>
          </cell>
        </row>
        <row r="51">
          <cell r="I51">
            <v>415.682445004553</v>
          </cell>
        </row>
        <row r="52">
          <cell r="A52" t="str">
            <v>WEI026.2</v>
          </cell>
          <cell r="B52" t="str">
            <v>YWF4D-630-B -168/80G (26") (3PH ) Heavy duty</v>
          </cell>
        </row>
        <row r="52">
          <cell r="D52">
            <v>1900</v>
          </cell>
        </row>
        <row r="52">
          <cell r="I52">
            <v>903.94436453371</v>
          </cell>
        </row>
        <row r="53">
          <cell r="A53" t="str">
            <v>WEI026.3</v>
          </cell>
          <cell r="B53" t="str">
            <v>YWF4D-630S-180/105A2-G (aluminium die cast)</v>
          </cell>
        </row>
        <row r="53">
          <cell r="D53">
            <v>2700</v>
          </cell>
        </row>
        <row r="53">
          <cell r="I53">
            <v>1493.81754839731</v>
          </cell>
        </row>
        <row r="54">
          <cell r="A54" t="str">
            <v>WEI026.4</v>
          </cell>
          <cell r="B54" t="str">
            <v>YWF4E-300-G (12") (1PH) (230V)S/S</v>
          </cell>
        </row>
        <row r="54">
          <cell r="I54">
            <v>230.934691669196</v>
          </cell>
        </row>
        <row r="55">
          <cell r="A55" t="str">
            <v>WEI026.5</v>
          </cell>
          <cell r="B55" t="str">
            <v>YWF4D-300-G (12") (3PH) (415V)S/S</v>
          </cell>
        </row>
        <row r="55">
          <cell r="I55">
            <v>230.934691669196</v>
          </cell>
        </row>
        <row r="56">
          <cell r="A56" t="str">
            <v>WEI026.6</v>
          </cell>
          <cell r="B56" t="str">
            <v>YWF2D-300-S (12") 7BLADE (415V)S/S heavy 2m wire</v>
          </cell>
        </row>
        <row r="56">
          <cell r="I56">
            <v>232.254318478734</v>
          </cell>
        </row>
        <row r="57">
          <cell r="A57" t="str">
            <v>WEI026.7</v>
          </cell>
          <cell r="B57" t="str">
            <v>YWF4E-400-J (16") (1PH) (230V)S/S</v>
          </cell>
        </row>
        <row r="57">
          <cell r="I57">
            <v>343.102970479948</v>
          </cell>
        </row>
        <row r="58">
          <cell r="A58" t="str">
            <v>WEI026.8</v>
          </cell>
          <cell r="B58" t="str">
            <v>YWF4D-400-J (16") (3PH ) (415V)S/S</v>
          </cell>
        </row>
        <row r="58">
          <cell r="I58">
            <v>343.102970479948</v>
          </cell>
        </row>
        <row r="59">
          <cell r="A59" t="str">
            <v>WEI026.9</v>
          </cell>
          <cell r="B59" t="str">
            <v>YWF4D-500S 137/60-G (20") (3PH ) (415V)S/S 7blade</v>
          </cell>
        </row>
        <row r="59">
          <cell r="I59" t="str">
            <v>~</v>
          </cell>
        </row>
        <row r="60">
          <cell r="A60" t="str">
            <v>WEI026.10</v>
          </cell>
          <cell r="B60" t="str">
            <v>YWF4D-630-B -168/80G (26") (3PH )S/S Heavy duty</v>
          </cell>
        </row>
        <row r="60">
          <cell r="I60" t="str">
            <v>~</v>
          </cell>
        </row>
        <row r="61">
          <cell r="B61" t="str">
            <v>YWF4E-250-T (10") (1PH) (230V)</v>
          </cell>
        </row>
        <row r="61">
          <cell r="D61">
            <v>50</v>
          </cell>
        </row>
        <row r="61">
          <cell r="I61" t="str">
            <v>~</v>
          </cell>
        </row>
        <row r="62">
          <cell r="B62" t="str">
            <v>YWF4E-300-T (12") (1PH) (230V)</v>
          </cell>
        </row>
        <row r="62">
          <cell r="D62">
            <v>85</v>
          </cell>
        </row>
        <row r="62">
          <cell r="I62" t="str">
            <v>~</v>
          </cell>
        </row>
        <row r="63">
          <cell r="B63" t="str">
            <v>YWF4D-350-T (14") (3PH ) (415V)</v>
          </cell>
        </row>
        <row r="63">
          <cell r="D63">
            <v>140</v>
          </cell>
        </row>
        <row r="63">
          <cell r="I63" t="str">
            <v>~</v>
          </cell>
        </row>
        <row r="64">
          <cell r="B64" t="str">
            <v>YWF4D-400-T (16") (3PH ) (415V)</v>
          </cell>
        </row>
        <row r="64">
          <cell r="D64">
            <v>180</v>
          </cell>
        </row>
        <row r="64">
          <cell r="I64" t="str">
            <v>~</v>
          </cell>
        </row>
        <row r="65">
          <cell r="B65" t="str">
            <v>YWF4D-450-T (18") (3PH ) (415V)</v>
          </cell>
        </row>
        <row r="65">
          <cell r="D65">
            <v>250</v>
          </cell>
        </row>
        <row r="65">
          <cell r="I65" t="str">
            <v>~</v>
          </cell>
        </row>
        <row r="66">
          <cell r="B66" t="str">
            <v>YWF4D-500-T (20") (3PH ) (415V)</v>
          </cell>
        </row>
        <row r="66">
          <cell r="D66">
            <v>450</v>
          </cell>
        </row>
        <row r="66">
          <cell r="I66" t="str">
            <v>~</v>
          </cell>
        </row>
        <row r="67">
          <cell r="B67" t="str">
            <v>YWF4D-550-T (22") (3PH ) (415V)</v>
          </cell>
        </row>
        <row r="67">
          <cell r="D67">
            <v>600</v>
          </cell>
        </row>
        <row r="67">
          <cell r="I67" t="str">
            <v>~</v>
          </cell>
        </row>
        <row r="68">
          <cell r="B68" t="str">
            <v>YWF4D-630-T (26") (3PH ) (415V)</v>
          </cell>
        </row>
        <row r="68">
          <cell r="D68">
            <v>800</v>
          </cell>
        </row>
        <row r="68">
          <cell r="I68" t="str">
            <v>~</v>
          </cell>
        </row>
        <row r="69">
          <cell r="B69" t="str">
            <v>YWF4E-250-B (10") (1PH) (230V)</v>
          </cell>
        </row>
        <row r="69">
          <cell r="D69">
            <v>50</v>
          </cell>
        </row>
        <row r="69">
          <cell r="I69" t="str">
            <v>~</v>
          </cell>
        </row>
        <row r="70">
          <cell r="B70" t="str">
            <v>YWF4E-300-B (12") (1PH) (230V)</v>
          </cell>
        </row>
        <row r="70">
          <cell r="D70">
            <v>85</v>
          </cell>
        </row>
        <row r="70">
          <cell r="I70" t="str">
            <v>~</v>
          </cell>
        </row>
        <row r="71">
          <cell r="B71" t="str">
            <v>YWF4D-350-B (14") (3PH ) (415V)</v>
          </cell>
        </row>
        <row r="71">
          <cell r="D71">
            <v>140</v>
          </cell>
        </row>
        <row r="71">
          <cell r="I71" t="str">
            <v>~</v>
          </cell>
        </row>
        <row r="72">
          <cell r="B72" t="str">
            <v>YWF4D-400-B (16") (3PH ) (415V)</v>
          </cell>
        </row>
        <row r="72">
          <cell r="D72">
            <v>180</v>
          </cell>
        </row>
        <row r="72">
          <cell r="I72" t="str">
            <v>~</v>
          </cell>
        </row>
        <row r="73">
          <cell r="B73" t="str">
            <v>YWF4D-450-B (18") (3PH ) (415V)</v>
          </cell>
        </row>
        <row r="73">
          <cell r="D73">
            <v>250</v>
          </cell>
        </row>
        <row r="73">
          <cell r="I73" t="str">
            <v>~</v>
          </cell>
        </row>
        <row r="74">
          <cell r="A74" t="str">
            <v>WEI027</v>
          </cell>
          <cell r="B74" t="str">
            <v>YWF4D-500-B 137/35-G (20") (3PH ) (415V)</v>
          </cell>
        </row>
        <row r="74">
          <cell r="D74">
            <v>750</v>
          </cell>
        </row>
        <row r="74">
          <cell r="I74">
            <v>599.365443592552</v>
          </cell>
        </row>
        <row r="75">
          <cell r="A75" t="str">
            <v>WEI027.1</v>
          </cell>
          <cell r="B75" t="str">
            <v>YWF4D-550-B (22") (3PH ) (415V)</v>
          </cell>
        </row>
        <row r="75">
          <cell r="D75">
            <v>600</v>
          </cell>
        </row>
        <row r="75">
          <cell r="I75">
            <v>664.98077309237</v>
          </cell>
        </row>
        <row r="76">
          <cell r="A76" t="str">
            <v>WEI028</v>
          </cell>
          <cell r="B76" t="str">
            <v>YWF4D-630S-180/100-B1 (26") (3PH )heavy duty plate</v>
          </cell>
        </row>
        <row r="76">
          <cell r="D76">
            <v>1900</v>
          </cell>
        </row>
        <row r="76">
          <cell r="I76">
            <v>1583.35456827309</v>
          </cell>
        </row>
        <row r="77">
          <cell r="A77" t="str">
            <v>WEI028.1</v>
          </cell>
          <cell r="B77" t="str">
            <v>YWF4D-630S-180/75-B1 (26") (3PH )heavy duty plate</v>
          </cell>
        </row>
        <row r="77">
          <cell r="D77">
            <v>1900</v>
          </cell>
        </row>
        <row r="77">
          <cell r="I77">
            <v>1191.62300901305</v>
          </cell>
        </row>
        <row r="78">
          <cell r="A78" t="str">
            <v>WEI028.2</v>
          </cell>
          <cell r="B78" t="str">
            <v>YWF6D-800-180/75-B1 (32") (3PH ) heavy duty end plate</v>
          </cell>
        </row>
        <row r="78">
          <cell r="D78">
            <v>1900</v>
          </cell>
        </row>
        <row r="78">
          <cell r="I78">
            <v>2043.91111719606</v>
          </cell>
        </row>
        <row r="79">
          <cell r="A79" t="str">
            <v>WEI029</v>
          </cell>
          <cell r="B79" t="str">
            <v>YWF6D-800-180/105-B1 (32") (3PH ) heavy duty plate</v>
          </cell>
        </row>
        <row r="79">
          <cell r="D79">
            <v>1700</v>
          </cell>
        </row>
        <row r="79">
          <cell r="I79">
            <v>2111.40289526122</v>
          </cell>
        </row>
        <row r="80">
          <cell r="A80" t="str">
            <v>WEI029.1</v>
          </cell>
          <cell r="B80" t="str">
            <v>YWF6D-910S-180/120-B1 (36") (3PH) heavy duty plate</v>
          </cell>
        </row>
        <row r="80">
          <cell r="D80">
            <v>2500</v>
          </cell>
        </row>
        <row r="80">
          <cell r="I80">
            <v>2309.34691669196</v>
          </cell>
        </row>
        <row r="81">
          <cell r="A81" t="str">
            <v>WEI029.2</v>
          </cell>
          <cell r="B81" t="str">
            <v>16" AIR DIRECTOR</v>
          </cell>
        </row>
        <row r="81">
          <cell r="I81">
            <v>75.6205572289157</v>
          </cell>
        </row>
        <row r="82">
          <cell r="A82" t="str">
            <v>WEI029.3</v>
          </cell>
          <cell r="B82" t="str">
            <v>20" AIR DIRECTOR</v>
          </cell>
        </row>
        <row r="82">
          <cell r="I82">
            <v>86.6768042168675</v>
          </cell>
        </row>
        <row r="83">
          <cell r="A83" t="str">
            <v>WEI029.4</v>
          </cell>
          <cell r="B83" t="str">
            <v>YZF5-13B (5WATTS) 200MM</v>
          </cell>
        </row>
        <row r="83">
          <cell r="I83">
            <v>34.6746031746032</v>
          </cell>
        </row>
        <row r="84">
          <cell r="A84" t="str">
            <v>WEI029.5</v>
          </cell>
          <cell r="B84" t="str">
            <v>YZF10-20B (10WATTS) 230MM</v>
          </cell>
        </row>
        <row r="84">
          <cell r="I84">
            <v>36.0489577357047</v>
          </cell>
        </row>
        <row r="85">
          <cell r="A85" t="str">
            <v>WEI029.7</v>
          </cell>
          <cell r="B85" t="str">
            <v>YZF18-30B (18WATTS) 300MM</v>
          </cell>
        </row>
        <row r="85">
          <cell r="I85">
            <v>44.4635685599541</v>
          </cell>
        </row>
        <row r="86">
          <cell r="A86" t="str">
            <v>WEI029.8</v>
          </cell>
          <cell r="B86" t="str">
            <v>YZF25-40B (25WATTS) 300MM</v>
          </cell>
        </row>
        <row r="86">
          <cell r="I86">
            <v>58.4880952380952</v>
          </cell>
        </row>
        <row r="87">
          <cell r="B87" t="str">
            <v>H72 10WATTS FAN STAND</v>
          </cell>
        </row>
        <row r="87">
          <cell r="I87">
            <v>1.746</v>
          </cell>
        </row>
        <row r="88">
          <cell r="B88" t="str">
            <v>H109 18WATTS FAN STAND</v>
          </cell>
        </row>
        <row r="88">
          <cell r="I88">
            <v>3.09518181818182</v>
          </cell>
        </row>
        <row r="89">
          <cell r="A89" t="str">
            <v>WEI030</v>
          </cell>
          <cell r="B89" t="str">
            <v>YZF5-13 (5WATTS) 200MM</v>
          </cell>
        </row>
        <row r="89">
          <cell r="I89">
            <v>27.6596582408064</v>
          </cell>
        </row>
        <row r="90">
          <cell r="A90" t="str">
            <v>WEI031</v>
          </cell>
          <cell r="B90" t="str">
            <v>YZF10-20 (10WATTS) 230MM</v>
          </cell>
        </row>
        <row r="90">
          <cell r="I90">
            <v>34.4515316166627</v>
          </cell>
        </row>
        <row r="91">
          <cell r="A91" t="str">
            <v>WEI032</v>
          </cell>
          <cell r="B91" t="str">
            <v>YZF16-25 (16WATTS) 254MM</v>
          </cell>
        </row>
        <row r="91">
          <cell r="I91">
            <v>39.1763130955193</v>
          </cell>
        </row>
        <row r="92">
          <cell r="A92" t="str">
            <v>WEI033</v>
          </cell>
          <cell r="B92" t="str">
            <v>YZF18-30 (18WATTS) 300MM</v>
          </cell>
        </row>
        <row r="92">
          <cell r="I92">
            <v>43.5073627844712</v>
          </cell>
        </row>
        <row r="93">
          <cell r="A93" t="str">
            <v>WEI034</v>
          </cell>
          <cell r="B93" t="str">
            <v>YZF25-40 (25WATTS) 300MM</v>
          </cell>
        </row>
        <row r="93">
          <cell r="I93">
            <v>50.7914008977085</v>
          </cell>
        </row>
        <row r="94">
          <cell r="A94" t="str">
            <v>WEI034.1</v>
          </cell>
          <cell r="B94" t="str">
            <v>YZF34-45 (34WATTS) 300MM</v>
          </cell>
        </row>
        <row r="94">
          <cell r="I94">
            <v>55.3193164816127</v>
          </cell>
        </row>
        <row r="95">
          <cell r="A95" t="str">
            <v>WEI034.01</v>
          </cell>
          <cell r="B95" t="str">
            <v>ECM5310H (ec fan) 7/11w</v>
          </cell>
        </row>
        <row r="95">
          <cell r="I95">
            <v>54.7645125958379</v>
          </cell>
        </row>
        <row r="96">
          <cell r="A96" t="str">
            <v>WEI034.02</v>
          </cell>
          <cell r="B96" t="str">
            <v>200mm PLASTIC RING</v>
          </cell>
        </row>
        <row r="96">
          <cell r="I96">
            <v>11.7439454788852</v>
          </cell>
        </row>
        <row r="97">
          <cell r="A97" t="str">
            <v>WEI034.03</v>
          </cell>
          <cell r="B97" t="str">
            <v>8W EC Q FAN (Replacement 10w motor)</v>
          </cell>
        </row>
        <row r="97">
          <cell r="I97">
            <v>35.2926858950955</v>
          </cell>
        </row>
        <row r="99">
          <cell r="A99" t="str">
            <v>WEI034.2</v>
          </cell>
          <cell r="B99" t="str">
            <v>φ154 RING</v>
          </cell>
        </row>
        <row r="99">
          <cell r="I99">
            <v>8.02976907630522</v>
          </cell>
        </row>
        <row r="100">
          <cell r="A100" t="str">
            <v>WEI034.3</v>
          </cell>
          <cell r="B100" t="str">
            <v>φ172 RING</v>
          </cell>
        </row>
        <row r="100">
          <cell r="I100">
            <v>9.60261044176707</v>
          </cell>
        </row>
        <row r="101">
          <cell r="A101" t="str">
            <v>WEI035</v>
          </cell>
          <cell r="B101" t="str">
            <v>φ200 RING</v>
          </cell>
        </row>
        <row r="101">
          <cell r="I101">
            <v>10.430421686747</v>
          </cell>
        </row>
        <row r="102">
          <cell r="A102" t="str">
            <v>WEI035.1</v>
          </cell>
          <cell r="B102" t="str">
            <v>φ230 RING</v>
          </cell>
        </row>
        <row r="102">
          <cell r="I102">
            <v>12.4171686746988</v>
          </cell>
        </row>
        <row r="103">
          <cell r="A103" t="str">
            <v>WEI035.2</v>
          </cell>
          <cell r="B103" t="str">
            <v>φ254 RING</v>
          </cell>
        </row>
        <row r="103">
          <cell r="I103">
            <v>13.1621987951807</v>
          </cell>
        </row>
        <row r="104">
          <cell r="A104" t="str">
            <v>WEI035.3</v>
          </cell>
          <cell r="B104" t="str">
            <v>φ300 RING</v>
          </cell>
        </row>
        <row r="104">
          <cell r="I104">
            <v>15.2317269076305</v>
          </cell>
        </row>
        <row r="105">
          <cell r="A105" t="str">
            <v>WEI035.4</v>
          </cell>
          <cell r="B105" t="str">
            <v>φ154/H11 GUARD</v>
          </cell>
        </row>
        <row r="105">
          <cell r="I105">
            <v>4.43197405004634</v>
          </cell>
        </row>
        <row r="106">
          <cell r="A106" t="str">
            <v>WEI035.5</v>
          </cell>
          <cell r="B106" t="str">
            <v>φ172/H11 GUARD</v>
          </cell>
        </row>
        <row r="106">
          <cell r="I106">
            <v>5.19610750695088</v>
          </cell>
        </row>
        <row r="107">
          <cell r="A107" t="str">
            <v>WEI036</v>
          </cell>
          <cell r="B107" t="str">
            <v>φ200/H50 GUARD</v>
          </cell>
        </row>
        <row r="107">
          <cell r="I107">
            <v>8.90803031129041</v>
          </cell>
        </row>
        <row r="108">
          <cell r="A108" t="str">
            <v>WEI036.1</v>
          </cell>
          <cell r="B108" t="str">
            <v>φ230/H50 GUARD</v>
          </cell>
        </row>
        <row r="108">
          <cell r="I108">
            <v>9.62808155699722</v>
          </cell>
        </row>
        <row r="109">
          <cell r="A109" t="str">
            <v>WEI037</v>
          </cell>
          <cell r="B109" t="str">
            <v>φ254/H50 GUARD</v>
          </cell>
        </row>
        <row r="109">
          <cell r="I109">
            <v>12.2444529248215</v>
          </cell>
        </row>
        <row r="110">
          <cell r="A110" t="str">
            <v>WEI038</v>
          </cell>
          <cell r="B110" t="str">
            <v>φ300/H50 GUARD</v>
          </cell>
        </row>
        <row r="110">
          <cell r="I110">
            <v>13.3020770866271</v>
          </cell>
        </row>
        <row r="111">
          <cell r="A111" t="str">
            <v>WEI038.1</v>
          </cell>
          <cell r="B111" t="str">
            <v>φ154 BLADE</v>
          </cell>
        </row>
        <row r="111">
          <cell r="I111">
            <v>1.83765364488256</v>
          </cell>
        </row>
        <row r="112">
          <cell r="A112" t="str">
            <v>WEI038.2</v>
          </cell>
          <cell r="B112" t="str">
            <v>φ172 BLADE</v>
          </cell>
        </row>
        <row r="112">
          <cell r="I112">
            <v>2.25142996227334</v>
          </cell>
        </row>
        <row r="113">
          <cell r="A113" t="str">
            <v>WEI039</v>
          </cell>
          <cell r="B113" t="str">
            <v>φ200 BLADE 28°</v>
          </cell>
        </row>
        <row r="113">
          <cell r="I113">
            <v>3.33455032250213</v>
          </cell>
        </row>
        <row r="115">
          <cell r="A115" t="str">
            <v>WEI039.1</v>
          </cell>
          <cell r="B115" t="str">
            <v>φ230 BLADE 28°</v>
          </cell>
        </row>
        <row r="115">
          <cell r="I115">
            <v>4.0890836071559</v>
          </cell>
        </row>
        <row r="116">
          <cell r="A116" t="str">
            <v>WEI040</v>
          </cell>
          <cell r="B116" t="str">
            <v>φ250 BLADE 22°</v>
          </cell>
        </row>
        <row r="116">
          <cell r="I116">
            <v>5.84154801022271</v>
          </cell>
        </row>
        <row r="119">
          <cell r="A119" t="str">
            <v>WEI041</v>
          </cell>
          <cell r="B119" t="str">
            <v>φ300 BLADE 22°</v>
          </cell>
        </row>
        <row r="119">
          <cell r="I119">
            <v>8.63453815261044</v>
          </cell>
        </row>
        <row r="121">
          <cell r="A121" t="str">
            <v>WEI041.1</v>
          </cell>
          <cell r="B121" t="str">
            <v>YJF-12038HS 4" (sleeve bearing)</v>
          </cell>
        </row>
        <row r="121">
          <cell r="I121">
            <v>21.5765020867785</v>
          </cell>
        </row>
        <row r="122">
          <cell r="A122" t="str">
            <v>WEI042</v>
          </cell>
          <cell r="B122" t="str">
            <v>YJF-12038HB 4" (Bearing type)</v>
          </cell>
        </row>
        <row r="122">
          <cell r="I122">
            <v>27.0690605559493</v>
          </cell>
        </row>
        <row r="123">
          <cell r="A123" t="str">
            <v>WEI042.1</v>
          </cell>
          <cell r="B123" t="str">
            <v>VIDEO FAN GUARD 4"</v>
          </cell>
        </row>
        <row r="123">
          <cell r="I123">
            <v>1.25502008032129</v>
          </cell>
        </row>
        <row r="125">
          <cell r="A125" t="str">
            <v>WEI043</v>
          </cell>
          <cell r="B125" t="str">
            <v>YJF15050HB 6" (Bearing type)</v>
          </cell>
        </row>
        <row r="125">
          <cell r="I125">
            <v>53.9412552169462</v>
          </cell>
        </row>
        <row r="126">
          <cell r="A126" t="str">
            <v>WEI044</v>
          </cell>
          <cell r="B126" t="str">
            <v>YZF-3206 (17watts)</v>
          </cell>
        </row>
        <row r="126">
          <cell r="I126">
            <v>40.1606425702811</v>
          </cell>
        </row>
        <row r="127">
          <cell r="A127" t="str">
            <v>WEI055</v>
          </cell>
          <cell r="B127" t="str">
            <v>YWF.A4T-600S-5DIA00(24")(3PH 415V)</v>
          </cell>
        </row>
        <row r="127">
          <cell r="I127">
            <v>498.80556709597</v>
          </cell>
        </row>
        <row r="128">
          <cell r="A128" t="str">
            <v>WEI058</v>
          </cell>
          <cell r="B128" t="str">
            <v>YWF.A6T-710S-7DIS00(28")(3PH 415V)</v>
          </cell>
        </row>
        <row r="128">
          <cell r="I128">
            <v>1085.89530535937</v>
          </cell>
        </row>
        <row r="129">
          <cell r="A129" t="str">
            <v>WEI059</v>
          </cell>
          <cell r="B129" t="str">
            <v>YWF.A6T-800S-7DIS00(32")(3PH 415V)</v>
          </cell>
        </row>
        <row r="129">
          <cell r="I129">
            <v>1368.40465309514</v>
          </cell>
        </row>
        <row r="130">
          <cell r="A130" t="str">
            <v>WEI060</v>
          </cell>
          <cell r="B130" t="str">
            <v>YWF.A6T-710S-7FIS01(28")(3PH 415V)</v>
          </cell>
        </row>
        <row r="130">
          <cell r="I130">
            <v>1302.1032405484</v>
          </cell>
        </row>
        <row r="131">
          <cell r="A131" t="str">
            <v>WEI061</v>
          </cell>
          <cell r="B131" t="str">
            <v>YWF.A6T-800S-7FIS10(32")(3PH 415V)</v>
          </cell>
        </row>
        <row r="131">
          <cell r="I131">
            <v>1606.7719152472</v>
          </cell>
        </row>
      </sheetData>
      <sheetData sheetId="4">
        <row r="8">
          <cell r="K8" t="str">
            <v>RM</v>
          </cell>
        </row>
        <row r="9">
          <cell r="A9" t="str">
            <v>ZI 001.1</v>
          </cell>
          <cell r="B9" t="str">
            <v>(16") FN040-VDK Ziehhlabegg fan (1PH)</v>
          </cell>
          <cell r="C9" t="str">
            <v>1PH (230V)</v>
          </cell>
        </row>
        <row r="9">
          <cell r="K9">
            <v>519.444444444444</v>
          </cell>
        </row>
        <row r="10">
          <cell r="A10" t="str">
            <v>ZI001</v>
          </cell>
          <cell r="B10" t="str">
            <v>(16") FN040-VDK Ziehhlabegg fan (3ph)</v>
          </cell>
          <cell r="C10" t="str">
            <v>3PH (415V)</v>
          </cell>
        </row>
        <row r="10">
          <cell r="K10" t="str">
            <v>~</v>
          </cell>
        </row>
        <row r="11">
          <cell r="A11" t="str">
            <v>ZI002</v>
          </cell>
          <cell r="B11" t="str">
            <v>(20") FN050-VDK Ziehhlabegg fan</v>
          </cell>
          <cell r="C11" t="str">
            <v>3PH (415V)</v>
          </cell>
        </row>
        <row r="11">
          <cell r="K11" t="str">
            <v>~</v>
          </cell>
        </row>
        <row r="12">
          <cell r="A12" t="str">
            <v>ZI003</v>
          </cell>
          <cell r="B12" t="str">
            <v>(26") FN063-VDK Ziehhlabegg fan</v>
          </cell>
          <cell r="C12" t="str">
            <v>3PH (415V)</v>
          </cell>
        </row>
        <row r="12">
          <cell r="K12" t="str">
            <v>~</v>
          </cell>
        </row>
        <row r="13">
          <cell r="A13" t="str">
            <v>ZI005</v>
          </cell>
          <cell r="B13" t="str">
            <v>(32") FN080-sDQ Ziehhlabegg fan (6poles)</v>
          </cell>
          <cell r="C13" t="str">
            <v>3PH (415V)</v>
          </cell>
        </row>
        <row r="13">
          <cell r="K13" t="str">
            <v>~</v>
          </cell>
        </row>
        <row r="14">
          <cell r="A14" t="str">
            <v>ZI 8</v>
          </cell>
          <cell r="B14" t="str">
            <v>(26") FB063-VDK Ziehhlabegg fan</v>
          </cell>
          <cell r="C14" t="str">
            <v>3PH (415V)</v>
          </cell>
        </row>
        <row r="14">
          <cell r="K14">
            <v>1507.50769230769</v>
          </cell>
        </row>
        <row r="15">
          <cell r="A15" t="str">
            <v>ZI005.1</v>
          </cell>
          <cell r="B15" t="str">
            <v>12" EBM FAN SET (1PH)</v>
          </cell>
          <cell r="C15" t="str">
            <v>1PH (230V)</v>
          </cell>
        </row>
        <row r="15">
          <cell r="K15" t="str">
            <v>~</v>
          </cell>
        </row>
        <row r="16">
          <cell r="A16" t="str">
            <v>ZI005.2</v>
          </cell>
          <cell r="B16" t="str">
            <v>14" EBM FAN SET (1PH)</v>
          </cell>
          <cell r="C16" t="str">
            <v>1PH (230V)</v>
          </cell>
        </row>
        <row r="16">
          <cell r="K16" t="str">
            <v>~</v>
          </cell>
        </row>
        <row r="17">
          <cell r="A17" t="str">
            <v>ZI005.3</v>
          </cell>
          <cell r="B17" t="str">
            <v>14" EBM FAN SET (3PH)</v>
          </cell>
          <cell r="C17" t="str">
            <v>3PH (415V)</v>
          </cell>
        </row>
        <row r="17">
          <cell r="K17">
            <v>376.476591401964</v>
          </cell>
        </row>
        <row r="18">
          <cell r="A18" t="str">
            <v>ZI006</v>
          </cell>
          <cell r="B18" t="str">
            <v>16" EBM FAN SET (1PH)</v>
          </cell>
          <cell r="C18" t="str">
            <v>1PH (230V)</v>
          </cell>
        </row>
        <row r="18">
          <cell r="K18">
            <v>487.944890929966</v>
          </cell>
        </row>
        <row r="19">
          <cell r="A19" t="str">
            <v>ZI007</v>
          </cell>
          <cell r="B19" t="str">
            <v>16" EBM FAN SET (3PH)</v>
          </cell>
          <cell r="C19" t="str">
            <v>3PH (415V)</v>
          </cell>
        </row>
        <row r="19">
          <cell r="K19" t="str">
            <v>~</v>
          </cell>
        </row>
        <row r="20">
          <cell r="A20" t="str">
            <v>ZI007.1</v>
          </cell>
          <cell r="B20" t="str">
            <v>18" EBM FAN SET (3PH)</v>
          </cell>
          <cell r="C20" t="str">
            <v>3PH (415V)</v>
          </cell>
        </row>
        <row r="20">
          <cell r="K20" t="str">
            <v>~</v>
          </cell>
        </row>
        <row r="21">
          <cell r="A21" t="str">
            <v>ZI008</v>
          </cell>
          <cell r="B21" t="str">
            <v>20" EBM FAN SET (3PH)</v>
          </cell>
          <cell r="C21" t="str">
            <v>3PH (415V)</v>
          </cell>
        </row>
        <row r="21">
          <cell r="K21" t="str">
            <v>~</v>
          </cell>
        </row>
        <row r="22">
          <cell r="A22" t="str">
            <v>ZI009</v>
          </cell>
          <cell r="B22" t="str">
            <v>26" EBM FAN SET (3PH)</v>
          </cell>
          <cell r="C22" t="str">
            <v>3PH (415V)</v>
          </cell>
        </row>
        <row r="22">
          <cell r="K22">
            <v>1993.11136624569</v>
          </cell>
        </row>
        <row r="23">
          <cell r="A23" t="str">
            <v>ZI010</v>
          </cell>
          <cell r="B23" t="str">
            <v>32" EBM FAN SET (3PH) c/w end plate(800mm)</v>
          </cell>
          <cell r="C23" t="str">
            <v>3PH (415V)</v>
          </cell>
        </row>
        <row r="23">
          <cell r="K23">
            <v>2867.50861079219</v>
          </cell>
        </row>
        <row r="24">
          <cell r="A24" t="str">
            <v>ZI010.1</v>
          </cell>
          <cell r="B24" t="str">
            <v>36" EBM FAN SET (3PH) c/w end plate(910mm)</v>
          </cell>
          <cell r="C24" t="str">
            <v>3PH (415V)</v>
          </cell>
        </row>
        <row r="24">
          <cell r="K24" t="str">
            <v>~</v>
          </cell>
        </row>
        <row r="25">
          <cell r="A25" t="str">
            <v>ZI011</v>
          </cell>
          <cell r="B25" t="str">
            <v>10watts ebm fan motor (M4Q045CA03A4/C01)</v>
          </cell>
        </row>
        <row r="25">
          <cell r="K25" t="str">
            <v>~</v>
          </cell>
        </row>
        <row r="26">
          <cell r="A26" t="str">
            <v>ZI012</v>
          </cell>
          <cell r="B26" t="str">
            <v>18watts ebm fan motor (M4Q045DA13A4/C01)</v>
          </cell>
        </row>
        <row r="26">
          <cell r="K26" t="str">
            <v>~</v>
          </cell>
        </row>
      </sheetData>
      <sheetData sheetId="5">
        <row r="8">
          <cell r="E8" t="str">
            <v>BTU/HR td7 </v>
          </cell>
          <cell r="F8" t="str">
            <v>kW td7</v>
          </cell>
          <cell r="G8" t="str">
            <v>Flowrate meter</v>
          </cell>
          <cell r="H8" t="str">
            <v>Dimension (mm)</v>
          </cell>
          <cell r="I8" t="str">
            <v>Voltage</v>
          </cell>
          <cell r="J8" t="str">
            <v>Heater pcs</v>
          </cell>
          <cell r="K8" t="str">
            <v>Heater KW</v>
          </cell>
          <cell r="L8" t="str">
            <v>Size  outlet copper p-trap</v>
          </cell>
          <cell r="M8" t="str">
            <v>(Frezzer) TEX (R22) -25c orifice no</v>
          </cell>
          <cell r="N8" t="str">
            <v>(Frezzer) TES (R404) -25c orifice no</v>
          </cell>
        </row>
        <row r="8">
          <cell r="Z8" t="str">
            <v>(RM) axial fan</v>
          </cell>
          <cell r="AA8" t="str">
            <v>Axial fan c/w exp valve ,p trap</v>
          </cell>
        </row>
        <row r="8">
          <cell r="AI8" t="str">
            <v>(RM)aluminium heavy duty fan</v>
          </cell>
          <cell r="AJ8" t="str">
            <v>heavy fan c/w p trap and exp valve</v>
          </cell>
        </row>
        <row r="9">
          <cell r="A9" t="str">
            <v>QC001</v>
          </cell>
          <cell r="B9" t="str">
            <v>CL301C4</v>
          </cell>
        </row>
        <row r="9">
          <cell r="D9" t="str">
            <v>MT22,CS11,zb15</v>
          </cell>
          <cell r="E9">
            <v>4778.2</v>
          </cell>
          <cell r="F9">
            <v>1.4</v>
          </cell>
          <cell r="G9">
            <v>9</v>
          </cell>
          <cell r="H9" t="str">
            <v>1x300</v>
          </cell>
          <cell r="I9">
            <v>230</v>
          </cell>
          <cell r="J9">
            <v>3</v>
          </cell>
          <cell r="K9">
            <v>1.5</v>
          </cell>
          <cell r="L9">
            <v>0.875</v>
          </cell>
          <cell r="M9" t="str">
            <v>1 / RCX0834</v>
          </cell>
          <cell r="N9" t="str">
            <v>1 / RCX0834</v>
          </cell>
        </row>
        <row r="9">
          <cell r="Z9">
            <v>1416.99498450804</v>
          </cell>
          <cell r="AA9">
            <v>1713.29797525404</v>
          </cell>
        </row>
        <row r="9">
          <cell r="AI9" t="str">
            <v>~</v>
          </cell>
          <cell r="AJ9" t="str">
            <v>~</v>
          </cell>
        </row>
        <row r="10">
          <cell r="A10" t="str">
            <v>QC002</v>
          </cell>
          <cell r="B10" t="str">
            <v>CL302C3</v>
          </cell>
        </row>
        <row r="10">
          <cell r="D10" t="str">
            <v>MT32-MT36,ZB19</v>
          </cell>
          <cell r="E10">
            <v>6826</v>
          </cell>
          <cell r="F10">
            <v>2</v>
          </cell>
          <cell r="G10">
            <v>9</v>
          </cell>
          <cell r="H10" t="str">
            <v>2x300</v>
          </cell>
          <cell r="I10">
            <v>230</v>
          </cell>
          <cell r="J10">
            <v>3</v>
          </cell>
          <cell r="K10">
            <v>2.4</v>
          </cell>
          <cell r="L10">
            <v>0.875</v>
          </cell>
          <cell r="M10" t="str">
            <v>2 / RCX1234</v>
          </cell>
          <cell r="N10" t="str">
            <v>2 / RCX1034</v>
          </cell>
        </row>
        <row r="10">
          <cell r="Z10">
            <v>1855.24048833473</v>
          </cell>
          <cell r="AA10">
            <v>2151.54347908073</v>
          </cell>
        </row>
        <row r="10">
          <cell r="AI10" t="str">
            <v>~</v>
          </cell>
          <cell r="AJ10" t="str">
            <v>~</v>
          </cell>
        </row>
        <row r="11">
          <cell r="A11" t="str">
            <v>QC003</v>
          </cell>
          <cell r="B11" t="str">
            <v>CL302C4</v>
          </cell>
        </row>
        <row r="11">
          <cell r="D11" t="str">
            <v>MT40-MT44,ZB21</v>
          </cell>
          <cell r="E11">
            <v>7849.9</v>
          </cell>
          <cell r="F11">
            <v>2.3</v>
          </cell>
          <cell r="G11">
            <v>9</v>
          </cell>
          <cell r="H11" t="str">
            <v>2x300</v>
          </cell>
          <cell r="I11">
            <v>230</v>
          </cell>
          <cell r="J11">
            <v>3</v>
          </cell>
          <cell r="K11">
            <v>2.4</v>
          </cell>
          <cell r="L11">
            <v>0.875</v>
          </cell>
          <cell r="M11" t="str">
            <v>2 / RCX1634</v>
          </cell>
          <cell r="N11" t="str">
            <v>3 / RCX1534</v>
          </cell>
        </row>
        <row r="11">
          <cell r="Z11">
            <v>1996.75482152958</v>
          </cell>
          <cell r="AA11">
            <v>2293.05781227558</v>
          </cell>
        </row>
        <row r="11">
          <cell r="AI11" t="str">
            <v>~</v>
          </cell>
          <cell r="AJ11" t="str">
            <v>~</v>
          </cell>
        </row>
        <row r="12">
          <cell r="A12" t="str">
            <v>QC004</v>
          </cell>
          <cell r="B12" t="str">
            <v>CL302C6</v>
          </cell>
        </row>
        <row r="12">
          <cell r="D12" t="str">
            <v>MT50-MT64,ZB29,ZB38</v>
          </cell>
          <cell r="E12">
            <v>10239</v>
          </cell>
          <cell r="F12">
            <v>3</v>
          </cell>
          <cell r="G12">
            <v>8</v>
          </cell>
          <cell r="H12" t="str">
            <v>2x300</v>
          </cell>
          <cell r="I12">
            <v>230</v>
          </cell>
          <cell r="J12">
            <v>5</v>
          </cell>
          <cell r="K12">
            <v>4</v>
          </cell>
          <cell r="L12">
            <v>1.125</v>
          </cell>
          <cell r="M12" t="str">
            <v>3 / RCX2434</v>
          </cell>
          <cell r="N12" t="str">
            <v>3 / RCX1534</v>
          </cell>
        </row>
        <row r="12">
          <cell r="Z12">
            <v>2536.84622161267</v>
          </cell>
          <cell r="AA12">
            <v>2850.47029319757</v>
          </cell>
        </row>
        <row r="12">
          <cell r="AI12" t="str">
            <v>~</v>
          </cell>
          <cell r="AJ12" t="str">
            <v>~</v>
          </cell>
        </row>
        <row r="13">
          <cell r="A13" t="str">
            <v>QC005</v>
          </cell>
          <cell r="B13" t="str">
            <v>CL303C4</v>
          </cell>
        </row>
        <row r="13">
          <cell r="D13" t="str">
            <v>MT50-MT64,ZB29,ZB38</v>
          </cell>
          <cell r="E13">
            <v>12628.1</v>
          </cell>
          <cell r="F13">
            <v>3.7</v>
          </cell>
          <cell r="G13">
            <v>9</v>
          </cell>
          <cell r="H13" t="str">
            <v>3x300</v>
          </cell>
          <cell r="I13">
            <v>230</v>
          </cell>
          <cell r="J13">
            <v>3</v>
          </cell>
          <cell r="K13">
            <v>6</v>
          </cell>
          <cell r="L13">
            <v>1.125</v>
          </cell>
          <cell r="M13" t="str">
            <v>4 / RCX3134</v>
          </cell>
          <cell r="N13" t="str">
            <v>4 / RCX2034</v>
          </cell>
        </row>
        <row r="13">
          <cell r="Z13">
            <v>2671.29031289262</v>
          </cell>
          <cell r="AA13">
            <v>2984.91438447752</v>
          </cell>
        </row>
        <row r="13">
          <cell r="AI13" t="str">
            <v>~</v>
          </cell>
          <cell r="AJ13" t="str">
            <v>~</v>
          </cell>
        </row>
        <row r="14">
          <cell r="A14" t="str">
            <v>QC006</v>
          </cell>
          <cell r="B14" t="str">
            <v>CL303C6</v>
          </cell>
        </row>
        <row r="14">
          <cell r="D14" t="str">
            <v>4DES5Y,MT100,ZB45</v>
          </cell>
          <cell r="E14">
            <v>15699.8</v>
          </cell>
          <cell r="F14">
            <v>4.6</v>
          </cell>
          <cell r="G14">
            <v>9</v>
          </cell>
          <cell r="H14" t="str">
            <v>3x300</v>
          </cell>
          <cell r="I14">
            <v>230</v>
          </cell>
          <cell r="J14">
            <v>5</v>
          </cell>
          <cell r="K14">
            <v>6</v>
          </cell>
          <cell r="L14">
            <v>1.125</v>
          </cell>
          <cell r="M14" t="str">
            <v>5 / RCX4734</v>
          </cell>
          <cell r="N14">
            <v>6</v>
          </cell>
        </row>
        <row r="14">
          <cell r="Z14">
            <v>3398.33642838909</v>
          </cell>
          <cell r="AA14">
            <v>3711.96049997398</v>
          </cell>
        </row>
        <row r="14">
          <cell r="AI14" t="str">
            <v>~</v>
          </cell>
          <cell r="AJ14" t="str">
            <v>~</v>
          </cell>
        </row>
        <row r="15">
          <cell r="A15" t="str">
            <v>QC006.1</v>
          </cell>
          <cell r="B15" t="str">
            <v>CL304C6</v>
          </cell>
        </row>
        <row r="15">
          <cell r="D15" t="str">
            <v>4CES6YY,MT125,ZB48</v>
          </cell>
          <cell r="E15">
            <v>21501.9</v>
          </cell>
          <cell r="F15">
            <v>6.3</v>
          </cell>
          <cell r="G15">
            <v>9</v>
          </cell>
          <cell r="H15" t="str">
            <v>4x300</v>
          </cell>
          <cell r="I15">
            <v>230</v>
          </cell>
          <cell r="J15">
            <v>5</v>
          </cell>
          <cell r="K15">
            <v>6</v>
          </cell>
          <cell r="L15">
            <v>1.125</v>
          </cell>
          <cell r="M15" t="str">
            <v>TEX5-1 / SCX0645</v>
          </cell>
          <cell r="N15" t="str">
            <v>TES5-1 / TGES5</v>
          </cell>
        </row>
        <row r="15">
          <cell r="Z15">
            <v>4078.06510629139</v>
          </cell>
          <cell r="AA15">
            <v>4719.54264697508</v>
          </cell>
        </row>
        <row r="15">
          <cell r="AI15" t="str">
            <v>~</v>
          </cell>
          <cell r="AJ15" t="str">
            <v>~</v>
          </cell>
        </row>
        <row r="16">
          <cell r="A16" t="str">
            <v>QC007</v>
          </cell>
          <cell r="B16" t="str">
            <v>CL401C3</v>
          </cell>
        </row>
        <row r="16">
          <cell r="D16" t="str">
            <v>MT28,ZB15</v>
          </cell>
          <cell r="E16">
            <v>6826</v>
          </cell>
          <cell r="F16">
            <v>2</v>
          </cell>
          <cell r="G16">
            <v>12</v>
          </cell>
          <cell r="H16" t="str">
            <v>1x400</v>
          </cell>
          <cell r="I16">
            <v>230</v>
          </cell>
          <cell r="J16">
            <v>3</v>
          </cell>
          <cell r="K16">
            <v>1.5</v>
          </cell>
          <cell r="L16">
            <v>0.875</v>
          </cell>
          <cell r="M16" t="str">
            <v>1 / RCX0834</v>
          </cell>
          <cell r="N16" t="str">
            <v>1 / RCX0834</v>
          </cell>
        </row>
        <row r="16">
          <cell r="Z16">
            <v>1618.38738418568</v>
          </cell>
          <cell r="AA16">
            <v>1914.69037493169</v>
          </cell>
        </row>
        <row r="16">
          <cell r="AI16">
            <v>1946.23238192089</v>
          </cell>
          <cell r="AJ16">
            <v>2242.5353726669</v>
          </cell>
        </row>
        <row r="17">
          <cell r="A17" t="str">
            <v>QC008</v>
          </cell>
          <cell r="B17" t="str">
            <v>CL401C4</v>
          </cell>
        </row>
        <row r="17">
          <cell r="D17" t="str">
            <v>MT32,ZB19</v>
          </cell>
          <cell r="E17">
            <v>7849.9</v>
          </cell>
          <cell r="F17">
            <v>2.3</v>
          </cell>
          <cell r="G17">
            <v>12</v>
          </cell>
          <cell r="H17" t="str">
            <v>1x400</v>
          </cell>
          <cell r="I17">
            <v>230</v>
          </cell>
          <cell r="J17">
            <v>3</v>
          </cell>
          <cell r="K17">
            <v>1.5</v>
          </cell>
          <cell r="L17">
            <v>0.875</v>
          </cell>
          <cell r="M17" t="str">
            <v>2 / RCX1234</v>
          </cell>
          <cell r="N17" t="str">
            <v>2 / RCX1034</v>
          </cell>
        </row>
        <row r="17">
          <cell r="Z17">
            <v>1767.69149718942</v>
          </cell>
          <cell r="AA17">
            <v>2063.99448793542</v>
          </cell>
        </row>
        <row r="17">
          <cell r="AI17">
            <v>2095.53649492463</v>
          </cell>
          <cell r="AJ17">
            <v>2391.83948567063</v>
          </cell>
        </row>
        <row r="18">
          <cell r="A18" t="str">
            <v>QC009</v>
          </cell>
          <cell r="B18" t="str">
            <v>CL401C5</v>
          </cell>
        </row>
        <row r="18">
          <cell r="D18" t="str">
            <v>MT40,ZB21</v>
          </cell>
          <cell r="E18">
            <v>9897.7</v>
          </cell>
          <cell r="F18">
            <v>2.9</v>
          </cell>
          <cell r="G18">
            <v>12</v>
          </cell>
          <cell r="H18" t="str">
            <v>1x400</v>
          </cell>
          <cell r="I18">
            <v>230</v>
          </cell>
          <cell r="J18">
            <v>5</v>
          </cell>
          <cell r="K18">
            <v>2.5</v>
          </cell>
          <cell r="L18">
            <v>0.875</v>
          </cell>
          <cell r="M18" t="str">
            <v>3 / RCX2434</v>
          </cell>
          <cell r="N18" t="str">
            <v>3 / RCX1534</v>
          </cell>
        </row>
        <row r="18">
          <cell r="Z18">
            <v>1993.59511164725</v>
          </cell>
          <cell r="AA18">
            <v>2289.89810239327</v>
          </cell>
        </row>
        <row r="18">
          <cell r="AI18">
            <v>2321.44010938246</v>
          </cell>
          <cell r="AJ18">
            <v>2617.74310012847</v>
          </cell>
        </row>
        <row r="19">
          <cell r="A19" t="str">
            <v>QC010</v>
          </cell>
          <cell r="B19" t="str">
            <v>CL401C6</v>
          </cell>
        </row>
        <row r="19">
          <cell r="D19" t="str">
            <v>MT50,ZB26</v>
          </cell>
          <cell r="E19">
            <v>10580.3</v>
          </cell>
          <cell r="F19">
            <v>3.1</v>
          </cell>
          <cell r="G19">
            <v>12</v>
          </cell>
          <cell r="H19" t="str">
            <v>1x400</v>
          </cell>
          <cell r="I19">
            <v>230</v>
          </cell>
          <cell r="J19">
            <v>5</v>
          </cell>
          <cell r="K19">
            <v>2.5</v>
          </cell>
          <cell r="L19">
            <v>0.875</v>
          </cell>
          <cell r="M19" t="str">
            <v>3 / RCX2434</v>
          </cell>
          <cell r="N19" t="str">
            <v>3 / RCX2034</v>
          </cell>
        </row>
        <row r="19">
          <cell r="Z19">
            <v>2188.33960686952</v>
          </cell>
          <cell r="AA19">
            <v>2484.64259761552</v>
          </cell>
        </row>
        <row r="19">
          <cell r="AI19">
            <v>2516.18460460473</v>
          </cell>
          <cell r="AJ19">
            <v>2812.48759535073</v>
          </cell>
        </row>
        <row r="20">
          <cell r="A20" t="str">
            <v>QC010.1</v>
          </cell>
          <cell r="B20" t="str">
            <v>CL402C3</v>
          </cell>
        </row>
        <row r="20">
          <cell r="D20" t="str">
            <v>MT64,ZB29</v>
          </cell>
          <cell r="E20">
            <v>12628.1</v>
          </cell>
          <cell r="F20">
            <v>3.7</v>
          </cell>
          <cell r="G20">
            <v>14</v>
          </cell>
          <cell r="H20" t="str">
            <v>2x400</v>
          </cell>
          <cell r="I20">
            <v>415</v>
          </cell>
          <cell r="J20">
            <v>3</v>
          </cell>
          <cell r="K20">
            <v>3</v>
          </cell>
          <cell r="L20">
            <v>1.125</v>
          </cell>
          <cell r="M20" t="str">
            <v>3 / RCX2434</v>
          </cell>
          <cell r="N20" t="str">
            <v>3 / RCX2034</v>
          </cell>
        </row>
        <row r="20">
          <cell r="Z20">
            <v>2521.57950455749</v>
          </cell>
          <cell r="AA20">
            <v>2835.20357614238</v>
          </cell>
        </row>
        <row r="20">
          <cell r="AI20">
            <v>3177.2695000279</v>
          </cell>
          <cell r="AJ20">
            <v>3490.89357161279</v>
          </cell>
        </row>
        <row r="21">
          <cell r="A21" t="str">
            <v>QC011</v>
          </cell>
          <cell r="B21" t="str">
            <v>CL402C4</v>
          </cell>
        </row>
        <row r="21">
          <cell r="D21" t="str">
            <v>MT80,CS33,ZB38</v>
          </cell>
          <cell r="E21">
            <v>16041.1</v>
          </cell>
          <cell r="F21">
            <v>4.7</v>
          </cell>
          <cell r="G21">
            <v>14</v>
          </cell>
          <cell r="H21" t="str">
            <v>2x400</v>
          </cell>
          <cell r="I21">
            <v>415</v>
          </cell>
          <cell r="J21">
            <v>3</v>
          </cell>
          <cell r="K21">
            <v>3</v>
          </cell>
          <cell r="L21">
            <v>1.125</v>
          </cell>
          <cell r="M21" t="str">
            <v>4 / RCX3134</v>
          </cell>
          <cell r="N21" t="str">
            <v>3 / RCX2034</v>
          </cell>
        </row>
        <row r="21">
          <cell r="Z21">
            <v>2803.30987431237</v>
          </cell>
          <cell r="AA21">
            <v>3116.93394589728</v>
          </cell>
        </row>
        <row r="21">
          <cell r="AI21">
            <v>3458.99986978279</v>
          </cell>
          <cell r="AJ21">
            <v>3772.62394136769</v>
          </cell>
        </row>
        <row r="22">
          <cell r="A22" t="str">
            <v>QC012</v>
          </cell>
          <cell r="B22" t="str">
            <v>CL402C5</v>
          </cell>
        </row>
        <row r="22">
          <cell r="D22" t="str">
            <v>4EES4Y,MT100,ZB45</v>
          </cell>
          <cell r="E22">
            <v>19795.4</v>
          </cell>
          <cell r="F22">
            <v>5.8</v>
          </cell>
          <cell r="G22">
            <v>14</v>
          </cell>
          <cell r="H22" t="str">
            <v>2x400</v>
          </cell>
          <cell r="I22">
            <v>415</v>
          </cell>
          <cell r="J22">
            <v>5</v>
          </cell>
          <cell r="K22">
            <v>5</v>
          </cell>
          <cell r="L22">
            <v>1.125</v>
          </cell>
          <cell r="M22" t="str">
            <v>4 / RCX3134</v>
          </cell>
          <cell r="N22">
            <v>4</v>
          </cell>
        </row>
        <row r="22">
          <cell r="Z22">
            <v>3160.34144888653</v>
          </cell>
          <cell r="AA22">
            <v>3473.96552047143</v>
          </cell>
        </row>
        <row r="22">
          <cell r="AI22">
            <v>3816.03144435694</v>
          </cell>
          <cell r="AJ22">
            <v>4129.65551594185</v>
          </cell>
        </row>
        <row r="23">
          <cell r="A23" t="str">
            <v>QC013</v>
          </cell>
          <cell r="B23" t="str">
            <v>CL402C6</v>
          </cell>
        </row>
        <row r="23">
          <cell r="D23" t="str">
            <v>4DES5Y,MT125,ZFI23,ZB48</v>
          </cell>
          <cell r="E23">
            <v>21501.9</v>
          </cell>
          <cell r="F23">
            <v>6.3</v>
          </cell>
          <cell r="G23">
            <v>14</v>
          </cell>
          <cell r="H23" t="str">
            <v>2x400</v>
          </cell>
          <cell r="I23">
            <v>415</v>
          </cell>
          <cell r="J23">
            <v>5</v>
          </cell>
          <cell r="K23">
            <v>5</v>
          </cell>
          <cell r="L23">
            <v>1.125</v>
          </cell>
          <cell r="M23" t="str">
            <v>5 / RCX4734</v>
          </cell>
          <cell r="N23" t="str">
            <v>5 zfi</v>
          </cell>
        </row>
        <row r="23">
          <cell r="Z23">
            <v>3471.93264124216</v>
          </cell>
          <cell r="AA23">
            <v>3785.55671282705</v>
          </cell>
        </row>
        <row r="23">
          <cell r="AI23">
            <v>4127.62263671257</v>
          </cell>
          <cell r="AJ23">
            <v>4441.24670829747</v>
          </cell>
        </row>
        <row r="24">
          <cell r="A24" t="str">
            <v>QC013.1</v>
          </cell>
          <cell r="B24" t="str">
            <v>CL403C4</v>
          </cell>
        </row>
        <row r="24">
          <cell r="D24" t="str">
            <v>4CES6Y,MT125,ZFI26,ZB58</v>
          </cell>
          <cell r="E24">
            <v>25597.5</v>
          </cell>
          <cell r="F24">
            <v>7.5</v>
          </cell>
          <cell r="G24">
            <v>15</v>
          </cell>
          <cell r="H24" t="str">
            <v>3x400</v>
          </cell>
          <cell r="I24">
            <v>415</v>
          </cell>
          <cell r="J24">
            <v>3</v>
          </cell>
          <cell r="K24">
            <v>7.5</v>
          </cell>
          <cell r="L24">
            <v>1.125</v>
          </cell>
          <cell r="M24">
            <v>6</v>
          </cell>
          <cell r="N24" t="str">
            <v>5 zfi,6</v>
          </cell>
        </row>
        <row r="24">
          <cell r="Z24">
            <v>4036.26933992722</v>
          </cell>
          <cell r="AA24">
            <v>4349.89341151212</v>
          </cell>
        </row>
        <row r="24">
          <cell r="AI24">
            <v>5019.80433313284</v>
          </cell>
          <cell r="AJ24">
            <v>5333.42840471774</v>
          </cell>
        </row>
        <row r="25">
          <cell r="A25" t="str">
            <v>QC014</v>
          </cell>
          <cell r="B25" t="str">
            <v>CL403C5</v>
          </cell>
        </row>
        <row r="25">
          <cell r="D25" t="str">
            <v>4TES9Y,MT160,ZFI31</v>
          </cell>
          <cell r="E25">
            <v>29351.8</v>
          </cell>
          <cell r="F25">
            <v>8.6</v>
          </cell>
          <cell r="G25">
            <v>15</v>
          </cell>
          <cell r="H25" t="str">
            <v>3x400</v>
          </cell>
          <cell r="I25">
            <v>415</v>
          </cell>
          <cell r="J25">
            <v>5</v>
          </cell>
          <cell r="K25">
            <v>7.5</v>
          </cell>
          <cell r="L25">
            <v>1.125</v>
          </cell>
          <cell r="M25" t="str">
            <v>6 / SCX0645</v>
          </cell>
          <cell r="N25" t="str">
            <v>TES2-6 /TGES5</v>
          </cell>
        </row>
        <row r="25">
          <cell r="Z25">
            <v>4466.00552605103</v>
          </cell>
          <cell r="AA25">
            <v>5107.4830667347</v>
          </cell>
        </row>
        <row r="25">
          <cell r="AI25">
            <v>5440.45244281294</v>
          </cell>
          <cell r="AJ25">
            <v>6081.92998349663</v>
          </cell>
        </row>
        <row r="26">
          <cell r="A26" t="str">
            <v>QC015</v>
          </cell>
          <cell r="B26" t="str">
            <v>CL403C6</v>
          </cell>
        </row>
        <row r="26">
          <cell r="D26" t="str">
            <v>4PES12Y,ZFI36</v>
          </cell>
          <cell r="E26">
            <v>33447.4</v>
          </cell>
          <cell r="F26">
            <v>9.8</v>
          </cell>
          <cell r="G26">
            <v>15</v>
          </cell>
          <cell r="H26" t="str">
            <v>3x400</v>
          </cell>
          <cell r="I26">
            <v>415</v>
          </cell>
          <cell r="J26">
            <v>5</v>
          </cell>
          <cell r="K26">
            <v>7.5</v>
          </cell>
          <cell r="L26">
            <v>1.375</v>
          </cell>
          <cell r="M26" t="str">
            <v>6 / SCX0645</v>
          </cell>
          <cell r="N26" t="str">
            <v>TES2-6 /TGES5 </v>
          </cell>
        </row>
        <row r="26">
          <cell r="Z26">
            <v>4989.21906988152</v>
          </cell>
          <cell r="AA26">
            <v>5665.74158807644</v>
          </cell>
        </row>
        <row r="26">
          <cell r="AI26">
            <v>5972.75406308714</v>
          </cell>
          <cell r="AJ26">
            <v>6649.27658128206</v>
          </cell>
        </row>
        <row r="27">
          <cell r="A27" t="str">
            <v>QC016</v>
          </cell>
          <cell r="B27" t="str">
            <v>CL404C6</v>
          </cell>
        </row>
        <row r="27">
          <cell r="D27" t="str">
            <v>4NES14Y,ZFI39</v>
          </cell>
          <cell r="E27">
            <v>41297.3</v>
          </cell>
          <cell r="F27">
            <v>12.1</v>
          </cell>
          <cell r="G27">
            <v>16</v>
          </cell>
          <cell r="H27" t="str">
            <v>4x400</v>
          </cell>
          <cell r="I27">
            <v>415</v>
          </cell>
          <cell r="J27">
            <v>5</v>
          </cell>
          <cell r="K27">
            <v>9</v>
          </cell>
          <cell r="L27">
            <v>1.375</v>
          </cell>
          <cell r="M27" t="str">
            <v>TEX5-1 / TCLE5HW / SCX0645</v>
          </cell>
          <cell r="N27" t="str">
            <v>TES5-1 /TGES5</v>
          </cell>
        </row>
        <row r="27">
          <cell r="Z27">
            <v>6253.33765473193</v>
          </cell>
          <cell r="AA27">
            <v>6929.86017292686</v>
          </cell>
        </row>
        <row r="27">
          <cell r="AI27">
            <v>7564.71764567276</v>
          </cell>
          <cell r="AJ27">
            <v>8241.24016386768</v>
          </cell>
        </row>
        <row r="29">
          <cell r="A29" t="str">
            <v>QC018</v>
          </cell>
          <cell r="B29" t="str">
            <v>NT501C6</v>
          </cell>
        </row>
        <row r="29">
          <cell r="D29" t="str">
            <v>4CES6Y,MT125,ZFI26</v>
          </cell>
          <cell r="E29">
            <v>26962.7</v>
          </cell>
          <cell r="F29">
            <v>7.9</v>
          </cell>
          <cell r="G29">
            <v>26</v>
          </cell>
          <cell r="H29" t="str">
            <v>1X500</v>
          </cell>
          <cell r="I29">
            <v>415</v>
          </cell>
          <cell r="J29">
            <v>6</v>
          </cell>
          <cell r="K29">
            <v>9</v>
          </cell>
          <cell r="L29">
            <v>1.125</v>
          </cell>
          <cell r="M29">
            <v>6</v>
          </cell>
          <cell r="N29" t="str">
            <v>6 /5 zfi</v>
          </cell>
        </row>
        <row r="29">
          <cell r="Z29">
            <v>4610.68853728166</v>
          </cell>
          <cell r="AA29">
            <v>5201.25516203805</v>
          </cell>
        </row>
        <row r="29">
          <cell r="AI29">
            <v>4841.0995675185</v>
          </cell>
          <cell r="AJ29">
            <v>5431.6661922749</v>
          </cell>
        </row>
        <row r="30">
          <cell r="A30" t="str">
            <v>QC019</v>
          </cell>
          <cell r="B30" t="str">
            <v>NT501C8</v>
          </cell>
        </row>
        <row r="30">
          <cell r="D30" t="str">
            <v>4TES9Y,ZFI31,ZFI36</v>
          </cell>
          <cell r="E30">
            <v>30034.4</v>
          </cell>
          <cell r="F30">
            <v>8.8</v>
          </cell>
          <cell r="G30">
            <v>26</v>
          </cell>
          <cell r="H30" t="str">
            <v>1X500</v>
          </cell>
          <cell r="I30">
            <v>415</v>
          </cell>
          <cell r="J30">
            <v>6</v>
          </cell>
          <cell r="K30">
            <v>9</v>
          </cell>
          <cell r="L30">
            <v>1.375</v>
          </cell>
          <cell r="M30">
            <v>6</v>
          </cell>
          <cell r="N30" t="str">
            <v>TES2-6 /TGES5 </v>
          </cell>
        </row>
        <row r="30">
          <cell r="Z30">
            <v>5303.93772450675</v>
          </cell>
          <cell r="AA30">
            <v>5926.76797935287</v>
          </cell>
        </row>
        <row r="30">
          <cell r="AI30">
            <v>5534.34875474359</v>
          </cell>
          <cell r="AJ30">
            <v>6157.17900958971</v>
          </cell>
        </row>
        <row r="31">
          <cell r="A31" t="str">
            <v>QC020</v>
          </cell>
          <cell r="B31" t="str">
            <v>NT502C4</v>
          </cell>
        </row>
        <row r="31">
          <cell r="D31" t="str">
            <v>4PES12Y,ZFI39</v>
          </cell>
          <cell r="E31">
            <v>42662.5</v>
          </cell>
          <cell r="F31">
            <v>12.5</v>
          </cell>
          <cell r="G31">
            <v>26</v>
          </cell>
          <cell r="H31" t="str">
            <v>2X500</v>
          </cell>
          <cell r="I31">
            <v>415</v>
          </cell>
          <cell r="J31">
            <v>6</v>
          </cell>
          <cell r="K31">
            <v>9</v>
          </cell>
          <cell r="L31">
            <v>1.375</v>
          </cell>
          <cell r="M31" t="str">
            <v>TEX5-1 / TCLE5HW / RCX4734</v>
          </cell>
          <cell r="N31" t="str">
            <v>TES5-1 ZFI /TGES5 </v>
          </cell>
        </row>
        <row r="31">
          <cell r="Z31">
            <v>6312.27399558072</v>
          </cell>
          <cell r="AA31">
            <v>6954.15186947445</v>
          </cell>
        </row>
        <row r="31">
          <cell r="AI31">
            <v>6773.0960560544</v>
          </cell>
          <cell r="AJ31">
            <v>7414.97392994814</v>
          </cell>
        </row>
        <row r="32">
          <cell r="A32" t="str">
            <v>QC021</v>
          </cell>
          <cell r="B32" t="str">
            <v>NT502C5</v>
          </cell>
        </row>
        <row r="32">
          <cell r="D32" t="str">
            <v>4NES14Y,ZFI50</v>
          </cell>
          <cell r="E32">
            <v>48464.6</v>
          </cell>
          <cell r="F32">
            <v>14.2</v>
          </cell>
          <cell r="G32">
            <v>26</v>
          </cell>
          <cell r="H32" t="str">
            <v>2x500</v>
          </cell>
          <cell r="I32">
            <v>415</v>
          </cell>
          <cell r="J32">
            <v>6</v>
          </cell>
          <cell r="K32">
            <v>9</v>
          </cell>
          <cell r="L32">
            <v>1.375</v>
          </cell>
          <cell r="M32" t="str">
            <v>TEX5-2 / TCLE7.5HW / SCX0645</v>
          </cell>
          <cell r="N32" t="str">
            <v>TES5-1 ZFI /TGES7.5 </v>
          </cell>
        </row>
        <row r="32">
          <cell r="Z32">
            <v>7280.43234325714</v>
          </cell>
          <cell r="AA32">
            <v>7922.31021715088</v>
          </cell>
        </row>
        <row r="32">
          <cell r="AI32">
            <v>7741.25440373082</v>
          </cell>
          <cell r="AJ32">
            <v>8383.13227762455</v>
          </cell>
        </row>
        <row r="33">
          <cell r="A33" t="str">
            <v>QC022</v>
          </cell>
          <cell r="B33" t="str">
            <v>NT502C6</v>
          </cell>
        </row>
        <row r="33">
          <cell r="D33" t="str">
            <v>4HE18Y,ZFI59,ZFI68</v>
          </cell>
          <cell r="E33">
            <v>54608</v>
          </cell>
          <cell r="F33">
            <v>16</v>
          </cell>
          <cell r="G33">
            <v>26</v>
          </cell>
          <cell r="H33" t="str">
            <v>2x500</v>
          </cell>
          <cell r="I33">
            <v>415</v>
          </cell>
          <cell r="J33">
            <v>6</v>
          </cell>
          <cell r="K33">
            <v>9</v>
          </cell>
          <cell r="L33">
            <v>1.375</v>
          </cell>
          <cell r="M33" t="str">
            <v>TEX5-2 / TCLE7.5HW / SCX0845</v>
          </cell>
          <cell r="N33" t="str">
            <v>TES5-2 ZFI /SCX0857/TGES7.5</v>
          </cell>
        </row>
        <row r="33">
          <cell r="Z33">
            <v>7860.13209464364</v>
          </cell>
          <cell r="AA33">
            <v>8502.00996853738</v>
          </cell>
        </row>
        <row r="33">
          <cell r="AI33">
            <v>8320.95415511732</v>
          </cell>
          <cell r="AJ33">
            <v>8962.83202901106</v>
          </cell>
        </row>
        <row r="34">
          <cell r="A34" t="str">
            <v>QC023</v>
          </cell>
          <cell r="B34" t="str">
            <v>NT502C8</v>
          </cell>
        </row>
        <row r="34">
          <cell r="D34" t="str">
            <v>4GE23Y,ZFI81</v>
          </cell>
          <cell r="E34">
            <v>61434</v>
          </cell>
          <cell r="F34">
            <v>18</v>
          </cell>
          <cell r="G34">
            <v>26</v>
          </cell>
          <cell r="H34" t="str">
            <v>2x500</v>
          </cell>
          <cell r="I34">
            <v>415</v>
          </cell>
          <cell r="J34">
            <v>6</v>
          </cell>
          <cell r="K34">
            <v>9</v>
          </cell>
          <cell r="L34">
            <v>1.625</v>
          </cell>
          <cell r="M34" t="str">
            <v>TEX5-3 / TCLE10HW / SCX1057</v>
          </cell>
          <cell r="N34" t="str">
            <v>TES5-3 /SCX0957/TGES9,TES5-2 ZFI</v>
          </cell>
        </row>
        <row r="34">
          <cell r="Z34">
            <v>9527.43941917988</v>
          </cell>
          <cell r="AA34">
            <v>10216.9429511441</v>
          </cell>
        </row>
        <row r="34">
          <cell r="AI34">
            <v>9916.62254295438</v>
          </cell>
          <cell r="AJ34">
            <v>10606.1260749186</v>
          </cell>
        </row>
        <row r="35">
          <cell r="A35" t="str">
            <v>QC023.1</v>
          </cell>
          <cell r="B35" t="str">
            <v>NT503C5</v>
          </cell>
        </row>
        <row r="35">
          <cell r="D35" t="str">
            <v>4FE25Y / 4GE23Y,ZFI81</v>
          </cell>
          <cell r="E35">
            <v>72000</v>
          </cell>
          <cell r="F35">
            <v>21.0958101377088</v>
          </cell>
          <cell r="G35">
            <v>26</v>
          </cell>
          <cell r="H35" t="str">
            <v>3X500</v>
          </cell>
          <cell r="I35">
            <v>415</v>
          </cell>
          <cell r="J35">
            <v>6</v>
          </cell>
          <cell r="K35">
            <v>14.4</v>
          </cell>
          <cell r="L35">
            <v>1.625</v>
          </cell>
          <cell r="M35" t="str">
            <v>TEX5-4 / TCLE12HW / SCX1257</v>
          </cell>
          <cell r="N35" t="str">
            <v>TES5-4 /SCX0957/TGES11,TES5-3 ZFI</v>
          </cell>
        </row>
        <row r="35">
          <cell r="Z35">
            <v>10226.1275739792</v>
          </cell>
          <cell r="AA35">
            <v>10915.6311059434</v>
          </cell>
        </row>
        <row r="35">
          <cell r="AI35">
            <v>10912.5796358123</v>
          </cell>
          <cell r="AJ35">
            <v>11602.0831677765</v>
          </cell>
        </row>
        <row r="36">
          <cell r="A36" t="str">
            <v>QC024</v>
          </cell>
          <cell r="B36" t="str">
            <v>NT503C6</v>
          </cell>
        </row>
        <row r="36">
          <cell r="D36" t="str">
            <v>S6H-20.2Y / 6HE28Y,ZFI81</v>
          </cell>
          <cell r="E36">
            <v>81912</v>
          </cell>
          <cell r="F36">
            <v>24</v>
          </cell>
          <cell r="G36">
            <v>26</v>
          </cell>
          <cell r="H36" t="str">
            <v>3x500</v>
          </cell>
          <cell r="I36">
            <v>415</v>
          </cell>
          <cell r="J36">
            <v>6</v>
          </cell>
          <cell r="K36">
            <v>14.4</v>
          </cell>
          <cell r="L36">
            <v>1.625</v>
          </cell>
          <cell r="M36" t="str">
            <v>TEX5-4 / TCLE12HW / SCX1257</v>
          </cell>
          <cell r="N36" t="str">
            <v>TES5-4/ TGES13</v>
          </cell>
        </row>
        <row r="36">
          <cell r="Z36">
            <v>11554.0583446811</v>
          </cell>
          <cell r="AA36">
            <v>12435.5715001404</v>
          </cell>
        </row>
        <row r="36">
          <cell r="AI36">
            <v>12245.2914353916</v>
          </cell>
          <cell r="AJ36">
            <v>13126.8045908509</v>
          </cell>
        </row>
        <row r="37">
          <cell r="A37" t="str">
            <v>QC025</v>
          </cell>
          <cell r="B37" t="str">
            <v>NT503C8</v>
          </cell>
        </row>
        <row r="37">
          <cell r="D37" t="str">
            <v>6GE34Y,ZFI96</v>
          </cell>
          <cell r="E37">
            <v>93857.5</v>
          </cell>
          <cell r="F37">
            <v>27.5</v>
          </cell>
          <cell r="G37">
            <v>26</v>
          </cell>
          <cell r="H37" t="str">
            <v>3x500</v>
          </cell>
          <cell r="I37">
            <v>415</v>
          </cell>
          <cell r="J37">
            <v>6</v>
          </cell>
          <cell r="K37">
            <v>14.4</v>
          </cell>
          <cell r="L37">
            <v>2.125</v>
          </cell>
          <cell r="M37" t="str">
            <v>TEX5-4 / TJLE14HW / SCX1457</v>
          </cell>
          <cell r="N37" t="str">
            <v>TES12-5 ZFI/ TGES13</v>
          </cell>
        </row>
        <row r="37">
          <cell r="Z37">
            <v>13992.3830721624</v>
          </cell>
          <cell r="AA37">
            <v>14973.0133357343</v>
          </cell>
        </row>
        <row r="37">
          <cell r="AI37">
            <v>14683.6161628729</v>
          </cell>
          <cell r="AJ37">
            <v>15664.2464264449</v>
          </cell>
        </row>
        <row r="38">
          <cell r="A38" t="str">
            <v>QC025.1</v>
          </cell>
          <cell r="B38" t="str">
            <v>NT504C6</v>
          </cell>
        </row>
        <row r="38">
          <cell r="D38" t="str">
            <v>6GE34Y,ZFI122</v>
          </cell>
          <cell r="E38">
            <v>115000</v>
          </cell>
          <cell r="F38">
            <v>33.6946967477293</v>
          </cell>
          <cell r="G38">
            <v>30</v>
          </cell>
          <cell r="H38" t="str">
            <v>4x500</v>
          </cell>
          <cell r="I38">
            <v>415</v>
          </cell>
          <cell r="J38">
            <v>6</v>
          </cell>
          <cell r="K38">
            <v>16.2</v>
          </cell>
          <cell r="L38">
            <v>2.125</v>
          </cell>
          <cell r="M38" t="str">
            <v>TEX5-4 / TJLE14HW / SCX1457</v>
          </cell>
          <cell r="N38" t="str">
            <v>TES12-5 ZFI/ TGES13</v>
          </cell>
        </row>
        <row r="38">
          <cell r="Z38">
            <v>16320.2833134028</v>
          </cell>
          <cell r="AA38">
            <v>17300.9135769748</v>
          </cell>
        </row>
        <row r="38">
          <cell r="AI38">
            <v>17241.9274343501</v>
          </cell>
          <cell r="AJ38">
            <v>18222.5576979221</v>
          </cell>
        </row>
        <row r="39">
          <cell r="A39" t="str">
            <v>QC026</v>
          </cell>
          <cell r="B39" t="str">
            <v>NT504C8</v>
          </cell>
        </row>
        <row r="39">
          <cell r="D39" t="str">
            <v>6FE44Y/S6F-30.2,ZFI140</v>
          </cell>
          <cell r="E39">
            <v>122868</v>
          </cell>
          <cell r="F39">
            <v>36</v>
          </cell>
          <cell r="G39">
            <v>30</v>
          </cell>
          <cell r="H39" t="str">
            <v>4x500</v>
          </cell>
          <cell r="I39">
            <v>415</v>
          </cell>
          <cell r="J39">
            <v>6</v>
          </cell>
          <cell r="K39">
            <v>16.2</v>
          </cell>
          <cell r="L39">
            <v>2.125</v>
          </cell>
          <cell r="M39" t="str">
            <v>TEX12-5 / TJLE14HW / SCX1457</v>
          </cell>
          <cell r="N39" t="str">
            <v>TES12-6 ZFI/ TGES18</v>
          </cell>
        </row>
        <row r="39">
          <cell r="Z39">
            <v>17474.9017872984</v>
          </cell>
          <cell r="AA39">
            <v>18455.5320508703</v>
          </cell>
        </row>
        <row r="39">
          <cell r="AI39">
            <v>18042.7497713171</v>
          </cell>
          <cell r="AJ39">
            <v>19023.3800348889</v>
          </cell>
        </row>
        <row r="40">
          <cell r="A40" t="str">
            <v>QC001</v>
          </cell>
          <cell r="B40" t="str">
            <v>CL301C4H</v>
          </cell>
        </row>
        <row r="40">
          <cell r="D40" t="str">
            <v>MT18,KCJ484</v>
          </cell>
          <cell r="E40">
            <v>10900</v>
          </cell>
          <cell r="F40">
            <v>3.19367125695869</v>
          </cell>
          <cell r="G40">
            <v>9</v>
          </cell>
          <cell r="H40" t="str">
            <v>1x300</v>
          </cell>
          <cell r="I40">
            <v>230</v>
          </cell>
        </row>
        <row r="40">
          <cell r="K40" t="str">
            <v>~</v>
          </cell>
          <cell r="L40" t="str">
            <v>~</v>
          </cell>
          <cell r="M40" t="str">
            <v>1 / RCX1234</v>
          </cell>
          <cell r="N40" t="str">
            <v>1 / RCX0834</v>
          </cell>
        </row>
        <row r="40">
          <cell r="Z40">
            <v>1311.83295708801</v>
          </cell>
          <cell r="AA40">
            <v>1548.02548582364</v>
          </cell>
        </row>
        <row r="40">
          <cell r="AI40" t="str">
            <v>~</v>
          </cell>
          <cell r="AJ40" t="str">
            <v>~</v>
          </cell>
        </row>
        <row r="41">
          <cell r="A41" t="str">
            <v>QC002</v>
          </cell>
          <cell r="B41" t="str">
            <v>CL302C3H</v>
          </cell>
        </row>
        <row r="41">
          <cell r="D41" t="str">
            <v>MT22,CS11,zb15</v>
          </cell>
          <cell r="E41">
            <v>14600</v>
          </cell>
          <cell r="F41">
            <v>4.2777615001465</v>
          </cell>
          <cell r="G41">
            <v>9</v>
          </cell>
          <cell r="H41" t="str">
            <v>2x300</v>
          </cell>
          <cell r="I41">
            <v>230</v>
          </cell>
        </row>
        <row r="41">
          <cell r="K41" t="str">
            <v>~</v>
          </cell>
          <cell r="L41" t="str">
            <v>~</v>
          </cell>
          <cell r="M41" t="str">
            <v>1 / RCX1234</v>
          </cell>
          <cell r="N41" t="str">
            <v>2 / RCX1034</v>
          </cell>
        </row>
        <row r="41">
          <cell r="Z41">
            <v>1711.12956187025</v>
          </cell>
          <cell r="AA41">
            <v>1947.32209060588</v>
          </cell>
        </row>
        <row r="41">
          <cell r="AI41" t="str">
            <v>~</v>
          </cell>
          <cell r="AJ41" t="str">
            <v>~</v>
          </cell>
        </row>
        <row r="42">
          <cell r="A42" t="str">
            <v>QC003</v>
          </cell>
          <cell r="B42" t="str">
            <v>CL302C4H</v>
          </cell>
        </row>
        <row r="42">
          <cell r="D42" t="str">
            <v>MT32,ZB19,CS13</v>
          </cell>
          <cell r="E42">
            <v>18300</v>
          </cell>
          <cell r="F42">
            <v>5.36185174333431</v>
          </cell>
          <cell r="G42">
            <v>9</v>
          </cell>
          <cell r="H42" t="str">
            <v>2x300</v>
          </cell>
          <cell r="I42">
            <v>230</v>
          </cell>
        </row>
        <row r="42">
          <cell r="K42" t="str">
            <v>~</v>
          </cell>
          <cell r="L42" t="str">
            <v>~</v>
          </cell>
          <cell r="M42" t="str">
            <v>2 / RCX1634</v>
          </cell>
          <cell r="N42" t="str">
            <v>3 / RCX1534</v>
          </cell>
        </row>
        <row r="42">
          <cell r="Z42">
            <v>1852.6438950651</v>
          </cell>
          <cell r="AA42">
            <v>2088.83642380073</v>
          </cell>
        </row>
        <row r="42">
          <cell r="AI42" t="str">
            <v>~</v>
          </cell>
          <cell r="AJ42" t="str">
            <v>~</v>
          </cell>
        </row>
        <row r="43">
          <cell r="A43" t="str">
            <v>QC004</v>
          </cell>
          <cell r="B43" t="str">
            <v>CL302C6H</v>
          </cell>
        </row>
        <row r="43">
          <cell r="D43" t="str">
            <v>MT40,ZB21,CS20</v>
          </cell>
          <cell r="E43">
            <v>25800</v>
          </cell>
          <cell r="F43">
            <v>7.55933196601231</v>
          </cell>
          <cell r="G43">
            <v>8</v>
          </cell>
          <cell r="H43" t="str">
            <v>2x300</v>
          </cell>
          <cell r="I43">
            <v>230</v>
          </cell>
        </row>
        <row r="43">
          <cell r="K43" t="str">
            <v>~</v>
          </cell>
          <cell r="L43" t="str">
            <v>~</v>
          </cell>
          <cell r="M43" t="str">
            <v>2 / RCX1634</v>
          </cell>
          <cell r="N43" t="str">
            <v>3 / RCX1534</v>
          </cell>
        </row>
        <row r="43">
          <cell r="Z43">
            <v>2296.66134417187</v>
          </cell>
          <cell r="AA43">
            <v>2532.8538729075</v>
          </cell>
        </row>
        <row r="43">
          <cell r="AI43" t="str">
            <v>~</v>
          </cell>
          <cell r="AJ43" t="str">
            <v>~</v>
          </cell>
        </row>
        <row r="44">
          <cell r="A44" t="str">
            <v>QC005</v>
          </cell>
          <cell r="B44" t="str">
            <v>CL303C4H</v>
          </cell>
        </row>
        <row r="44">
          <cell r="D44" t="str">
            <v>MT50,ZB29,CS27</v>
          </cell>
          <cell r="E44">
            <v>30400</v>
          </cell>
          <cell r="F44">
            <v>8.90711983592148</v>
          </cell>
          <cell r="G44">
            <v>9</v>
          </cell>
          <cell r="H44" t="str">
            <v>3x300</v>
          </cell>
          <cell r="I44">
            <v>230</v>
          </cell>
        </row>
        <row r="44">
          <cell r="K44" t="str">
            <v>~</v>
          </cell>
          <cell r="L44" t="str">
            <v>~</v>
          </cell>
          <cell r="M44" t="str">
            <v>3 / RCX2434</v>
          </cell>
          <cell r="N44" t="str">
            <v>4 / RCX2034</v>
          </cell>
        </row>
        <row r="44">
          <cell r="Z44">
            <v>2476.54581767035</v>
          </cell>
          <cell r="AA44">
            <v>2712.73834640598</v>
          </cell>
        </row>
        <row r="44">
          <cell r="AI44" t="str">
            <v>~</v>
          </cell>
          <cell r="AJ44" t="str">
            <v>~</v>
          </cell>
        </row>
        <row r="45">
          <cell r="A45" t="str">
            <v>QC006</v>
          </cell>
          <cell r="B45" t="str">
            <v>CL303C6H</v>
          </cell>
        </row>
        <row r="45">
          <cell r="D45" t="str">
            <v>MT64,ZB38,CS33</v>
          </cell>
          <cell r="E45">
            <v>44800</v>
          </cell>
          <cell r="F45">
            <v>13.1262818634632</v>
          </cell>
          <cell r="G45">
            <v>9</v>
          </cell>
          <cell r="H45" t="str">
            <v>3x300</v>
          </cell>
          <cell r="I45">
            <v>230</v>
          </cell>
        </row>
        <row r="45">
          <cell r="K45" t="str">
            <v>~</v>
          </cell>
          <cell r="L45" t="str">
            <v>~</v>
          </cell>
          <cell r="M45" t="str">
            <v>4 / RCX3134</v>
          </cell>
          <cell r="N45" t="str">
            <v>5 / RCX3034</v>
          </cell>
        </row>
        <row r="45">
          <cell r="Z45">
            <v>3073.76226968531</v>
          </cell>
          <cell r="AA45">
            <v>3309.95479842094</v>
          </cell>
        </row>
        <row r="45">
          <cell r="AI45" t="str">
            <v>~</v>
          </cell>
          <cell r="AJ45" t="str">
            <v>~</v>
          </cell>
        </row>
        <row r="46">
          <cell r="A46" t="str">
            <v>QC006.1</v>
          </cell>
          <cell r="B46" t="str">
            <v>CL304C6H</v>
          </cell>
        </row>
        <row r="46">
          <cell r="D46" t="str">
            <v>MT80,ZB45,CR72</v>
          </cell>
          <cell r="E46">
            <v>63600</v>
          </cell>
          <cell r="F46">
            <v>18.6346322883094</v>
          </cell>
          <cell r="G46">
            <v>9</v>
          </cell>
          <cell r="H46" t="str">
            <v>4x300</v>
          </cell>
          <cell r="I46">
            <v>230</v>
          </cell>
        </row>
        <row r="46">
          <cell r="K46" t="str">
            <v>~</v>
          </cell>
          <cell r="L46" t="str">
            <v>~</v>
          </cell>
          <cell r="M46" t="str">
            <v>5 / RCX4734</v>
          </cell>
          <cell r="N46" t="str">
            <v>6 / SCX0445</v>
          </cell>
        </row>
        <row r="46">
          <cell r="Z46">
            <v>3708.05056536908</v>
          </cell>
          <cell r="AA46">
            <v>3944.24309410471</v>
          </cell>
        </row>
        <row r="46">
          <cell r="AI46" t="str">
            <v>~</v>
          </cell>
          <cell r="AJ46" t="str">
            <v>~</v>
          </cell>
        </row>
        <row r="47">
          <cell r="A47" t="str">
            <v>QC007</v>
          </cell>
          <cell r="B47" t="str">
            <v>CL401C3H</v>
          </cell>
        </row>
        <row r="47">
          <cell r="D47" t="str">
            <v>MT22,CS11,zb15</v>
          </cell>
          <cell r="E47">
            <v>10900</v>
          </cell>
          <cell r="F47">
            <v>3.19367125695869</v>
          </cell>
          <cell r="G47">
            <v>12</v>
          </cell>
          <cell r="H47" t="str">
            <v>1x400</v>
          </cell>
          <cell r="I47">
            <v>230</v>
          </cell>
        </row>
        <row r="47">
          <cell r="K47" t="str">
            <v>~</v>
          </cell>
          <cell r="L47" t="str">
            <v>~</v>
          </cell>
          <cell r="M47" t="str">
            <v>1 / RCX1234</v>
          </cell>
          <cell r="N47" t="str">
            <v>1 / RCX0834</v>
          </cell>
        </row>
        <row r="47">
          <cell r="Z47">
            <v>1513.22535676566</v>
          </cell>
          <cell r="AA47">
            <v>1749.41788550129</v>
          </cell>
        </row>
        <row r="47">
          <cell r="AI47">
            <v>1841.07035450087</v>
          </cell>
          <cell r="AJ47">
            <v>2077.2628832365</v>
          </cell>
        </row>
        <row r="48">
          <cell r="A48" t="str">
            <v>QC008</v>
          </cell>
          <cell r="B48" t="str">
            <v>CL401C4H</v>
          </cell>
        </row>
        <row r="48">
          <cell r="D48" t="str">
            <v>MT32,ZB19,CS13</v>
          </cell>
          <cell r="E48">
            <v>14600</v>
          </cell>
          <cell r="F48">
            <v>4.2777615001465</v>
          </cell>
          <cell r="G48">
            <v>12</v>
          </cell>
          <cell r="H48" t="str">
            <v>1x400</v>
          </cell>
          <cell r="I48">
            <v>230</v>
          </cell>
        </row>
        <row r="48">
          <cell r="K48" t="str">
            <v>~</v>
          </cell>
          <cell r="L48" t="str">
            <v>~</v>
          </cell>
          <cell r="M48" t="str">
            <v>1 / RCX1234</v>
          </cell>
          <cell r="N48" t="str">
            <v>2 / RCX1034</v>
          </cell>
        </row>
        <row r="48">
          <cell r="Z48">
            <v>1662.5294697694</v>
          </cell>
          <cell r="AA48">
            <v>1898.72199850503</v>
          </cell>
        </row>
        <row r="48">
          <cell r="AI48">
            <v>1990.3744675046</v>
          </cell>
          <cell r="AJ48">
            <v>2226.56699624024</v>
          </cell>
        </row>
        <row r="49">
          <cell r="A49" t="str">
            <v>QC009</v>
          </cell>
          <cell r="B49" t="str">
            <v>CL401C5H</v>
          </cell>
        </row>
        <row r="49">
          <cell r="D49" t="str">
            <v>MT36,ZB21,CS17</v>
          </cell>
          <cell r="E49">
            <v>18300</v>
          </cell>
          <cell r="F49">
            <v>5.36185174333431</v>
          </cell>
          <cell r="G49">
            <v>12</v>
          </cell>
          <cell r="H49" t="str">
            <v>1x400</v>
          </cell>
          <cell r="I49">
            <v>230</v>
          </cell>
        </row>
        <row r="49">
          <cell r="K49" t="str">
            <v>~</v>
          </cell>
          <cell r="L49" t="str">
            <v>~</v>
          </cell>
          <cell r="M49" t="str">
            <v>2 / RCX1634</v>
          </cell>
          <cell r="N49" t="str">
            <v>3 / RCX1534</v>
          </cell>
        </row>
        <row r="49">
          <cell r="Z49">
            <v>1818.32506594721</v>
          </cell>
          <cell r="AA49">
            <v>2054.51759468284</v>
          </cell>
        </row>
        <row r="49">
          <cell r="AI49">
            <v>2146.17006368242</v>
          </cell>
          <cell r="AJ49">
            <v>2382.36259241805</v>
          </cell>
        </row>
        <row r="50">
          <cell r="A50" t="str">
            <v>QC010</v>
          </cell>
          <cell r="B50" t="str">
            <v>CL401C6H</v>
          </cell>
        </row>
        <row r="50">
          <cell r="D50" t="str">
            <v>MT40,ZB21,CS20,CS24</v>
          </cell>
          <cell r="E50">
            <v>25800</v>
          </cell>
          <cell r="F50">
            <v>7.55933196601231</v>
          </cell>
          <cell r="G50">
            <v>12</v>
          </cell>
          <cell r="H50" t="str">
            <v>1x400</v>
          </cell>
          <cell r="I50">
            <v>230</v>
          </cell>
        </row>
        <row r="50">
          <cell r="K50" t="str">
            <v>~</v>
          </cell>
          <cell r="L50" t="str">
            <v>~</v>
          </cell>
          <cell r="M50" t="str">
            <v>3 / RCX2434</v>
          </cell>
          <cell r="N50" t="str">
            <v>3 / RCX1534</v>
          </cell>
        </row>
        <row r="50">
          <cell r="Z50">
            <v>2013.06956116948</v>
          </cell>
          <cell r="AA50">
            <v>2249.26208990511</v>
          </cell>
        </row>
        <row r="50">
          <cell r="AI50">
            <v>2340.91455890469</v>
          </cell>
          <cell r="AJ50">
            <v>2577.10708764032</v>
          </cell>
        </row>
        <row r="51">
          <cell r="A51" t="str">
            <v>QC010.1</v>
          </cell>
          <cell r="B51" t="str">
            <v>CL402C3H</v>
          </cell>
        </row>
        <row r="51">
          <cell r="D51" t="str">
            <v>MT44,ZB29,CS24,CS27,cr42</v>
          </cell>
          <cell r="E51">
            <v>27645.3</v>
          </cell>
          <cell r="F51">
            <v>8.1</v>
          </cell>
          <cell r="G51">
            <v>14</v>
          </cell>
          <cell r="H51" t="str">
            <v>2x400</v>
          </cell>
          <cell r="I51">
            <v>415</v>
          </cell>
        </row>
        <row r="51">
          <cell r="K51" t="str">
            <v>~</v>
          </cell>
          <cell r="L51" t="str">
            <v>~</v>
          </cell>
          <cell r="M51" t="str">
            <v>3 / RCX2434</v>
          </cell>
          <cell r="N51" t="str">
            <v>3 / RCX1534</v>
          </cell>
        </row>
        <row r="51">
          <cell r="Z51">
            <v>2361.88901847523</v>
          </cell>
          <cell r="AA51">
            <v>2598.08154721086</v>
          </cell>
        </row>
        <row r="51">
          <cell r="AI51">
            <v>3017.57901394564</v>
          </cell>
          <cell r="AJ51">
            <v>3253.77154268128</v>
          </cell>
        </row>
        <row r="52">
          <cell r="A52" t="str">
            <v>QC011</v>
          </cell>
          <cell r="B52" t="str">
            <v>CL402C4H</v>
          </cell>
        </row>
        <row r="52">
          <cell r="D52" t="str">
            <v>MT50,ZB29,CS27,cr47</v>
          </cell>
          <cell r="E52">
            <v>30400</v>
          </cell>
          <cell r="F52">
            <v>8.90711983592148</v>
          </cell>
          <cell r="G52">
            <v>14</v>
          </cell>
          <cell r="H52" t="str">
            <v>2x400</v>
          </cell>
          <cell r="I52">
            <v>415</v>
          </cell>
        </row>
        <row r="52">
          <cell r="K52" t="str">
            <v>~</v>
          </cell>
          <cell r="L52" t="str">
            <v>~</v>
          </cell>
          <cell r="M52" t="str">
            <v>3 / RCX2434</v>
          </cell>
          <cell r="N52" t="str">
            <v>3 / RCX2034</v>
          </cell>
        </row>
        <row r="52">
          <cell r="Z52">
            <v>2643.61938823011</v>
          </cell>
          <cell r="AA52">
            <v>2879.81191696574</v>
          </cell>
        </row>
        <row r="52">
          <cell r="AI52">
            <v>3299.30938370053</v>
          </cell>
          <cell r="AJ52">
            <v>3535.50191243616</v>
          </cell>
        </row>
        <row r="53">
          <cell r="A53" t="str">
            <v>QC012</v>
          </cell>
          <cell r="B53" t="str">
            <v>CL402C5H</v>
          </cell>
        </row>
        <row r="53">
          <cell r="D53" t="str">
            <v>MT64,ZB38,CS33,cr62</v>
          </cell>
          <cell r="E53">
            <v>44800</v>
          </cell>
          <cell r="F53">
            <v>13.1262818634632</v>
          </cell>
          <cell r="G53">
            <v>14</v>
          </cell>
          <cell r="H53" t="str">
            <v>2x400</v>
          </cell>
          <cell r="I53">
            <v>415</v>
          </cell>
        </row>
        <row r="53">
          <cell r="K53" t="str">
            <v>~</v>
          </cell>
          <cell r="L53" t="str">
            <v>~</v>
          </cell>
          <cell r="M53" t="str">
            <v>4 / RCX3134</v>
          </cell>
          <cell r="N53" t="str">
            <v>4 / RCX3034</v>
          </cell>
        </row>
        <row r="53">
          <cell r="Z53">
            <v>2894.19063874943</v>
          </cell>
          <cell r="AA53">
            <v>3130.38316748506</v>
          </cell>
        </row>
        <row r="53">
          <cell r="AI53">
            <v>3549.88063421984</v>
          </cell>
          <cell r="AJ53">
            <v>3786.07316295548</v>
          </cell>
        </row>
        <row r="54">
          <cell r="A54" t="str">
            <v>QC013</v>
          </cell>
          <cell r="B54" t="str">
            <v>CL402C6H</v>
          </cell>
        </row>
        <row r="54">
          <cell r="D54" t="str">
            <v>MT80,ZB45,CR72</v>
          </cell>
          <cell r="E54">
            <v>63600</v>
          </cell>
          <cell r="F54">
            <v>18.6346322883094</v>
          </cell>
          <cell r="G54">
            <v>14</v>
          </cell>
          <cell r="H54" t="str">
            <v>2x400</v>
          </cell>
          <cell r="I54">
            <v>415</v>
          </cell>
        </row>
        <row r="54">
          <cell r="K54" t="str">
            <v>~</v>
          </cell>
          <cell r="L54" t="str">
            <v>~</v>
          </cell>
          <cell r="M54" t="str">
            <v>5 / RCX4734</v>
          </cell>
          <cell r="N54">
            <v>5</v>
          </cell>
        </row>
        <row r="54">
          <cell r="Z54">
            <v>3205.78183110506</v>
          </cell>
          <cell r="AA54">
            <v>3441.97435984069</v>
          </cell>
        </row>
        <row r="54">
          <cell r="AI54">
            <v>3861.47182657547</v>
          </cell>
          <cell r="AJ54">
            <v>4097.66435531111</v>
          </cell>
        </row>
        <row r="55">
          <cell r="A55" t="str">
            <v>QC013.1</v>
          </cell>
          <cell r="B55" t="str">
            <v>CL403C4H</v>
          </cell>
        </row>
        <row r="55">
          <cell r="D55" t="str">
            <v>MT80,ZB48</v>
          </cell>
          <cell r="E55">
            <v>64847</v>
          </cell>
          <cell r="F55">
            <v>19</v>
          </cell>
          <cell r="G55">
            <v>15</v>
          </cell>
          <cell r="H55" t="str">
            <v>3x400</v>
          </cell>
          <cell r="I55">
            <v>415</v>
          </cell>
        </row>
        <row r="55">
          <cell r="K55" t="str">
            <v>~</v>
          </cell>
          <cell r="L55" t="str">
            <v>~</v>
          </cell>
          <cell r="M55" t="str">
            <v>6 / RCX4734</v>
          </cell>
          <cell r="N55">
            <v>5</v>
          </cell>
        </row>
        <row r="55">
          <cell r="Z55">
            <v>3814.26061537383</v>
          </cell>
          <cell r="AA55">
            <v>4050.45314410947</v>
          </cell>
        </row>
        <row r="55">
          <cell r="AI55">
            <v>4797.79560857945</v>
          </cell>
          <cell r="AJ55">
            <v>5033.98813731509</v>
          </cell>
        </row>
        <row r="56">
          <cell r="A56" t="str">
            <v>QC014</v>
          </cell>
          <cell r="B56" t="str">
            <v>CL403C5H</v>
          </cell>
        </row>
        <row r="56">
          <cell r="D56" t="str">
            <v>MT100,ZB58</v>
          </cell>
          <cell r="E56">
            <v>66000</v>
          </cell>
          <cell r="F56">
            <v>19.3378259595664</v>
          </cell>
          <cell r="G56">
            <v>15</v>
          </cell>
          <cell r="H56" t="str">
            <v>3x400</v>
          </cell>
          <cell r="I56">
            <v>415</v>
          </cell>
        </row>
        <row r="56">
          <cell r="K56" t="str">
            <v>~</v>
          </cell>
          <cell r="L56" t="str">
            <v>~</v>
          </cell>
          <cell r="M56" t="str">
            <v>6 / TCLE5HW / SCX0645</v>
          </cell>
          <cell r="N56">
            <v>6</v>
          </cell>
        </row>
        <row r="56">
          <cell r="Z56">
            <v>4095.99098512872</v>
          </cell>
          <cell r="AA56">
            <v>4332.18351386435</v>
          </cell>
        </row>
        <row r="56">
          <cell r="AI56">
            <v>5070.43790189063</v>
          </cell>
          <cell r="AJ56">
            <v>5634.48389972505</v>
          </cell>
        </row>
        <row r="57">
          <cell r="A57" t="str">
            <v>QC015</v>
          </cell>
          <cell r="B57" t="str">
            <v>CL403C6H</v>
          </cell>
        </row>
        <row r="57">
          <cell r="D57" t="str">
            <v>MT125,ZB76</v>
          </cell>
          <cell r="E57">
            <v>82100</v>
          </cell>
          <cell r="F57">
            <v>24.0550835042485</v>
          </cell>
          <cell r="G57">
            <v>15</v>
          </cell>
          <cell r="H57" t="str">
            <v>3x400</v>
          </cell>
          <cell r="I57">
            <v>415</v>
          </cell>
        </row>
        <row r="57">
          <cell r="K57" t="str">
            <v>~</v>
          </cell>
          <cell r="L57" t="str">
            <v>~</v>
          </cell>
          <cell r="M57" t="str">
            <v>TEX5-1 / TCLE5HW / SCX0645</v>
          </cell>
          <cell r="N57">
            <v>6</v>
          </cell>
        </row>
        <row r="57">
          <cell r="Z57">
            <v>4619.20452895921</v>
          </cell>
          <cell r="AA57">
            <v>4855.39705769484</v>
          </cell>
        </row>
        <row r="57">
          <cell r="AI57">
            <v>5602.73952216483</v>
          </cell>
          <cell r="AJ57">
            <v>6166.78551999925</v>
          </cell>
        </row>
        <row r="58">
          <cell r="A58" t="str">
            <v>QC016</v>
          </cell>
          <cell r="B58" t="str">
            <v>CL404C6H</v>
          </cell>
        </row>
        <row r="58">
          <cell r="D58" t="str">
            <v>MT144/4VES10Y,ZB95</v>
          </cell>
          <cell r="E58">
            <v>93400</v>
          </cell>
          <cell r="F58">
            <v>27.3659537064166</v>
          </cell>
          <cell r="G58">
            <v>16</v>
          </cell>
          <cell r="H58" t="str">
            <v>4x400</v>
          </cell>
          <cell r="I58">
            <v>415</v>
          </cell>
        </row>
        <row r="58">
          <cell r="K58" t="str">
            <v>~</v>
          </cell>
          <cell r="L58" t="str">
            <v>~</v>
          </cell>
          <cell r="M58" t="str">
            <v>TEX5-2 / TCLE7.5HW / SCX0845</v>
          </cell>
          <cell r="N58" t="str">
            <v>TES5-2 / SCX0857/TGES7.5</v>
          </cell>
        </row>
        <row r="58">
          <cell r="Z58">
            <v>5721.03603445773</v>
          </cell>
          <cell r="AA58">
            <v>6285.08203229215</v>
          </cell>
        </row>
        <row r="58">
          <cell r="AI58">
            <v>7032.41602539856</v>
          </cell>
          <cell r="AJ58">
            <v>7596.46202323297</v>
          </cell>
        </row>
        <row r="60">
          <cell r="A60" t="str">
            <v>QC018</v>
          </cell>
          <cell r="B60" t="str">
            <v>NT501C6H</v>
          </cell>
        </row>
        <row r="60">
          <cell r="D60" t="str">
            <v>MT100,ZB58</v>
          </cell>
          <cell r="E60">
            <v>66000</v>
          </cell>
          <cell r="F60">
            <v>19.3378259595664</v>
          </cell>
          <cell r="G60">
            <v>26</v>
          </cell>
          <cell r="H60" t="str">
            <v>1X500</v>
          </cell>
          <cell r="I60">
            <v>415</v>
          </cell>
        </row>
        <row r="60">
          <cell r="K60" t="str">
            <v>~</v>
          </cell>
          <cell r="L60" t="str">
            <v>~</v>
          </cell>
          <cell r="M60" t="str">
            <v>6 / TCLE5HW / SCX0645</v>
          </cell>
          <cell r="N60">
            <v>6</v>
          </cell>
        </row>
        <row r="60">
          <cell r="Z60">
            <v>4345.34143458516</v>
          </cell>
          <cell r="AA60">
            <v>4864.62187703589</v>
          </cell>
        </row>
        <row r="60">
          <cell r="AI60">
            <v>4575.752464822</v>
          </cell>
          <cell r="AJ60">
            <v>5095.03290727273</v>
          </cell>
        </row>
        <row r="61">
          <cell r="A61" t="str">
            <v>QC019</v>
          </cell>
          <cell r="B61" t="str">
            <v>NT501C8H</v>
          </cell>
        </row>
        <row r="61">
          <cell r="D61" t="str">
            <v>MT125,ZB76</v>
          </cell>
          <cell r="E61">
            <v>82100</v>
          </cell>
          <cell r="F61">
            <v>24.0550835042485</v>
          </cell>
          <cell r="G61">
            <v>26</v>
          </cell>
          <cell r="H61" t="str">
            <v>1X500</v>
          </cell>
          <cell r="I61">
            <v>415</v>
          </cell>
        </row>
        <row r="61">
          <cell r="K61" t="str">
            <v>~</v>
          </cell>
          <cell r="L61" t="str">
            <v>~</v>
          </cell>
          <cell r="M61" t="str">
            <v>TEX5-1 / TCLE5HW / SCX0645</v>
          </cell>
          <cell r="N61" t="str">
            <v>TES5-2 /TGES7.5</v>
          </cell>
        </row>
        <row r="61">
          <cell r="Z61">
            <v>5038.59062181025</v>
          </cell>
          <cell r="AA61">
            <v>5557.87106426098</v>
          </cell>
        </row>
        <row r="61">
          <cell r="AI61">
            <v>5269.00165204709</v>
          </cell>
          <cell r="AJ61">
            <v>5788.28209449782</v>
          </cell>
        </row>
        <row r="62">
          <cell r="A62" t="str">
            <v>QC020</v>
          </cell>
          <cell r="B62" t="str">
            <v>NT502C4H</v>
          </cell>
        </row>
        <row r="62">
          <cell r="D62" t="str">
            <v>MT160/4VES10Y</v>
          </cell>
          <cell r="E62">
            <v>90800</v>
          </cell>
          <cell r="F62">
            <v>26.6041605625549</v>
          </cell>
          <cell r="G62">
            <v>26</v>
          </cell>
          <cell r="H62" t="str">
            <v>2X500</v>
          </cell>
          <cell r="I62">
            <v>415</v>
          </cell>
        </row>
        <row r="62">
          <cell r="K62" t="str">
            <v>~</v>
          </cell>
          <cell r="L62" t="str">
            <v>~</v>
          </cell>
          <cell r="M62" t="str">
            <v>TEX5-2 / TCLE7.5HW / SCX0845</v>
          </cell>
          <cell r="N62" t="str">
            <v>TES5-3 /  SCX0857/TGES9</v>
          </cell>
        </row>
        <row r="62">
          <cell r="Z62">
            <v>5903.49602656178</v>
          </cell>
          <cell r="AA62">
            <v>6422.77646901252</v>
          </cell>
        </row>
        <row r="62">
          <cell r="AI62">
            <v>6364.31808703546</v>
          </cell>
          <cell r="AJ62">
            <v>6883.59852948619</v>
          </cell>
        </row>
        <row r="63">
          <cell r="A63" t="str">
            <v>QC021</v>
          </cell>
          <cell r="B63" t="str">
            <v>NT502C5H</v>
          </cell>
        </row>
        <row r="63">
          <cell r="D63" t="str">
            <v>4TES12Y,ZB95</v>
          </cell>
          <cell r="E63">
            <v>106500</v>
          </cell>
          <cell r="F63">
            <v>31.2042191620275</v>
          </cell>
          <cell r="G63">
            <v>26</v>
          </cell>
          <cell r="H63" t="str">
            <v>2x500</v>
          </cell>
          <cell r="I63">
            <v>415</v>
          </cell>
        </row>
        <row r="63">
          <cell r="K63" t="str">
            <v>~</v>
          </cell>
          <cell r="L63" t="str">
            <v>~</v>
          </cell>
          <cell r="M63" t="str">
            <v>TEX5-2 / TCLE7.5HW / SCX0845</v>
          </cell>
          <cell r="N63" t="str">
            <v>TES5-3 /  SCX0857/TGES9</v>
          </cell>
        </row>
        <row r="63">
          <cell r="Z63">
            <v>6871.6543742382</v>
          </cell>
          <cell r="AA63">
            <v>7390.93481668893</v>
          </cell>
        </row>
        <row r="63">
          <cell r="AI63">
            <v>7332.47643471188</v>
          </cell>
          <cell r="AJ63">
            <v>7851.75687716261</v>
          </cell>
        </row>
        <row r="64">
          <cell r="A64" t="str">
            <v>QC022</v>
          </cell>
          <cell r="B64" t="str">
            <v>NT502C6H</v>
          </cell>
        </row>
        <row r="64">
          <cell r="D64" t="str">
            <v>4PES15Y,ZB114</v>
          </cell>
          <cell r="E64">
            <v>120000</v>
          </cell>
          <cell r="F64">
            <v>35.1596835628479</v>
          </cell>
          <cell r="G64">
            <v>26</v>
          </cell>
          <cell r="H64" t="str">
            <v>2x500</v>
          </cell>
          <cell r="I64">
            <v>415</v>
          </cell>
        </row>
        <row r="64">
          <cell r="K64" t="str">
            <v>~</v>
          </cell>
          <cell r="L64" t="str">
            <v>~</v>
          </cell>
          <cell r="M64" t="str">
            <v>TEX5-3 / TCLE10HW / SCX1057</v>
          </cell>
          <cell r="N64" t="str">
            <v>TES5-4 /  SCX0957/TGES11</v>
          </cell>
        </row>
        <row r="64">
          <cell r="Z64">
            <v>7451.3541256247</v>
          </cell>
          <cell r="AA64">
            <v>7970.63456807543</v>
          </cell>
        </row>
        <row r="64">
          <cell r="AI64">
            <v>7912.17618609838</v>
          </cell>
          <cell r="AJ64">
            <v>8431.45662854911</v>
          </cell>
        </row>
        <row r="65">
          <cell r="A65" t="str">
            <v>QC023</v>
          </cell>
          <cell r="B65" t="str">
            <v>NT502C8H</v>
          </cell>
        </row>
        <row r="65">
          <cell r="D65" t="str">
            <v>4NES20Y,ZB130</v>
          </cell>
          <cell r="E65">
            <v>140000</v>
          </cell>
          <cell r="F65">
            <v>41.0196308233226</v>
          </cell>
          <cell r="G65">
            <v>26</v>
          </cell>
          <cell r="H65" t="str">
            <v>2x500</v>
          </cell>
          <cell r="I65">
            <v>415</v>
          </cell>
        </row>
        <row r="65">
          <cell r="K65" t="str">
            <v>~</v>
          </cell>
          <cell r="L65" t="str">
            <v>~</v>
          </cell>
          <cell r="M65" t="str">
            <v>TEX5-4 / TCLE12HW / SCX1257</v>
          </cell>
          <cell r="N65" t="str">
            <v>TES12-5 /TGES13</v>
          </cell>
        </row>
        <row r="65">
          <cell r="Z65">
            <v>9118.66145016094</v>
          </cell>
          <cell r="AA65">
            <v>9637.94189261168</v>
          </cell>
        </row>
        <row r="65">
          <cell r="AI65">
            <v>9507.84457393544</v>
          </cell>
          <cell r="AJ65">
            <v>10027.1250163862</v>
          </cell>
        </row>
        <row r="66">
          <cell r="A66" t="str">
            <v>QC023.1</v>
          </cell>
          <cell r="B66" t="str">
            <v>NT503C5H</v>
          </cell>
        </row>
        <row r="66">
          <cell r="D66" t="str">
            <v>4JE22Y,ZB130</v>
          </cell>
          <cell r="E66">
            <v>150000</v>
          </cell>
          <cell r="F66">
            <v>43.9496044535599</v>
          </cell>
          <cell r="G66">
            <v>26</v>
          </cell>
          <cell r="H66" t="str">
            <v>3x500</v>
          </cell>
          <cell r="I66">
            <v>415</v>
          </cell>
        </row>
        <row r="66">
          <cell r="K66" t="str">
            <v>~</v>
          </cell>
          <cell r="L66" t="str">
            <v>~</v>
          </cell>
          <cell r="M66" t="str">
            <v>TEX5-4 / TCLE12HW / SCX1257</v>
          </cell>
          <cell r="N66" t="str">
            <v>TES12-5 /TGES13</v>
          </cell>
        </row>
        <row r="66">
          <cell r="Z66">
            <v>9638.06102205725</v>
          </cell>
          <cell r="AA66">
            <v>10157.341464508</v>
          </cell>
        </row>
        <row r="66">
          <cell r="AI66">
            <v>10324.5130838904</v>
          </cell>
          <cell r="AJ66">
            <v>10843.7935263411</v>
          </cell>
        </row>
        <row r="67">
          <cell r="A67" t="str">
            <v>QC024</v>
          </cell>
          <cell r="B67" t="str">
            <v>NT503C6H</v>
          </cell>
        </row>
        <row r="67">
          <cell r="D67" t="str">
            <v>4HE25Y,ZB190</v>
          </cell>
          <cell r="E67">
            <v>167000</v>
          </cell>
          <cell r="F67">
            <v>48.9305596249634</v>
          </cell>
          <cell r="G67">
            <v>26</v>
          </cell>
          <cell r="H67" t="str">
            <v>3x500</v>
          </cell>
          <cell r="I67">
            <v>415</v>
          </cell>
        </row>
        <row r="67">
          <cell r="K67" t="str">
            <v>~</v>
          </cell>
          <cell r="L67" t="str">
            <v>~</v>
          </cell>
          <cell r="M67" t="str">
            <v>TEX5-4 / TJLE14HW / SCX1457</v>
          </cell>
          <cell r="N67" t="str">
            <v>TES12-5 /TGES13</v>
          </cell>
        </row>
        <row r="67">
          <cell r="Z67">
            <v>10965.9917927591</v>
          </cell>
          <cell r="AA67">
            <v>11677.281858705</v>
          </cell>
        </row>
        <row r="67">
          <cell r="AI67">
            <v>11657.2248834696</v>
          </cell>
          <cell r="AJ67">
            <v>12368.5149494155</v>
          </cell>
        </row>
        <row r="68">
          <cell r="A68" t="str">
            <v>QC025</v>
          </cell>
          <cell r="B68" t="str">
            <v>NT503C8H</v>
          </cell>
        </row>
        <row r="68">
          <cell r="D68" t="str">
            <v>4GE30Y,ZB220</v>
          </cell>
          <cell r="E68">
            <v>204000</v>
          </cell>
          <cell r="F68">
            <v>59.7714620568415</v>
          </cell>
          <cell r="G68">
            <v>26</v>
          </cell>
          <cell r="H68" t="str">
            <v>3x500</v>
          </cell>
          <cell r="I68">
            <v>415</v>
          </cell>
        </row>
        <row r="68">
          <cell r="K68" t="str">
            <v>~</v>
          </cell>
          <cell r="L68" t="str">
            <v>~</v>
          </cell>
          <cell r="M68" t="str">
            <v>TEX12-5 / TJLE18HW</v>
          </cell>
          <cell r="N68" t="str">
            <v>TES12-6/TGES18</v>
          </cell>
        </row>
        <row r="68">
          <cell r="Z68">
            <v>13404.3165202405</v>
          </cell>
          <cell r="AA68">
            <v>14115.6065861863</v>
          </cell>
        </row>
        <row r="68">
          <cell r="AI68">
            <v>14095.549610951</v>
          </cell>
          <cell r="AJ68">
            <v>14806.8396768968</v>
          </cell>
        </row>
        <row r="69">
          <cell r="A69" t="str">
            <v>QC025.1</v>
          </cell>
          <cell r="B69" t="str">
            <v>NT504C6H</v>
          </cell>
        </row>
        <row r="69">
          <cell r="D69" t="str">
            <v>6HE35Y</v>
          </cell>
          <cell r="E69">
            <v>235000</v>
          </cell>
          <cell r="F69">
            <v>68.8543803105772</v>
          </cell>
          <cell r="G69">
            <v>30</v>
          </cell>
          <cell r="H69" t="str">
            <v>4x500</v>
          </cell>
          <cell r="I69">
            <v>415</v>
          </cell>
        </row>
        <row r="69">
          <cell r="K69" t="str">
            <v>~</v>
          </cell>
          <cell r="L69" t="str">
            <v>~</v>
          </cell>
          <cell r="M69" t="str">
            <v>TEX12-5 / TJLE18HW</v>
          </cell>
          <cell r="N69" t="str">
            <v>TES12-6/TGES18</v>
          </cell>
        </row>
        <row r="69">
          <cell r="Z69">
            <v>15595.9574384745</v>
          </cell>
          <cell r="AA69">
            <v>16307.2475044204</v>
          </cell>
        </row>
        <row r="69">
          <cell r="AI69">
            <v>16517.6015594219</v>
          </cell>
          <cell r="AJ69">
            <v>17228.8916253677</v>
          </cell>
        </row>
        <row r="70">
          <cell r="A70" t="str">
            <v>QC026</v>
          </cell>
          <cell r="B70" t="str">
            <v>NT504S8H</v>
          </cell>
        </row>
        <row r="70">
          <cell r="D70" t="str">
            <v>6GE40Y</v>
          </cell>
          <cell r="E70">
            <v>255000</v>
          </cell>
          <cell r="F70">
            <v>74.7143275710519</v>
          </cell>
          <cell r="G70">
            <v>30</v>
          </cell>
          <cell r="H70" t="str">
            <v>4x500</v>
          </cell>
          <cell r="I70">
            <v>415</v>
          </cell>
        </row>
        <row r="70">
          <cell r="K70" t="str">
            <v>~</v>
          </cell>
          <cell r="L70" t="str">
            <v>~</v>
          </cell>
          <cell r="M70" t="str">
            <v>TEX12-5 / TJLE18HW</v>
          </cell>
          <cell r="N70" t="str">
            <v>TES12-7/TGES21</v>
          </cell>
        </row>
        <row r="70">
          <cell r="Z70">
            <v>16750.5759123701</v>
          </cell>
          <cell r="AA70">
            <v>17461.8659783159</v>
          </cell>
        </row>
        <row r="70">
          <cell r="AI70">
            <v>17318.4238963888</v>
          </cell>
          <cell r="AJ70">
            <v>18029.7139623346</v>
          </cell>
        </row>
        <row r="71">
          <cell r="A71" t="str">
            <v>QC027</v>
          </cell>
          <cell r="B71" t="str">
            <v>NT632T6</v>
          </cell>
        </row>
        <row r="71">
          <cell r="D71" t="str">
            <v>S6H-20.2Y</v>
          </cell>
          <cell r="E71">
            <v>53925.4</v>
          </cell>
          <cell r="F71">
            <v>15.8</v>
          </cell>
          <cell r="G71">
            <v>41</v>
          </cell>
          <cell r="H71" t="str">
            <v>2x630</v>
          </cell>
          <cell r="I71">
            <v>415</v>
          </cell>
        </row>
        <row r="71">
          <cell r="K71">
            <v>16.2</v>
          </cell>
          <cell r="L71">
            <v>1.625</v>
          </cell>
          <cell r="M71" t="str">
            <v>TEX5-3 / TCLE10HW / SCX1057</v>
          </cell>
          <cell r="N71" t="str">
            <v>TES5-4 /SCX0957</v>
          </cell>
        </row>
        <row r="71">
          <cell r="Z71">
            <v>12328.1530021405</v>
          </cell>
          <cell r="AA71">
            <v>13017.6565341047</v>
          </cell>
        </row>
        <row r="71">
          <cell r="AI71">
            <v>13339.0426882516</v>
          </cell>
          <cell r="AJ71">
            <v>14028.5462202157</v>
          </cell>
        </row>
        <row r="72">
          <cell r="A72" t="str">
            <v>QC028</v>
          </cell>
          <cell r="B72" t="str">
            <v>NT632T8</v>
          </cell>
        </row>
        <row r="72">
          <cell r="D72" t="str">
            <v>S6G-25.2Y-S6F-30.2</v>
          </cell>
          <cell r="E72">
            <v>64164.4</v>
          </cell>
          <cell r="F72">
            <v>18.8</v>
          </cell>
          <cell r="G72">
            <v>41</v>
          </cell>
          <cell r="H72" t="str">
            <v>2x630</v>
          </cell>
          <cell r="I72">
            <v>415</v>
          </cell>
        </row>
        <row r="72">
          <cell r="K72">
            <v>16.2</v>
          </cell>
          <cell r="L72">
            <v>2.125</v>
          </cell>
          <cell r="M72" t="str">
            <v>TEX5-4 / TCLE12HW / SCX1257</v>
          </cell>
          <cell r="N72" t="str">
            <v>TES12-5 -60c</v>
          </cell>
        </row>
        <row r="72">
          <cell r="Z72">
            <v>14479.615996977</v>
          </cell>
          <cell r="AA72">
            <v>15587.230387533</v>
          </cell>
        </row>
        <row r="72">
          <cell r="AI72">
            <v>15509.5533021357</v>
          </cell>
          <cell r="AJ72">
            <v>16617.1676926917</v>
          </cell>
        </row>
        <row r="73">
          <cell r="A73" t="str">
            <v>QC029</v>
          </cell>
          <cell r="B73" t="str">
            <v>NT632T8L</v>
          </cell>
        </row>
        <row r="73">
          <cell r="D73" t="str">
            <v>S6G-25.2Y-S6F-30.2</v>
          </cell>
          <cell r="E73">
            <v>70307.8</v>
          </cell>
          <cell r="F73">
            <v>20.6</v>
          </cell>
          <cell r="G73">
            <v>41</v>
          </cell>
          <cell r="H73" t="str">
            <v>2x630</v>
          </cell>
          <cell r="I73">
            <v>415</v>
          </cell>
        </row>
        <row r="73">
          <cell r="K73">
            <v>16.2</v>
          </cell>
          <cell r="L73">
            <v>2.125</v>
          </cell>
          <cell r="M73" t="str">
            <v>TEX5-4 / TCLE12HW / SCX1257</v>
          </cell>
          <cell r="N73" t="str">
            <v>TES12-5 -60C</v>
          </cell>
        </row>
        <row r="73">
          <cell r="Z73">
            <v>16284.454398201</v>
          </cell>
          <cell r="AA73">
            <v>17392.068788757</v>
          </cell>
        </row>
        <row r="73">
          <cell r="AI73">
            <v>17314.3917033596</v>
          </cell>
          <cell r="AJ73">
            <v>18422.0060939157</v>
          </cell>
        </row>
        <row r="74">
          <cell r="A74" t="str">
            <v>QC030</v>
          </cell>
          <cell r="B74" t="str">
            <v>NT802T8</v>
          </cell>
        </row>
        <row r="74">
          <cell r="D74" t="str">
            <v>S6F-30.2Y</v>
          </cell>
          <cell r="E74">
            <v>78157.7</v>
          </cell>
          <cell r="F74">
            <v>22.9</v>
          </cell>
          <cell r="G74">
            <v>41</v>
          </cell>
          <cell r="H74" t="str">
            <v>2x800</v>
          </cell>
          <cell r="I74">
            <v>415</v>
          </cell>
        </row>
        <row r="74">
          <cell r="K74">
            <v>16.2</v>
          </cell>
          <cell r="L74">
            <v>2.125</v>
          </cell>
          <cell r="M74" t="str">
            <v>TEX5-4 / TCLE12HW / SCX1257</v>
          </cell>
          <cell r="N74" t="str">
            <v>TES12-5 -60c</v>
          </cell>
        </row>
        <row r="74">
          <cell r="Z74">
            <v>18920.3114362211</v>
          </cell>
          <cell r="AA74">
            <v>20027.9258267772</v>
          </cell>
        </row>
        <row r="74">
          <cell r="AI74">
            <v>19038.154223319</v>
          </cell>
          <cell r="AJ74">
            <v>20145.7686138751</v>
          </cell>
        </row>
        <row r="75">
          <cell r="A75" t="str">
            <v>QC031</v>
          </cell>
          <cell r="B75" t="str">
            <v>NT802T8L</v>
          </cell>
        </row>
        <row r="75">
          <cell r="D75" t="str">
            <v>S6H-20.2Y X 2</v>
          </cell>
          <cell r="E75">
            <v>105803</v>
          </cell>
          <cell r="F75">
            <v>31</v>
          </cell>
          <cell r="G75">
            <v>41</v>
          </cell>
          <cell r="H75" t="str">
            <v>2x800</v>
          </cell>
          <cell r="I75">
            <v>415</v>
          </cell>
        </row>
        <row r="75">
          <cell r="K75">
            <v>16.2</v>
          </cell>
          <cell r="L75">
            <v>2.125</v>
          </cell>
        </row>
        <row r="75">
          <cell r="Z75">
            <v>21992.1224899598</v>
          </cell>
          <cell r="AA75">
            <v>23099.7368805159</v>
          </cell>
        </row>
        <row r="75">
          <cell r="AI75">
            <v>22109.9652770577</v>
          </cell>
          <cell r="AJ75">
            <v>23217.5796676138</v>
          </cell>
        </row>
        <row r="76">
          <cell r="A76" t="str">
            <v>QC031.1</v>
          </cell>
          <cell r="B76" t="str">
            <v>NT803T8</v>
          </cell>
        </row>
        <row r="76">
          <cell r="D76" t="str">
            <v>S6F-30.2Y </v>
          </cell>
          <cell r="E76">
            <v>128670.1</v>
          </cell>
          <cell r="F76">
            <v>37.7</v>
          </cell>
          <cell r="G76">
            <v>41</v>
          </cell>
          <cell r="H76" t="str">
            <v>3x800</v>
          </cell>
          <cell r="I76">
            <v>415</v>
          </cell>
        </row>
        <row r="76">
          <cell r="K76">
            <v>24.3</v>
          </cell>
          <cell r="L76">
            <v>2.125</v>
          </cell>
        </row>
        <row r="76">
          <cell r="Z76">
            <v>35209.1246414228</v>
          </cell>
          <cell r="AA76">
            <v>36316.7390319789</v>
          </cell>
        </row>
        <row r="76">
          <cell r="AI76">
            <v>35385.8888220697</v>
          </cell>
          <cell r="AJ76">
            <v>36493.5032126257</v>
          </cell>
        </row>
        <row r="77">
          <cell r="A77" t="str">
            <v>QC031.2</v>
          </cell>
          <cell r="B77" t="str">
            <v>NT633T6</v>
          </cell>
        </row>
        <row r="77">
          <cell r="D77" t="str">
            <v>S6F-30.2Y</v>
          </cell>
          <cell r="E77">
            <v>81229.4</v>
          </cell>
          <cell r="F77">
            <v>23.8</v>
          </cell>
          <cell r="G77">
            <v>41</v>
          </cell>
          <cell r="H77" t="str">
            <v>3x630</v>
          </cell>
          <cell r="I77">
            <v>415</v>
          </cell>
        </row>
        <row r="77">
          <cell r="K77">
            <v>24.3</v>
          </cell>
          <cell r="L77">
            <v>2.125</v>
          </cell>
          <cell r="M77" t="str">
            <v>TEX5-4 / TJLE14HW / SCX1457</v>
          </cell>
          <cell r="N77" t="str">
            <v>TES12-5 -60c </v>
          </cell>
        </row>
        <row r="77">
          <cell r="Z77">
            <v>16479.5693387434</v>
          </cell>
          <cell r="AA77">
            <v>17587.1837292994</v>
          </cell>
        </row>
        <row r="77">
          <cell r="AI77">
            <v>19550.8187655959</v>
          </cell>
          <cell r="AJ77">
            <v>20658.4331561519</v>
          </cell>
        </row>
        <row r="78">
          <cell r="A78" t="str">
            <v>QC031.3</v>
          </cell>
          <cell r="B78" t="str">
            <v>NT633T8</v>
          </cell>
        </row>
        <row r="78">
          <cell r="D78" t="str">
            <v>S6F-30.2Y</v>
          </cell>
          <cell r="E78">
            <v>98635.7</v>
          </cell>
          <cell r="F78">
            <v>28.9</v>
          </cell>
          <cell r="G78">
            <v>41</v>
          </cell>
          <cell r="H78" t="str">
            <v>3x630</v>
          </cell>
          <cell r="I78">
            <v>415</v>
          </cell>
        </row>
        <row r="78">
          <cell r="K78">
            <v>24.3</v>
          </cell>
          <cell r="L78">
            <v>2.125</v>
          </cell>
          <cell r="M78" t="str">
            <v>TEX12-6 / TER 22HW</v>
          </cell>
          <cell r="N78" t="str">
            <v>TES12 -60c -7</v>
          </cell>
        </row>
        <row r="78">
          <cell r="Z78">
            <v>20671.3364070165</v>
          </cell>
          <cell r="AA78">
            <v>21778.9507975726</v>
          </cell>
        </row>
        <row r="78">
          <cell r="AI78">
            <v>22216.2423647545</v>
          </cell>
          <cell r="AJ78">
            <v>23323.8567553105</v>
          </cell>
        </row>
        <row r="79">
          <cell r="A79" t="str">
            <v>QC031.4</v>
          </cell>
          <cell r="B79" t="str">
            <v>NT634T8</v>
          </cell>
        </row>
        <row r="79">
          <cell r="D79" t="str">
            <v>S6F-30.2Y X2</v>
          </cell>
        </row>
        <row r="79">
          <cell r="H79" t="str">
            <v>4x630</v>
          </cell>
          <cell r="I79">
            <v>415</v>
          </cell>
        </row>
        <row r="79">
          <cell r="N79" t="str">
            <v>TES12-5 -60c *2pcs</v>
          </cell>
        </row>
        <row r="79">
          <cell r="Z79">
            <v>24341.0640842198</v>
          </cell>
          <cell r="AA79">
            <v>26286.9526677059</v>
          </cell>
        </row>
        <row r="79">
          <cell r="AI79">
            <v>26400.9386945372</v>
          </cell>
          <cell r="AJ79">
            <v>28568.5484280302</v>
          </cell>
        </row>
        <row r="82">
          <cell r="A82" t="str">
            <v>QC031.7</v>
          </cell>
          <cell r="B82" t="str">
            <v>NF636T6W</v>
          </cell>
        </row>
        <row r="82">
          <cell r="F82">
            <v>46</v>
          </cell>
        </row>
        <row r="82">
          <cell r="H82" t="str">
            <v>6x630</v>
          </cell>
        </row>
        <row r="82">
          <cell r="N82" t="str">
            <v>TES12-6 -60c *2pcs</v>
          </cell>
        </row>
        <row r="82">
          <cell r="Z82">
            <v>36258.3545887509</v>
          </cell>
          <cell r="AA82">
            <v>38425.9643222438</v>
          </cell>
        </row>
        <row r="82">
          <cell r="AI82">
            <v>43861.7163750953</v>
          </cell>
          <cell r="AJ82">
            <v>46029.3261085883</v>
          </cell>
        </row>
        <row r="83">
          <cell r="A83" t="str">
            <v>QC031.8</v>
          </cell>
          <cell r="B83" t="str">
            <v>NF636T8W</v>
          </cell>
        </row>
        <row r="83">
          <cell r="F83">
            <v>56</v>
          </cell>
        </row>
        <row r="83">
          <cell r="H83" t="str">
            <v>6x630</v>
          </cell>
        </row>
        <row r="83">
          <cell r="N83" t="str">
            <v>TES12-7 -60c *2pcs</v>
          </cell>
        </row>
        <row r="83">
          <cell r="Z83">
            <v>43836.2853594527</v>
          </cell>
          <cell r="AA83">
            <v>46003.8950929457</v>
          </cell>
        </row>
        <row r="84">
          <cell r="B84" t="str">
            <v>NT804T8</v>
          </cell>
        </row>
        <row r="84">
          <cell r="D84" t="str">
            <v>S6F-30.2Y X2</v>
          </cell>
        </row>
        <row r="84">
          <cell r="H84" t="str">
            <v>4x800</v>
          </cell>
        </row>
        <row r="84">
          <cell r="N84" t="str">
            <v>TES12-5 -60c *2pcs</v>
          </cell>
        </row>
        <row r="84">
          <cell r="Z84">
            <v>32314.0594759992</v>
          </cell>
          <cell r="AA84">
            <v>34259.9480594852</v>
          </cell>
        </row>
        <row r="85">
          <cell r="A85" t="str">
            <v>QC32</v>
          </cell>
          <cell r="B85" t="str">
            <v>ND301C4</v>
          </cell>
        </row>
        <row r="85">
          <cell r="D85" t="str">
            <v>MT22 -MT32</v>
          </cell>
          <cell r="E85">
            <v>15017.2</v>
          </cell>
          <cell r="F85">
            <v>4.4</v>
          </cell>
          <cell r="G85">
            <v>7</v>
          </cell>
          <cell r="H85" t="str">
            <v>1x300</v>
          </cell>
          <cell r="I85">
            <v>415</v>
          </cell>
        </row>
        <row r="85">
          <cell r="K85">
            <v>1</v>
          </cell>
          <cell r="L85" t="str">
            <v>~</v>
          </cell>
          <cell r="M85" t="str">
            <v>2 / RCX1634</v>
          </cell>
          <cell r="N85" t="str">
            <v>2 / RCX1034</v>
          </cell>
        </row>
        <row r="85">
          <cell r="Z85">
            <v>1780.93325683687</v>
          </cell>
          <cell r="AA85">
            <v>2036.4755848792</v>
          </cell>
        </row>
        <row r="86">
          <cell r="A86" t="str">
            <v>QC33</v>
          </cell>
          <cell r="B86" t="str">
            <v>ND302C4</v>
          </cell>
        </row>
        <row r="86">
          <cell r="D86" t="str">
            <v>MT36 - MT50</v>
          </cell>
          <cell r="E86">
            <v>30034.4</v>
          </cell>
          <cell r="F86">
            <v>8.8</v>
          </cell>
          <cell r="G86">
            <v>7</v>
          </cell>
          <cell r="H86" t="str">
            <v>2x300</v>
          </cell>
          <cell r="I86">
            <v>415</v>
          </cell>
        </row>
        <row r="86">
          <cell r="K86">
            <v>1.6</v>
          </cell>
          <cell r="L86" t="str">
            <v>~</v>
          </cell>
          <cell r="M86" t="str">
            <v>3 / RCX2434</v>
          </cell>
          <cell r="N86" t="str">
            <v>3 / RCX1534</v>
          </cell>
        </row>
        <row r="86">
          <cell r="Z86">
            <v>2575.77930770702</v>
          </cell>
          <cell r="AA86">
            <v>2831.32163574935</v>
          </cell>
        </row>
        <row r="87">
          <cell r="A87" t="str">
            <v>QC34</v>
          </cell>
          <cell r="B87" t="str">
            <v>ND303C4</v>
          </cell>
        </row>
        <row r="87">
          <cell r="D87" t="str">
            <v>MT64</v>
          </cell>
          <cell r="E87">
            <v>42321.2</v>
          </cell>
          <cell r="F87">
            <v>12.4</v>
          </cell>
          <cell r="G87">
            <v>7</v>
          </cell>
          <cell r="H87" t="str">
            <v>3x300</v>
          </cell>
          <cell r="I87">
            <v>415</v>
          </cell>
        </row>
        <row r="87">
          <cell r="K87">
            <v>2.4</v>
          </cell>
          <cell r="L87" t="str">
            <v>~</v>
          </cell>
          <cell r="M87" t="str">
            <v>4 / RCX3134</v>
          </cell>
          <cell r="N87" t="str">
            <v>4 / RCX2034</v>
          </cell>
        </row>
        <row r="87">
          <cell r="Z87">
            <v>3310.86249760949</v>
          </cell>
          <cell r="AA87">
            <v>3566.40482565181</v>
          </cell>
        </row>
        <row r="88">
          <cell r="B88" t="str">
            <v>ND304C4</v>
          </cell>
        </row>
        <row r="88">
          <cell r="D88" t="str">
            <v>MT80</v>
          </cell>
          <cell r="E88">
            <v>55973.2</v>
          </cell>
          <cell r="F88">
            <v>16.4</v>
          </cell>
          <cell r="G88">
            <v>7</v>
          </cell>
          <cell r="H88" t="str">
            <v>4x300</v>
          </cell>
          <cell r="I88">
            <v>415</v>
          </cell>
        </row>
        <row r="88">
          <cell r="K88">
            <v>3</v>
          </cell>
          <cell r="L88" t="str">
            <v>~</v>
          </cell>
          <cell r="M88" t="str">
            <v>5 / RCX4734</v>
          </cell>
          <cell r="N88" t="str">
            <v>5 / RCX3034</v>
          </cell>
        </row>
        <row r="88">
          <cell r="Z88">
            <v>5008.08950086058</v>
          </cell>
          <cell r="AA88">
            <v>5263.63182890291</v>
          </cell>
        </row>
        <row r="89">
          <cell r="B89" t="str">
            <v>ND305C4</v>
          </cell>
        </row>
        <row r="89">
          <cell r="D89" t="str">
            <v>MT100</v>
          </cell>
          <cell r="E89">
            <v>68942.6</v>
          </cell>
          <cell r="F89">
            <v>20.2</v>
          </cell>
          <cell r="G89">
            <v>7</v>
          </cell>
          <cell r="H89" t="str">
            <v>5x300</v>
          </cell>
          <cell r="I89">
            <v>415</v>
          </cell>
        </row>
        <row r="89">
          <cell r="K89">
            <v>3.6</v>
          </cell>
          <cell r="L89" t="str">
            <v>~</v>
          </cell>
          <cell r="M89" t="str">
            <v>6 / TCLE5HW / SCX0645</v>
          </cell>
          <cell r="N89">
            <v>6</v>
          </cell>
        </row>
        <row r="89">
          <cell r="Z89">
            <v>6334.86326257411</v>
          </cell>
          <cell r="AA89">
            <v>6590.40559061643</v>
          </cell>
        </row>
        <row r="90">
          <cell r="B90" t="str">
            <v>ND452C4</v>
          </cell>
        </row>
        <row r="90">
          <cell r="D90" t="str">
            <v>MT80</v>
          </cell>
          <cell r="E90">
            <v>34130</v>
          </cell>
          <cell r="F90">
            <v>10</v>
          </cell>
          <cell r="G90">
            <v>12</v>
          </cell>
          <cell r="H90" t="str">
            <v>2x450</v>
          </cell>
          <cell r="I90">
            <v>415</v>
          </cell>
        </row>
        <row r="90">
          <cell r="K90">
            <v>7.2</v>
          </cell>
          <cell r="L90" t="str">
            <v>~</v>
          </cell>
        </row>
        <row r="90">
          <cell r="Z90" t="str">
            <v>~</v>
          </cell>
          <cell r="AA90" t="str">
            <v>~</v>
          </cell>
        </row>
        <row r="91">
          <cell r="B91" t="str">
            <v>ND452C6</v>
          </cell>
        </row>
        <row r="91">
          <cell r="D91" t="str">
            <v>MT100 - MT125</v>
          </cell>
          <cell r="E91">
            <v>40273.4</v>
          </cell>
          <cell r="F91">
            <v>11.8</v>
          </cell>
          <cell r="G91">
            <v>12</v>
          </cell>
          <cell r="H91" t="str">
            <v>2x450</v>
          </cell>
          <cell r="I91">
            <v>415</v>
          </cell>
        </row>
        <row r="91">
          <cell r="K91">
            <v>7.2</v>
          </cell>
          <cell r="L91" t="str">
            <v>~</v>
          </cell>
        </row>
        <row r="91">
          <cell r="Z91" t="str">
            <v>~</v>
          </cell>
          <cell r="AA91" t="str">
            <v>~</v>
          </cell>
        </row>
        <row r="92">
          <cell r="B92" t="str">
            <v>ND453C4</v>
          </cell>
        </row>
        <row r="92">
          <cell r="D92" t="str">
            <v>MT144 - MT160</v>
          </cell>
          <cell r="E92">
            <v>50512.4</v>
          </cell>
          <cell r="F92">
            <v>14.8</v>
          </cell>
          <cell r="G92">
            <v>12</v>
          </cell>
          <cell r="H92" t="str">
            <v>3x450</v>
          </cell>
          <cell r="I92">
            <v>415</v>
          </cell>
        </row>
        <row r="92">
          <cell r="K92">
            <v>10.8</v>
          </cell>
          <cell r="L92" t="str">
            <v>~</v>
          </cell>
        </row>
        <row r="92">
          <cell r="Z92" t="str">
            <v>~</v>
          </cell>
          <cell r="AA92" t="str">
            <v>~</v>
          </cell>
        </row>
        <row r="93">
          <cell r="B93" t="str">
            <v>ND453C6</v>
          </cell>
        </row>
        <row r="93">
          <cell r="D93" t="str">
            <v>4PCS-15.2</v>
          </cell>
          <cell r="E93">
            <v>66212.2</v>
          </cell>
          <cell r="F93">
            <v>19.4</v>
          </cell>
          <cell r="G93">
            <v>12</v>
          </cell>
          <cell r="H93" t="str">
            <v>3x450</v>
          </cell>
          <cell r="I93">
            <v>415</v>
          </cell>
        </row>
        <row r="93">
          <cell r="K93">
            <v>10.8</v>
          </cell>
          <cell r="L93" t="str">
            <v>~</v>
          </cell>
        </row>
        <row r="93">
          <cell r="Z93" t="str">
            <v>~</v>
          </cell>
          <cell r="AA93" t="str">
            <v>~</v>
          </cell>
        </row>
        <row r="94">
          <cell r="B94" t="str">
            <v>ND454C6</v>
          </cell>
        </row>
        <row r="94">
          <cell r="D94" t="str">
            <v>4NCS-20.2</v>
          </cell>
          <cell r="E94">
            <v>84642.4</v>
          </cell>
          <cell r="F94">
            <v>24.8</v>
          </cell>
          <cell r="G94">
            <v>12</v>
          </cell>
          <cell r="H94" t="str">
            <v>4x450</v>
          </cell>
          <cell r="I94">
            <v>415</v>
          </cell>
        </row>
        <row r="94">
          <cell r="K94">
            <v>14.4</v>
          </cell>
          <cell r="L94" t="str">
            <v>~</v>
          </cell>
        </row>
        <row r="94">
          <cell r="Z94" t="str">
            <v>~</v>
          </cell>
          <cell r="AA94" t="str">
            <v>~</v>
          </cell>
        </row>
        <row r="95">
          <cell r="A95" t="str">
            <v>QC032</v>
          </cell>
          <cell r="B95" t="str">
            <v>CE301C4</v>
          </cell>
        </row>
        <row r="95">
          <cell r="D95" t="str">
            <v>WJ5510</v>
          </cell>
          <cell r="E95">
            <v>3071.7</v>
          </cell>
          <cell r="F95">
            <v>0.9</v>
          </cell>
          <cell r="G95">
            <v>8</v>
          </cell>
          <cell r="H95" t="str">
            <v>1x300</v>
          </cell>
          <cell r="I95">
            <v>230</v>
          </cell>
        </row>
        <row r="95">
          <cell r="K95">
            <v>1</v>
          </cell>
          <cell r="L95" t="str">
            <v>~</v>
          </cell>
          <cell r="M95" t="str">
            <v>0 / RCX0834</v>
          </cell>
          <cell r="N95" t="str">
            <v>1 / RCX0834</v>
          </cell>
        </row>
        <row r="95">
          <cell r="Z95">
            <v>1039.87378083764</v>
          </cell>
          <cell r="AA95">
            <v>1436.16589062137</v>
          </cell>
        </row>
        <row r="96">
          <cell r="A96" t="str">
            <v>QC066</v>
          </cell>
          <cell r="B96" t="str">
            <v>CAE301C4</v>
          </cell>
        </row>
        <row r="96">
          <cell r="D96" t="str">
            <v>MT18-MT22</v>
          </cell>
          <cell r="E96">
            <v>4095.6</v>
          </cell>
          <cell r="F96">
            <v>1.2</v>
          </cell>
          <cell r="G96">
            <v>8</v>
          </cell>
          <cell r="H96" t="str">
            <v>1x300</v>
          </cell>
          <cell r="I96">
            <v>230</v>
          </cell>
        </row>
        <row r="96">
          <cell r="K96">
            <v>1</v>
          </cell>
          <cell r="L96" t="str">
            <v>~</v>
          </cell>
          <cell r="M96" t="str">
            <v>0 / RCX0834</v>
          </cell>
          <cell r="N96" t="str">
            <v>1 / RCX0834</v>
          </cell>
        </row>
        <row r="96">
          <cell r="Z96">
            <v>1084.09829795372</v>
          </cell>
          <cell r="AA96">
            <v>1484.20286610953</v>
          </cell>
        </row>
        <row r="97">
          <cell r="A97" t="str">
            <v>QC067</v>
          </cell>
          <cell r="B97" t="str">
            <v>CAE301C6</v>
          </cell>
        </row>
        <row r="97">
          <cell r="D97" t="str">
            <v>MT32</v>
          </cell>
          <cell r="E97">
            <v>5802.1</v>
          </cell>
          <cell r="F97">
            <v>1.7</v>
          </cell>
          <cell r="G97">
            <v>8</v>
          </cell>
          <cell r="H97" t="str">
            <v>1x300</v>
          </cell>
          <cell r="I97">
            <v>230</v>
          </cell>
        </row>
        <row r="97">
          <cell r="K97">
            <v>1.5</v>
          </cell>
          <cell r="L97" t="str">
            <v>~</v>
          </cell>
          <cell r="M97" t="str">
            <v>1 / RCX1234</v>
          </cell>
          <cell r="N97" t="str">
            <v>1 / RCX0834</v>
          </cell>
        </row>
        <row r="97">
          <cell r="Z97">
            <v>1222.74813539874</v>
          </cell>
          <cell r="AA97">
            <v>1634.80527574808</v>
          </cell>
        </row>
        <row r="98">
          <cell r="A98" t="str">
            <v>QC068</v>
          </cell>
          <cell r="B98" t="str">
            <v>CAE302C3/C4N</v>
          </cell>
        </row>
        <row r="98">
          <cell r="D98" t="str">
            <v>MT36</v>
          </cell>
          <cell r="E98">
            <v>7508.6</v>
          </cell>
          <cell r="F98">
            <v>2.2</v>
          </cell>
          <cell r="G98">
            <v>10</v>
          </cell>
          <cell r="H98" t="str">
            <v>2x300</v>
          </cell>
          <cell r="I98">
            <v>230</v>
          </cell>
        </row>
        <row r="98">
          <cell r="K98">
            <v>2</v>
          </cell>
          <cell r="L98" t="str">
            <v>~</v>
          </cell>
          <cell r="M98" t="str">
            <v>1 / RCX1234</v>
          </cell>
          <cell r="N98" t="str">
            <v>2 / RCX1034</v>
          </cell>
        </row>
        <row r="98">
          <cell r="Z98">
            <v>1614.79250334672</v>
          </cell>
          <cell r="AA98">
            <v>2060.64657196744</v>
          </cell>
        </row>
        <row r="99">
          <cell r="A99" t="str">
            <v>QC069</v>
          </cell>
          <cell r="B99" t="str">
            <v>CAE302C4/C5N</v>
          </cell>
        </row>
        <row r="99">
          <cell r="D99" t="str">
            <v>MT40</v>
          </cell>
          <cell r="E99">
            <v>8873.8</v>
          </cell>
          <cell r="F99">
            <v>2.6</v>
          </cell>
          <cell r="G99">
            <v>9</v>
          </cell>
          <cell r="H99" t="str">
            <v>2x300</v>
          </cell>
          <cell r="I99">
            <v>230</v>
          </cell>
        </row>
        <row r="99">
          <cell r="K99">
            <v>2</v>
          </cell>
          <cell r="L99" t="str">
            <v>~</v>
          </cell>
          <cell r="M99" t="str">
            <v>2 / RCX1634</v>
          </cell>
          <cell r="N99" t="str">
            <v>3 / RCX1534</v>
          </cell>
        </row>
        <row r="99">
          <cell r="Z99">
            <v>1758.22336966915</v>
          </cell>
          <cell r="AA99">
            <v>2216.44216814527</v>
          </cell>
        </row>
        <row r="100">
          <cell r="A100" t="str">
            <v>QC070</v>
          </cell>
          <cell r="B100" t="str">
            <v>CAE302C6</v>
          </cell>
        </row>
        <row r="100">
          <cell r="D100" t="str">
            <v>MT50-MT64</v>
          </cell>
          <cell r="E100">
            <v>10580.3</v>
          </cell>
          <cell r="F100">
            <v>3.1</v>
          </cell>
          <cell r="G100">
            <v>9</v>
          </cell>
          <cell r="H100" t="str">
            <v>2x300</v>
          </cell>
          <cell r="I100">
            <v>230</v>
          </cell>
        </row>
        <row r="100">
          <cell r="K100">
            <v>3</v>
          </cell>
          <cell r="L100" t="str">
            <v>~</v>
          </cell>
          <cell r="M100" t="str">
            <v>2 / RCX1634</v>
          </cell>
          <cell r="N100" t="str">
            <v>3 / RCX1534</v>
          </cell>
        </row>
        <row r="100">
          <cell r="Z100">
            <v>2052.25664563014</v>
          </cell>
          <cell r="AA100">
            <v>2535.82314030978</v>
          </cell>
        </row>
        <row r="101">
          <cell r="A101" t="str">
            <v>QC071</v>
          </cell>
          <cell r="B101" t="str">
            <v>CAE303C4/C5N</v>
          </cell>
        </row>
        <row r="101">
          <cell r="D101" t="str">
            <v>MT64</v>
          </cell>
          <cell r="E101">
            <v>12286.8</v>
          </cell>
          <cell r="F101">
            <v>3.6</v>
          </cell>
          <cell r="G101">
            <v>11</v>
          </cell>
          <cell r="H101" t="str">
            <v>3x300</v>
          </cell>
          <cell r="I101">
            <v>230</v>
          </cell>
        </row>
        <row r="101">
          <cell r="K101">
            <v>3</v>
          </cell>
          <cell r="L101" t="str">
            <v>~</v>
          </cell>
          <cell r="M101" t="str">
            <v>3 / RCX2434</v>
          </cell>
          <cell r="N101" t="str">
            <v>4 / RCX2034</v>
          </cell>
        </row>
        <row r="101">
          <cell r="Z101">
            <v>2489.72078791356</v>
          </cell>
          <cell r="AA101">
            <v>3010.99970865211</v>
          </cell>
        </row>
        <row r="102">
          <cell r="A102" t="str">
            <v>QC072</v>
          </cell>
          <cell r="B102" t="str">
            <v>CAE303C6</v>
          </cell>
        </row>
        <row r="102">
          <cell r="D102" t="str">
            <v>MT80</v>
          </cell>
          <cell r="E102">
            <v>16723.7</v>
          </cell>
          <cell r="F102">
            <v>4.9</v>
          </cell>
          <cell r="G102">
            <v>10</v>
          </cell>
          <cell r="H102" t="str">
            <v>3x300</v>
          </cell>
          <cell r="I102">
            <v>230</v>
          </cell>
        </row>
        <row r="102">
          <cell r="K102">
            <v>4.5</v>
          </cell>
          <cell r="L102" t="str">
            <v>~</v>
          </cell>
          <cell r="M102" t="str">
            <v>4 / RCX3134</v>
          </cell>
          <cell r="N102" t="str">
            <v>5 / RCX3034</v>
          </cell>
        </row>
        <row r="102">
          <cell r="Z102">
            <v>2914.03710078409</v>
          </cell>
          <cell r="AA102">
            <v>3471.89501401149</v>
          </cell>
        </row>
        <row r="103">
          <cell r="A103" t="str">
            <v>QC073</v>
          </cell>
          <cell r="B103" t="str">
            <v>CAE304C6</v>
          </cell>
        </row>
        <row r="103">
          <cell r="D103" t="str">
            <v>MT100</v>
          </cell>
          <cell r="E103">
            <v>18771.5</v>
          </cell>
          <cell r="F103">
            <v>5.5</v>
          </cell>
          <cell r="G103">
            <v>10</v>
          </cell>
          <cell r="H103" t="str">
            <v>4x300</v>
          </cell>
          <cell r="I103">
            <v>230</v>
          </cell>
        </row>
        <row r="103">
          <cell r="M103" t="str">
            <v>5 / RCX4734</v>
          </cell>
          <cell r="N103" t="str">
            <v>6 / RCX3034</v>
          </cell>
        </row>
        <row r="103">
          <cell r="Z103">
            <v>3579.79537196405</v>
          </cell>
          <cell r="AA103">
            <v>4195.04623960351</v>
          </cell>
        </row>
      </sheetData>
      <sheetData sheetId="6"/>
      <sheetData sheetId="7"/>
      <sheetData sheetId="8"/>
      <sheetData sheetId="9">
        <row r="6">
          <cell r="J6">
            <v>341.358333333333</v>
          </cell>
        </row>
        <row r="7">
          <cell r="J7">
            <v>8.06111111111111</v>
          </cell>
        </row>
        <row r="8">
          <cell r="J8">
            <v>6.8125</v>
          </cell>
        </row>
        <row r="9">
          <cell r="J9">
            <v>8.54166666666667</v>
          </cell>
        </row>
        <row r="10">
          <cell r="J10">
            <v>459.068103448276</v>
          </cell>
        </row>
        <row r="11">
          <cell r="J11">
            <v>103.725</v>
          </cell>
        </row>
        <row r="12">
          <cell r="J12">
            <v>95.375</v>
          </cell>
        </row>
        <row r="13">
          <cell r="J13">
            <v>10.02</v>
          </cell>
        </row>
        <row r="14">
          <cell r="J14">
            <v>31.565</v>
          </cell>
        </row>
        <row r="15">
          <cell r="J15">
            <v>19.0181818181818</v>
          </cell>
        </row>
        <row r="16">
          <cell r="J16">
            <v>151.036363636364</v>
          </cell>
        </row>
        <row r="17">
          <cell r="J17">
            <v>89.1818181818182</v>
          </cell>
        </row>
      </sheetData>
      <sheetData sheetId="10"/>
      <sheetData sheetId="11"/>
      <sheetData sheetId="12"/>
      <sheetData sheetId="13"/>
      <sheetData sheetId="14">
        <row r="8">
          <cell r="P8" t="str">
            <v>Warrantly 1year on parts only</v>
          </cell>
        </row>
        <row r="9">
          <cell r="A9" t="str">
            <v>ITEM CODE</v>
          </cell>
          <cell r="B9" t="str">
            <v>MODEL</v>
          </cell>
        </row>
        <row r="9">
          <cell r="E9" t="str">
            <v>cond unit model</v>
          </cell>
        </row>
        <row r="9">
          <cell r="G9" t="str">
            <v>fan sets</v>
          </cell>
          <cell r="H9" t="str">
            <v>cappillary tube</v>
          </cell>
        </row>
        <row r="9">
          <cell r="J9" t="str">
            <v>blower</v>
          </cell>
        </row>
        <row r="9">
          <cell r="P9" t="str">
            <v>(RM) </v>
          </cell>
        </row>
        <row r="10">
          <cell r="A10" t="str">
            <v>CAB001</v>
          </cell>
          <cell r="B10" t="str">
            <v>Mini 2 Door cabinet c/w 1/3hp cond unit</v>
          </cell>
          <cell r="C10" t="str">
            <v>760*585*1830</v>
          </cell>
        </row>
        <row r="10">
          <cell r="E10" t="str">
            <v>KK270CZ1 cw cs030</v>
          </cell>
        </row>
        <row r="10">
          <cell r="G10" t="str">
            <v>10watts</v>
          </cell>
          <cell r="H10" t="str">
            <v>0.049*54" (0.4kg)</v>
          </cell>
        </row>
        <row r="10">
          <cell r="J10" t="str">
            <v>~</v>
          </cell>
        </row>
        <row r="10">
          <cell r="P10">
            <v>2742.09574043756</v>
          </cell>
        </row>
        <row r="11">
          <cell r="A11" t="str">
            <v>CAB002</v>
          </cell>
          <cell r="B11" t="str">
            <v>2 Door cabinet c/w 3/8hp cond unit R134</v>
          </cell>
          <cell r="C11" t="str">
            <v>840*685*2080</v>
          </cell>
        </row>
        <row r="11">
          <cell r="E11" t="str">
            <v>K325CZ1 cs033</v>
          </cell>
        </row>
        <row r="11">
          <cell r="G11" t="str">
            <v>10watts</v>
          </cell>
          <cell r="H11" t="str">
            <v>0.049*54"</v>
          </cell>
        </row>
        <row r="11">
          <cell r="J11" t="str">
            <v>~</v>
          </cell>
        </row>
        <row r="11">
          <cell r="P11">
            <v>3457.47511631116</v>
          </cell>
        </row>
        <row r="12">
          <cell r="A12" t="str">
            <v>CAB003</v>
          </cell>
          <cell r="B12" t="str">
            <v>4 Door cabinet c/w 1/2hp cond unit R134</v>
          </cell>
          <cell r="C12" t="str">
            <v>1300*685*2080</v>
          </cell>
        </row>
        <row r="12">
          <cell r="E12" t="str">
            <v>K400CZ1 cw cs060</v>
          </cell>
        </row>
        <row r="12">
          <cell r="G12" t="str">
            <v>16watts</v>
          </cell>
          <cell r="H12" t="str">
            <v>0.042*52" (0.8kg)</v>
          </cell>
        </row>
        <row r="12">
          <cell r="J12" t="str">
            <v>~</v>
          </cell>
        </row>
        <row r="12">
          <cell r="P12">
            <v>4318.85937206569</v>
          </cell>
        </row>
        <row r="13">
          <cell r="A13" t="str">
            <v>CAB004</v>
          </cell>
          <cell r="B13" t="str">
            <v>6 Door cabinet c/w 5/8hp cond unit R404</v>
          </cell>
          <cell r="C13" t="str">
            <v>1930*685*2080</v>
          </cell>
        </row>
        <row r="13">
          <cell r="E13" t="str">
            <v>ne2178ck,mpt16la cw cs075</v>
          </cell>
        </row>
        <row r="13">
          <cell r="G13" t="str">
            <v>18watts cw hi/lo switch</v>
          </cell>
          <cell r="H13" t="str">
            <v>0.055*60"</v>
          </cell>
        </row>
        <row r="13">
          <cell r="J13" t="str">
            <v>~</v>
          </cell>
        </row>
        <row r="13">
          <cell r="P13">
            <v>5625.03029552725</v>
          </cell>
        </row>
        <row r="14">
          <cell r="A14" t="str">
            <v>CAB005</v>
          </cell>
          <cell r="B14" t="str">
            <v>6 Door cabinet c/w 3/4hp cond unit R404</v>
          </cell>
          <cell r="C14" t="str">
            <v>1930*685*2080</v>
          </cell>
        </row>
        <row r="14">
          <cell r="E14" t="str">
            <v>ne2180ck,mpt18la cw cs075</v>
          </cell>
        </row>
        <row r="14">
          <cell r="G14" t="str">
            <v>25watts cw hi/lo switch</v>
          </cell>
          <cell r="H14" t="str">
            <v>0.055*60" (0.9kg)</v>
          </cell>
        </row>
        <row r="14">
          <cell r="J14" t="str">
            <v>~</v>
          </cell>
        </row>
        <row r="14">
          <cell r="P14">
            <v>5701.21453243722</v>
          </cell>
        </row>
        <row r="15">
          <cell r="A15" t="str">
            <v>CAB006</v>
          </cell>
          <cell r="B15" t="str">
            <v>2 Door cabinet full piping (8rack 32ice)c/w ice tray</v>
          </cell>
          <cell r="C15" t="str">
            <v>840*685*2080</v>
          </cell>
        </row>
        <row r="15">
          <cell r="E15" t="str">
            <v>Nct2195ck cw cs145</v>
          </cell>
        </row>
        <row r="15">
          <cell r="J15" t="str">
            <v>~</v>
          </cell>
        </row>
        <row r="15">
          <cell r="P15">
            <v>5850.60676344484</v>
          </cell>
        </row>
        <row r="16">
          <cell r="A16" t="str">
            <v>CAB007</v>
          </cell>
          <cell r="B16" t="str">
            <v>2 Door cabinet full piping (10rack 40ice)c/w ice tray</v>
          </cell>
          <cell r="C16" t="str">
            <v>840*685*2080</v>
          </cell>
        </row>
        <row r="16">
          <cell r="E16" t="str">
            <v>Nct2195ck cw cs145</v>
          </cell>
        </row>
        <row r="16">
          <cell r="J16" t="str">
            <v>~</v>
          </cell>
        </row>
        <row r="16">
          <cell r="P16">
            <v>6417.47020368329</v>
          </cell>
        </row>
        <row r="17">
          <cell r="A17" t="str">
            <v>CAB008</v>
          </cell>
          <cell r="B17" t="str">
            <v>4 Door cabinet full piping (10rack 60ice)c/w ice tray</v>
          </cell>
          <cell r="C17" t="str">
            <v>1300*685*2080</v>
          </cell>
        </row>
        <row r="17">
          <cell r="E17" t="str">
            <v>2 x Nct2195ck cw cs145</v>
          </cell>
        </row>
        <row r="17">
          <cell r="J17" t="str">
            <v>~</v>
          </cell>
        </row>
        <row r="17">
          <cell r="P17">
            <v>10102.3793298813</v>
          </cell>
        </row>
        <row r="18">
          <cell r="A18" t="str">
            <v>CAB009</v>
          </cell>
          <cell r="B18" t="str">
            <v>6 Door cabinet full piping (10rack 100ice)c/w ice tray</v>
          </cell>
          <cell r="C18" t="str">
            <v>1930*685*2080</v>
          </cell>
        </row>
        <row r="18">
          <cell r="E18" t="str">
            <v>2 x Nct2212ck cw cs170</v>
          </cell>
        </row>
        <row r="18">
          <cell r="J18" t="str">
            <v>~</v>
          </cell>
        </row>
        <row r="18">
          <cell r="P18">
            <v>12902.0073388252</v>
          </cell>
        </row>
        <row r="19">
          <cell r="A19" t="str">
            <v>CAB010</v>
          </cell>
          <cell r="B19" t="str">
            <v>2 Door chiller c/w 1/3hp cond unit R134</v>
          </cell>
          <cell r="C19" t="str">
            <v>710*760*2060</v>
          </cell>
        </row>
        <row r="19">
          <cell r="E19" t="str">
            <v>KK270CZ1 cw cs030</v>
          </cell>
        </row>
        <row r="19">
          <cell r="J19" t="str">
            <v>5 X 14 X 4R </v>
          </cell>
        </row>
        <row r="19">
          <cell r="P19">
            <v>3033.03062107206</v>
          </cell>
        </row>
        <row r="20">
          <cell r="A20" t="str">
            <v>CAB011</v>
          </cell>
          <cell r="B20" t="str">
            <v>4 Door chiller c/w 1/2hp cond unit R134</v>
          </cell>
          <cell r="C20" t="str">
            <v>1300*760*2060</v>
          </cell>
        </row>
        <row r="20">
          <cell r="E20" t="str">
            <v>KK375CZ1 cw cs050</v>
          </cell>
        </row>
        <row r="20">
          <cell r="J20" t="str">
            <v>5 X 20 X 4R </v>
          </cell>
        </row>
        <row r="20">
          <cell r="P20">
            <v>3847.38257921422</v>
          </cell>
        </row>
        <row r="21">
          <cell r="A21" t="str">
            <v>CAB012</v>
          </cell>
          <cell r="B21" t="str">
            <v>6 Door chiller c/w 1/2hp (B) cond unit R134</v>
          </cell>
          <cell r="C21" t="str">
            <v>1930*760*2060</v>
          </cell>
        </row>
        <row r="21">
          <cell r="E21" t="str">
            <v>K400CZ1 cw cs060</v>
          </cell>
        </row>
        <row r="21">
          <cell r="J21" t="str">
            <v>5 X 33 X 4R </v>
          </cell>
        </row>
        <row r="21">
          <cell r="P21">
            <v>4872.75131851882</v>
          </cell>
        </row>
        <row r="22">
          <cell r="A22" t="str">
            <v>CAB013</v>
          </cell>
          <cell r="B22" t="str">
            <v>2 Door frezzer c/w 1/3hp cond unit R404</v>
          </cell>
          <cell r="C22" t="str">
            <v>710*760*2060</v>
          </cell>
        </row>
        <row r="22">
          <cell r="E22" t="str">
            <v>NE2150 cw cs050</v>
          </cell>
        </row>
        <row r="22">
          <cell r="J22" t="str">
            <v>UC100</v>
          </cell>
        </row>
        <row r="22">
          <cell r="P22">
            <v>3571.79304645672</v>
          </cell>
        </row>
        <row r="23">
          <cell r="A23" t="str">
            <v>CAB014</v>
          </cell>
          <cell r="B23" t="str">
            <v>4 Door frezzer c/w 3/4hp cond unit R404</v>
          </cell>
          <cell r="C23" t="str">
            <v>1300*760*2060</v>
          </cell>
        </row>
        <row r="23">
          <cell r="E23" t="str">
            <v>Mpt18 cw cs075</v>
          </cell>
        </row>
        <row r="23">
          <cell r="J23" t="str">
            <v>UC150</v>
          </cell>
        </row>
        <row r="23">
          <cell r="P23">
            <v>4601.85816596982</v>
          </cell>
        </row>
        <row r="24">
          <cell r="A24" t="str">
            <v>CAB015</v>
          </cell>
          <cell r="B24" t="str">
            <v>6 Door frezzer c/w 1hp cond unit R404</v>
          </cell>
          <cell r="C24" t="str">
            <v>1930*760*2060</v>
          </cell>
        </row>
        <row r="24">
          <cell r="E24" t="str">
            <v>Nct2195ck cw cs145</v>
          </cell>
        </row>
        <row r="24">
          <cell r="J24" t="str">
            <v>UC200</v>
          </cell>
        </row>
        <row r="24">
          <cell r="P24">
            <v>6073.99413435906</v>
          </cell>
        </row>
        <row r="25">
          <cell r="A25" t="str">
            <v>CAB016</v>
          </cell>
          <cell r="B25" t="str">
            <v>2 Door frezzer c/w 1/2hp cond unit R404</v>
          </cell>
          <cell r="C25" t="str">
            <v>710*760*2060</v>
          </cell>
        </row>
        <row r="25">
          <cell r="E25" t="str">
            <v>Mpt18 cw cs075</v>
          </cell>
        </row>
        <row r="25">
          <cell r="J25" t="str">
            <v>UC100</v>
          </cell>
        </row>
        <row r="25">
          <cell r="P25">
            <v>3750.12771295634</v>
          </cell>
        </row>
        <row r="26">
          <cell r="A26" t="str">
            <v>CAB017</v>
          </cell>
          <cell r="B26" t="str">
            <v>4 Door frezzer c/w 1hp cond unit R404</v>
          </cell>
          <cell r="C26" t="str">
            <v>1300*760*2060</v>
          </cell>
        </row>
        <row r="26">
          <cell r="E26" t="str">
            <v>Nct2195ck cw cs145</v>
          </cell>
        </row>
        <row r="26">
          <cell r="J26" t="str">
            <v>UC200</v>
          </cell>
        </row>
        <row r="26">
          <cell r="P26">
            <v>5189.36222808086</v>
          </cell>
        </row>
        <row r="27">
          <cell r="A27" t="str">
            <v>CAB018</v>
          </cell>
          <cell r="B27" t="str">
            <v>6 Door frezzer c/w 1.5hp cond unit R404</v>
          </cell>
          <cell r="C27" t="str">
            <v>1930*760*2060</v>
          </cell>
        </row>
        <row r="27">
          <cell r="E27" t="str">
            <v>Nct2212ck cw cs170</v>
          </cell>
        </row>
        <row r="27">
          <cell r="J27" t="str">
            <v>UC300 </v>
          </cell>
        </row>
        <row r="27">
          <cell r="P27">
            <v>6609.97763034718</v>
          </cell>
        </row>
        <row r="28">
          <cell r="A28" t="str">
            <v>CAB019</v>
          </cell>
          <cell r="B28" t="str">
            <v>1.2m counter chiller (4ft) 1/4hp R134</v>
          </cell>
          <cell r="C28" t="str">
            <v>1200*750*840</v>
          </cell>
        </row>
        <row r="28">
          <cell r="E28" t="str">
            <v>KK270CZ1 cw cs039</v>
          </cell>
        </row>
        <row r="28">
          <cell r="J28" t="str">
            <v>8*11*3R</v>
          </cell>
        </row>
        <row r="28">
          <cell r="P28">
            <v>2654.80609258517</v>
          </cell>
        </row>
        <row r="29">
          <cell r="A29" t="str">
            <v>CAB020</v>
          </cell>
          <cell r="B29" t="str">
            <v>1.5m counter chiller (5ft) 1/3hp R134</v>
          </cell>
          <cell r="C29" t="str">
            <v>1500*750*840</v>
          </cell>
        </row>
        <row r="29">
          <cell r="E29" t="str">
            <v>KK270CZ1 cw cs039</v>
          </cell>
        </row>
        <row r="29">
          <cell r="J29" t="str">
            <v>8*11*3R</v>
          </cell>
        </row>
        <row r="29">
          <cell r="P29">
            <v>2862.92007712126</v>
          </cell>
        </row>
        <row r="30">
          <cell r="A30" t="str">
            <v>CAB021</v>
          </cell>
          <cell r="B30" t="str">
            <v>1.8m counter chiller (6ft) 3/8hp R134</v>
          </cell>
          <cell r="C30" t="str">
            <v>1800*750*840</v>
          </cell>
        </row>
        <row r="30">
          <cell r="E30" t="str">
            <v>K325CZ1 cs054</v>
          </cell>
        </row>
        <row r="30">
          <cell r="J30" t="str">
            <v>12*11*3R</v>
          </cell>
        </row>
        <row r="30">
          <cell r="P30">
            <v>3136.03232993926</v>
          </cell>
        </row>
        <row r="31">
          <cell r="A31" t="str">
            <v>CAB022</v>
          </cell>
          <cell r="B31" t="str">
            <v>2.1m counter chiller (7ft) 1/2hp R134</v>
          </cell>
          <cell r="C31" t="str">
            <v>2100*750*840</v>
          </cell>
        </row>
        <row r="31">
          <cell r="E31" t="str">
            <v>KK375CZ1 cw cs054</v>
          </cell>
        </row>
        <row r="31">
          <cell r="J31" t="str">
            <v>12*11*3R</v>
          </cell>
        </row>
        <row r="31">
          <cell r="P31">
            <v>3477.09820703409</v>
          </cell>
        </row>
        <row r="32">
          <cell r="A32" t="str">
            <v>CAB023</v>
          </cell>
          <cell r="B32" t="str">
            <v>1.2m counter frezzer (4ft) 1/2hp R134</v>
          </cell>
          <cell r="C32" t="str">
            <v>1200*750*840</v>
          </cell>
        </row>
        <row r="32">
          <cell r="E32" t="str">
            <v>KK375CZ1 cw cs054</v>
          </cell>
        </row>
        <row r="32">
          <cell r="J32" t="str">
            <v>12*11*3R</v>
          </cell>
        </row>
        <row r="32">
          <cell r="P32">
            <v>2748.8403059404</v>
          </cell>
        </row>
        <row r="33">
          <cell r="A33" t="str">
            <v>CAB024</v>
          </cell>
          <cell r="B33" t="str">
            <v>1.5m counter frezzer (5ft) 1/2hp R134</v>
          </cell>
          <cell r="C33" t="str">
            <v>1500*750*840</v>
          </cell>
        </row>
        <row r="33">
          <cell r="E33" t="str">
            <v>K400CZ1 cw cs066 axial</v>
          </cell>
        </row>
        <row r="33">
          <cell r="J33" t="str">
            <v>12*11*3R</v>
          </cell>
        </row>
        <row r="33">
          <cell r="P33">
            <v>2994.9965957664</v>
          </cell>
        </row>
        <row r="34">
          <cell r="A34" t="str">
            <v>CAB025</v>
          </cell>
          <cell r="B34" t="str">
            <v>1.8m counter frezzer (6ft) 1/2hp R404</v>
          </cell>
          <cell r="C34" t="str">
            <v>1800*750*840</v>
          </cell>
        </row>
        <row r="34">
          <cell r="E34" t="str">
            <v>ne2170ck cw066 axial</v>
          </cell>
        </row>
        <row r="34">
          <cell r="J34" t="str">
            <v>12 x 13 x 3R (330) </v>
          </cell>
        </row>
        <row r="34">
          <cell r="P34">
            <v>3432.25653067119</v>
          </cell>
        </row>
        <row r="35">
          <cell r="A35" t="str">
            <v>CAB026</v>
          </cell>
          <cell r="B35" t="str">
            <v>2.1m counter frezzer (7ft) 5/8hp R404</v>
          </cell>
          <cell r="C35" t="str">
            <v>2100*750*840</v>
          </cell>
        </row>
        <row r="35">
          <cell r="E35" t="str">
            <v>mpt16la cw cs083 axial</v>
          </cell>
        </row>
        <row r="35">
          <cell r="J35" t="str">
            <v>12 x 13 x 3R (330) </v>
          </cell>
        </row>
        <row r="35">
          <cell r="P35">
            <v>3869.58494135123</v>
          </cell>
        </row>
        <row r="36">
          <cell r="A36" t="str">
            <v>CAB027</v>
          </cell>
          <cell r="B36" t="str">
            <v>1 Glass Door chiller c/w 1/3hp cond unit R134</v>
          </cell>
          <cell r="C36" t="str">
            <v>610*760*2030</v>
          </cell>
        </row>
        <row r="36">
          <cell r="E36" t="str">
            <v>KK270CZ1 cw cs030</v>
          </cell>
        </row>
        <row r="36">
          <cell r="H36">
            <v>418.643496277722</v>
          </cell>
        </row>
        <row r="36">
          <cell r="J36" t="str">
            <v>5 X 14 X 4R </v>
          </cell>
        </row>
        <row r="36">
          <cell r="P36">
            <v>2605.60499450439</v>
          </cell>
        </row>
        <row r="37">
          <cell r="A37" t="str">
            <v>CAB028</v>
          </cell>
          <cell r="B37" t="str">
            <v>2 Glass Door chiller c/w 1/2hp cond unit R134</v>
          </cell>
          <cell r="C37" t="str">
            <v>1215*760*2030</v>
          </cell>
        </row>
        <row r="37">
          <cell r="E37" t="str">
            <v>KK375CZ1 cw cs050</v>
          </cell>
        </row>
        <row r="37">
          <cell r="H37">
            <v>0</v>
          </cell>
        </row>
        <row r="37">
          <cell r="J37" t="str">
            <v>5 X 20 X 4R </v>
          </cell>
        </row>
        <row r="37">
          <cell r="P37">
            <v>3452.66412081529</v>
          </cell>
        </row>
        <row r="38">
          <cell r="A38" t="str">
            <v>CAB029</v>
          </cell>
          <cell r="B38" t="str">
            <v>3 Glass Door chiller c/w 1/2hp B cond unit R134</v>
          </cell>
          <cell r="C38" t="str">
            <v>1810*760*2030</v>
          </cell>
        </row>
        <row r="38">
          <cell r="E38" t="str">
            <v>K400CZ1 cw cs060</v>
          </cell>
        </row>
        <row r="38">
          <cell r="J38" t="str">
            <v>5 X 33 X 4R </v>
          </cell>
        </row>
        <row r="38">
          <cell r="P38">
            <v>4464.35832775559</v>
          </cell>
        </row>
        <row r="39">
          <cell r="A39" t="str">
            <v>CAB030</v>
          </cell>
          <cell r="B39" t="str">
            <v>1 Glass Door Frezzer c/w 5/8hp cond unit R404</v>
          </cell>
          <cell r="C39" t="str">
            <v>610*760*2030</v>
          </cell>
        </row>
        <row r="39">
          <cell r="E39" t="str">
            <v>ne2178ck,mpt16la cw cs075</v>
          </cell>
        </row>
        <row r="39">
          <cell r="J39" t="str">
            <v>UC100</v>
          </cell>
        </row>
        <row r="39">
          <cell r="P39">
            <v>3334.51755844856</v>
          </cell>
        </row>
        <row r="40">
          <cell r="A40" t="str">
            <v>CAB031</v>
          </cell>
          <cell r="B40" t="str">
            <v>2 Glass Door Frezzer c/w 1hp cond unit R404</v>
          </cell>
          <cell r="C40" t="str">
            <v>1215*760*2030</v>
          </cell>
        </row>
        <row r="40">
          <cell r="E40" t="str">
            <v>Nct2195ck cw cs145 axial</v>
          </cell>
        </row>
        <row r="40">
          <cell r="J40" t="str">
            <v>UC200</v>
          </cell>
        </row>
        <row r="40">
          <cell r="P40">
            <v>5031.71612229653</v>
          </cell>
        </row>
        <row r="41">
          <cell r="A41" t="str">
            <v>CAB032</v>
          </cell>
          <cell r="B41" t="str">
            <v>3 Glass Door Frezzer c/w 1 1/2hp cond unit R404</v>
          </cell>
          <cell r="C41" t="str">
            <v>1810*760*2030</v>
          </cell>
        </row>
        <row r="41">
          <cell r="E41" t="str">
            <v>Nct2212ck cw cs170 axial</v>
          </cell>
        </row>
        <row r="41">
          <cell r="J41" t="str">
            <v>UC300 </v>
          </cell>
        </row>
        <row r="41">
          <cell r="P41">
            <v>6530.97334738357</v>
          </cell>
        </row>
        <row r="42">
          <cell r="A42" t="str">
            <v>CAB033</v>
          </cell>
          <cell r="B42" t="str">
            <v>398L Chest frezzer (300L) internal s/steel</v>
          </cell>
        </row>
        <row r="42">
          <cell r="G42">
            <v>46000</v>
          </cell>
        </row>
        <row r="42">
          <cell r="P42">
            <v>1413.29447894838</v>
          </cell>
        </row>
        <row r="43">
          <cell r="A43" t="str">
            <v>CAB034</v>
          </cell>
          <cell r="B43" t="str">
            <v>498L Chest frezzer (400L) internal s/steel</v>
          </cell>
        </row>
        <row r="43">
          <cell r="P43">
            <v>1550.50753515697</v>
          </cell>
        </row>
        <row r="44">
          <cell r="A44" t="str">
            <v>CAB035</v>
          </cell>
          <cell r="B44" t="str">
            <v>598L Chest frezzer (500L) internal s/steel</v>
          </cell>
        </row>
        <row r="44">
          <cell r="P44">
            <v>1687.72059136555</v>
          </cell>
        </row>
        <row r="45">
          <cell r="A45" t="str">
            <v>CAB036</v>
          </cell>
          <cell r="B45" t="str">
            <v>798L Chest frezzer (700L) internal s/steel</v>
          </cell>
        </row>
        <row r="45">
          <cell r="P45">
            <v>2167.96628809558</v>
          </cell>
        </row>
        <row r="46">
          <cell r="A46" t="str">
            <v>CAB037</v>
          </cell>
          <cell r="B46" t="str">
            <v>1088L Chest frezzer (1000L) internal s/steel</v>
          </cell>
        </row>
        <row r="46">
          <cell r="P46">
            <v>2442.39240051274</v>
          </cell>
        </row>
        <row r="52">
          <cell r="A52" t="str">
            <v>CAB043</v>
          </cell>
          <cell r="B52" t="str">
            <v>3 Glass Door Frezzer c/w 1 1/2hp cond unit R404</v>
          </cell>
          <cell r="C52" t="str">
            <v>2067*813*2330</v>
          </cell>
        </row>
        <row r="52">
          <cell r="K52">
            <v>749.745971839164</v>
          </cell>
        </row>
        <row r="55">
          <cell r="K55">
            <v>0.5</v>
          </cell>
        </row>
        <row r="56">
          <cell r="A56" t="str">
            <v>ITEM CODE</v>
          </cell>
          <cell r="B56" t="str">
            <v>PRODUCT</v>
          </cell>
        </row>
        <row r="56">
          <cell r="K56" t="str">
            <v>(RM) </v>
          </cell>
        </row>
        <row r="57">
          <cell r="A57" t="str">
            <v>CAB044</v>
          </cell>
          <cell r="B57" t="str">
            <v>ICE TRAY (395mm*165mm*105mmH)</v>
          </cell>
        </row>
        <row r="57">
          <cell r="K57">
            <v>22</v>
          </cell>
        </row>
        <row r="58">
          <cell r="A58" t="str">
            <v>CAB045</v>
          </cell>
          <cell r="B58" t="str">
            <v>60% tin solder bar </v>
          </cell>
        </row>
        <row r="58">
          <cell r="K58">
            <v>191.666666666667</v>
          </cell>
        </row>
        <row r="59">
          <cell r="A59" t="str">
            <v>CAB046</v>
          </cell>
          <cell r="B59" t="str">
            <v>C.F hinge- 6" (1pair)</v>
          </cell>
        </row>
        <row r="59">
          <cell r="K59">
            <v>53.5087719298246</v>
          </cell>
        </row>
        <row r="60">
          <cell r="A60" t="str">
            <v>CAB047</v>
          </cell>
          <cell r="B60" t="str">
            <v>3mm clear float glass (457mm x 914mm)</v>
          </cell>
        </row>
        <row r="60">
          <cell r="K60">
            <v>29.3297101449275</v>
          </cell>
        </row>
        <row r="61">
          <cell r="A61" t="str">
            <v>CAB048</v>
          </cell>
          <cell r="B61" t="str">
            <v>17mm x 69mm hardwood planed 2' up</v>
          </cell>
        </row>
        <row r="61">
          <cell r="K61">
            <v>2.8673835125448</v>
          </cell>
        </row>
        <row r="62">
          <cell r="B62" t="str">
            <v>Masking tape 35mm x50m more glue</v>
          </cell>
        </row>
        <row r="62">
          <cell r="K62">
            <v>4.65194109772423</v>
          </cell>
        </row>
        <row r="63">
          <cell r="B63" t="str">
            <v>Masking tape 35mmx50m</v>
          </cell>
        </row>
        <row r="63">
          <cell r="K63">
            <v>4.09415439535921</v>
          </cell>
        </row>
        <row r="64">
          <cell r="B64" t="str">
            <v>Aluminium foil tape 48mm x 30m</v>
          </cell>
        </row>
        <row r="64">
          <cell r="K64">
            <v>10.5925925925926</v>
          </cell>
        </row>
        <row r="65">
          <cell r="B65" t="str">
            <v>Aluminium foil tape 60mm x 30m</v>
          </cell>
        </row>
        <row r="65">
          <cell r="K65">
            <v>12.537037037037</v>
          </cell>
        </row>
        <row r="66">
          <cell r="B66" t="str">
            <v>Aluminium foil tape 75mm x 30m</v>
          </cell>
        </row>
        <row r="66">
          <cell r="K66">
            <v>15.8888888888889</v>
          </cell>
        </row>
        <row r="67">
          <cell r="B67" t="str">
            <v>OPP tape 48mm x 80m</v>
          </cell>
        </row>
        <row r="67">
          <cell r="K67">
            <v>4.27777777777778</v>
          </cell>
        </row>
        <row r="68">
          <cell r="A68" t="str">
            <v>CAB049</v>
          </cell>
          <cell r="B68" t="str">
            <v>13amp plug top UMS</v>
          </cell>
        </row>
        <row r="68">
          <cell r="K68">
            <v>4.44444444444445</v>
          </cell>
        </row>
        <row r="69">
          <cell r="A69" t="str">
            <v>CAB050</v>
          </cell>
          <cell r="B69" t="str">
            <v>40/076 3core wire 1mm</v>
          </cell>
        </row>
        <row r="69">
          <cell r="K69">
            <v>3.53703703703703</v>
          </cell>
        </row>
        <row r="70">
          <cell r="A70" t="str">
            <v>CAB051</v>
          </cell>
          <cell r="B70" t="str">
            <v>70/076 3core wire 1.5mm</v>
          </cell>
        </row>
        <row r="70">
          <cell r="K70">
            <v>0</v>
          </cell>
        </row>
        <row r="71">
          <cell r="A71" t="str">
            <v>CAB052</v>
          </cell>
          <cell r="B71" t="str">
            <v>2ft led 10watts advertise</v>
          </cell>
        </row>
        <row r="71">
          <cell r="K71">
            <v>8</v>
          </cell>
        </row>
        <row r="72">
          <cell r="A72" t="str">
            <v>CAB053</v>
          </cell>
          <cell r="B72" t="str">
            <v>4ft led 18watts advertise</v>
          </cell>
        </row>
        <row r="72">
          <cell r="K72">
            <v>8</v>
          </cell>
        </row>
        <row r="73">
          <cell r="A73" t="str">
            <v>CAB054</v>
          </cell>
          <cell r="B73" t="str">
            <v>led clip</v>
          </cell>
        </row>
        <row r="73">
          <cell r="K73">
            <v>0.625</v>
          </cell>
        </row>
        <row r="74">
          <cell r="A74" t="str">
            <v>CAB055</v>
          </cell>
          <cell r="B74" t="str">
            <v>led connector 15amp 12way </v>
          </cell>
        </row>
        <row r="74">
          <cell r="K74">
            <v>70.3703703703703</v>
          </cell>
        </row>
        <row r="75">
          <cell r="A75" t="str">
            <v>CAB056</v>
          </cell>
          <cell r="B75" t="str">
            <v>PVC wire cable 2core 70m</v>
          </cell>
        </row>
        <row r="75">
          <cell r="K75">
            <v>0</v>
          </cell>
        </row>
        <row r="77">
          <cell r="A77" t="str">
            <v>CAB058</v>
          </cell>
          <cell r="B77" t="str">
            <v>3" pp castor wheel adjustable c/w stopper white</v>
          </cell>
        </row>
        <row r="77">
          <cell r="K77">
            <v>8.00850460666194</v>
          </cell>
        </row>
        <row r="78">
          <cell r="A78" t="str">
            <v>CAB059</v>
          </cell>
          <cell r="B78" t="str">
            <v>Pilaster s/steel 400mm (HG-600)</v>
          </cell>
        </row>
        <row r="78">
          <cell r="K78">
            <v>6.6728452270621</v>
          </cell>
        </row>
        <row r="79">
          <cell r="A79" t="str">
            <v>CAB060</v>
          </cell>
          <cell r="B79" t="str">
            <v>Pilaster s/steel 600mm (HG-600)</v>
          </cell>
        </row>
        <row r="79">
          <cell r="K79">
            <v>1.60642570281124</v>
          </cell>
        </row>
        <row r="80">
          <cell r="A80" t="str">
            <v>CAB061</v>
          </cell>
          <cell r="B80" t="str">
            <v>Pilaster s/steel 1200mm (HG-1200)</v>
          </cell>
        </row>
        <row r="80">
          <cell r="K80">
            <v>3.21285140562249</v>
          </cell>
        </row>
        <row r="81">
          <cell r="A81" t="str">
            <v>CAB062</v>
          </cell>
          <cell r="B81" t="str">
            <v>Pilaster clip aluminium (HG-1201) </v>
          </cell>
        </row>
        <row r="81">
          <cell r="K81">
            <v>0.490852298081214</v>
          </cell>
        </row>
        <row r="82">
          <cell r="A82" t="str">
            <v>CAB063</v>
          </cell>
          <cell r="B82" t="str">
            <v>PVC SheIving 23"x21"</v>
          </cell>
          <cell r="C82" t="str">
            <v>4Door &amp; 6Door (4pcs/Fridge)</v>
          </cell>
        </row>
        <row r="82">
          <cell r="K82">
            <v>27.5435073627845</v>
          </cell>
        </row>
        <row r="83">
          <cell r="A83" t="str">
            <v>CAB064</v>
          </cell>
          <cell r="B83" t="str">
            <v>PVC SheIving 25"x21"</v>
          </cell>
          <cell r="C83" t="str">
            <v>6Door (2pcs/Middle of Fridge)</v>
          </cell>
        </row>
        <row r="83">
          <cell r="K83">
            <v>29.8081213743865</v>
          </cell>
        </row>
        <row r="84">
          <cell r="A84" t="str">
            <v>CAB065</v>
          </cell>
          <cell r="B84" t="str">
            <v>PVC SheIving 24-6/8"x18"</v>
          </cell>
          <cell r="C84" t="str">
            <v>Mini 2Door (2pcs/Fridge)</v>
          </cell>
        </row>
        <row r="84">
          <cell r="K84">
            <v>26.4056224899598</v>
          </cell>
        </row>
        <row r="85">
          <cell r="A85" t="str">
            <v>CAB066</v>
          </cell>
          <cell r="B85" t="str">
            <v>PVC SheIving 28"x21"</v>
          </cell>
          <cell r="C85" t="str">
            <v>2Door Big (2pcs/Fridge)</v>
          </cell>
        </row>
        <row r="85">
          <cell r="K85">
            <v>32.0727353859883</v>
          </cell>
        </row>
        <row r="86">
          <cell r="A86" t="str">
            <v>CAB067</v>
          </cell>
          <cell r="B86" t="str">
            <v>PVC Shelving 13 3/4" x 22" 1/4"</v>
          </cell>
          <cell r="C86" t="str">
            <v>1.2m counter-4pcs</v>
          </cell>
        </row>
        <row r="86">
          <cell r="K86">
            <v>14.6774193548387</v>
          </cell>
        </row>
        <row r="87">
          <cell r="A87" t="str">
            <v>CAB068</v>
          </cell>
          <cell r="B87" t="str">
            <v>PVC Shelving 19 3/4" x 22" 1/4"</v>
          </cell>
          <cell r="C87" t="str">
            <v>1.5m 2door counter-4pcs</v>
          </cell>
        </row>
        <row r="87">
          <cell r="K87">
            <v>21.6666666666667</v>
          </cell>
        </row>
        <row r="88">
          <cell r="A88" t="str">
            <v>CAB069</v>
          </cell>
          <cell r="B88" t="str">
            <v>PVC SheIving 17" x 22 1/4"</v>
          </cell>
          <cell r="C88" t="str">
            <v>1.8m 3door counter-6pcs</v>
          </cell>
        </row>
        <row r="88">
          <cell r="K88">
            <v>18.1720430107527</v>
          </cell>
        </row>
        <row r="89">
          <cell r="A89" t="str">
            <v>CAB070</v>
          </cell>
          <cell r="B89" t="str">
            <v>PVC SheIving 21" x 22 1/4"</v>
          </cell>
          <cell r="C89" t="str">
            <v>2.1m 3door counter-6pcs</v>
          </cell>
        </row>
        <row r="89">
          <cell r="K89">
            <v>22.3655913978495</v>
          </cell>
        </row>
        <row r="90">
          <cell r="A90" t="str">
            <v>CAB071</v>
          </cell>
          <cell r="B90" t="str">
            <v>PVC SheIving 23"x23" 1 stopper</v>
          </cell>
          <cell r="C90" t="str">
            <v>2,4&amp;6 door upright 4,8,8pcs</v>
          </cell>
        </row>
        <row r="90">
          <cell r="K90">
            <v>24.4623655913978</v>
          </cell>
        </row>
        <row r="91">
          <cell r="A91" t="str">
            <v>CAB072</v>
          </cell>
          <cell r="B91" t="str">
            <v>PVC SheIving 25"x23" 1 stopper</v>
          </cell>
          <cell r="C91" t="str">
            <v>6 door upright centre 4pcs</v>
          </cell>
        </row>
        <row r="91">
          <cell r="K91">
            <v>26.5591397849462</v>
          </cell>
        </row>
        <row r="92">
          <cell r="A92" t="str">
            <v>CAB072.01</v>
          </cell>
          <cell r="B92" t="str">
            <v>PVC SheIving 19 3/4"x221/4" 1stopper</v>
          </cell>
          <cell r="C92" t="str">
            <v>1 glass door chiller -4pcs</v>
          </cell>
        </row>
        <row r="92">
          <cell r="K92">
            <v>20.9677419354839</v>
          </cell>
        </row>
        <row r="93">
          <cell r="A93" t="str">
            <v>CAB072.02</v>
          </cell>
          <cell r="B93" t="str">
            <v>PVC SheIving 21"x221/4" 1stopper</v>
          </cell>
          <cell r="C93" t="str">
            <v>2&amp;3 glass door chiller -8pcs</v>
          </cell>
        </row>
        <row r="93">
          <cell r="K93">
            <v>22.3655913978495</v>
          </cell>
        </row>
        <row r="94">
          <cell r="A94" t="str">
            <v>CAB072.03</v>
          </cell>
          <cell r="B94" t="str">
            <v>PVC SheIving 22 3/4"x22 1/4" 1 stopper</v>
          </cell>
          <cell r="C94" t="str">
            <v>3 glass door chiller centre -4pcs</v>
          </cell>
        </row>
        <row r="94">
          <cell r="K94">
            <v>23.763440860215</v>
          </cell>
        </row>
        <row r="95">
          <cell r="A95" t="str">
            <v>CAB072.04</v>
          </cell>
          <cell r="B95" t="str">
            <v>PVC SheIving 19 3/4"x221/4" 2stopper for price pad</v>
          </cell>
          <cell r="C95" t="str">
            <v>1 glass door chiller -4pcs</v>
          </cell>
        </row>
        <row r="95">
          <cell r="K95" t="str">
            <v>~</v>
          </cell>
        </row>
        <row r="96">
          <cell r="A96" t="str">
            <v>CAB072.05</v>
          </cell>
          <cell r="B96" t="str">
            <v>PVC SheIving 21"x221/4" 2stopper for price pad</v>
          </cell>
          <cell r="C96" t="str">
            <v>2&amp;3 glass door chiller -8pcs</v>
          </cell>
        </row>
        <row r="96">
          <cell r="K96" t="str">
            <v>~</v>
          </cell>
        </row>
        <row r="97">
          <cell r="A97" t="str">
            <v>CAB072.06</v>
          </cell>
          <cell r="B97" t="str">
            <v>PVC SheIving 22 3/4"x22 1/4" 2stopper for price pad</v>
          </cell>
          <cell r="C97" t="str">
            <v>3 glass door chiller centre -4pcs</v>
          </cell>
        </row>
        <row r="97">
          <cell r="K97" t="str">
            <v>~</v>
          </cell>
        </row>
        <row r="98">
          <cell r="A98" t="str">
            <v>CAB072.07</v>
          </cell>
          <cell r="B98" t="str">
            <v>PVC SheIving 18 3/4"x221/4" 1stopper</v>
          </cell>
          <cell r="C98" t="str">
            <v>1 glass frezzer door -4pcs</v>
          </cell>
        </row>
        <row r="98">
          <cell r="K98">
            <v>19.5698924731183</v>
          </cell>
        </row>
        <row r="99">
          <cell r="A99" t="str">
            <v>CAB072.08</v>
          </cell>
          <cell r="B99" t="str">
            <v>PVC SheIving 20 3/4"x221/4" 1stopper</v>
          </cell>
          <cell r="C99" t="str">
            <v>2 glass frezzer door -8pcs</v>
          </cell>
        </row>
        <row r="99">
          <cell r="K99">
            <v>22.3655913978495</v>
          </cell>
        </row>
        <row r="100">
          <cell r="A100" t="str">
            <v>CAB072.09</v>
          </cell>
          <cell r="B100" t="str">
            <v>PVC SheIving 21"x22 1/4" 1 stopper</v>
          </cell>
          <cell r="C100" t="str">
            <v>3 glass frezzer door -8pcs</v>
          </cell>
        </row>
        <row r="100">
          <cell r="K100">
            <v>22.3655913978495</v>
          </cell>
        </row>
        <row r="101">
          <cell r="A101" t="str">
            <v>CAB072.10</v>
          </cell>
          <cell r="B101" t="str">
            <v>PVC SheIving 21 3/4"x22 1/4" 1 stopper</v>
          </cell>
          <cell r="C101" t="str">
            <v>3 glass frezzer door centre -4pcs</v>
          </cell>
        </row>
        <row r="101">
          <cell r="K101">
            <v>23.0645161290323</v>
          </cell>
        </row>
        <row r="102">
          <cell r="A102" t="str">
            <v>CAB072.11</v>
          </cell>
          <cell r="B102" t="str">
            <v>PVC SheIving 18 3/4"x221/4" 2stopper</v>
          </cell>
          <cell r="C102" t="str">
            <v>1 glass frezzer door -4pcs</v>
          </cell>
        </row>
        <row r="102">
          <cell r="K102" t="str">
            <v>~</v>
          </cell>
        </row>
        <row r="103">
          <cell r="A103" t="str">
            <v>CAB072.12</v>
          </cell>
          <cell r="B103" t="str">
            <v>PVC SheIving 20 3/4"x221/4" 2stopper</v>
          </cell>
          <cell r="C103" t="str">
            <v>2 glass frezzer door -8pcs</v>
          </cell>
        </row>
        <row r="103">
          <cell r="K103" t="str">
            <v>~</v>
          </cell>
        </row>
        <row r="104">
          <cell r="A104" t="str">
            <v>CAB072.13</v>
          </cell>
          <cell r="B104" t="str">
            <v>PVC SheIving 21"x22 1/4" 2stopper</v>
          </cell>
          <cell r="C104" t="str">
            <v>3 glass frezzer door -8pcs</v>
          </cell>
        </row>
        <row r="104">
          <cell r="K104" t="str">
            <v>~</v>
          </cell>
        </row>
        <row r="105">
          <cell r="A105" t="str">
            <v>CAB072.14</v>
          </cell>
          <cell r="B105" t="str">
            <v>PVC SheIving 21 3/4"x22 1/4" 2stopper</v>
          </cell>
          <cell r="C105" t="str">
            <v>3 glass frezzer door centre -4pcs</v>
          </cell>
        </row>
        <row r="105">
          <cell r="K105" t="str">
            <v>~</v>
          </cell>
        </row>
        <row r="106">
          <cell r="A106" t="str">
            <v>CAB072.15</v>
          </cell>
          <cell r="B106" t="str">
            <v>PVC SheIving 24 1/2"x24 1/4" 2stopper</v>
          </cell>
          <cell r="C106" t="str">
            <v>2&amp;3 big glass chiller door -12pcs</v>
          </cell>
        </row>
        <row r="106">
          <cell r="K106" t="str">
            <v>~</v>
          </cell>
        </row>
        <row r="107">
          <cell r="A107" t="str">
            <v>CAB072.16</v>
          </cell>
          <cell r="B107" t="str">
            <v>PVC SheIving 25 3/4"x24 1/4" 2stopper</v>
          </cell>
          <cell r="C107" t="str">
            <v>3 big glass chiller door centre -6pcs</v>
          </cell>
        </row>
        <row r="107">
          <cell r="K107" t="str">
            <v>~</v>
          </cell>
        </row>
        <row r="108">
          <cell r="A108" t="str">
            <v>CAB072.17</v>
          </cell>
          <cell r="B108" t="str">
            <v>custom made shelving cost base on kgs</v>
          </cell>
        </row>
        <row r="109">
          <cell r="B109" t="str">
            <v>custom made shelving base on size less than 20pcs quantity</v>
          </cell>
        </row>
        <row r="110">
          <cell r="A110" t="str">
            <v>CAB082</v>
          </cell>
          <cell r="B110" t="str">
            <v>578*715 magnetic gasket</v>
          </cell>
          <cell r="C110" t="str">
            <v>2door</v>
          </cell>
        </row>
        <row r="110">
          <cell r="K110">
            <v>25.3657768328215</v>
          </cell>
        </row>
        <row r="111">
          <cell r="A111" t="str">
            <v>CAB083</v>
          </cell>
          <cell r="B111" t="str">
            <v>534*715 magnetic gasket</v>
          </cell>
          <cell r="C111" t="str">
            <v>4door&amp;6door</v>
          </cell>
        </row>
        <row r="111">
          <cell r="K111">
            <v>24.8806992676589</v>
          </cell>
        </row>
        <row r="113">
          <cell r="A113" t="str">
            <v>CAB084</v>
          </cell>
          <cell r="B113" t="str">
            <v>383*575 magnetic gasket</v>
          </cell>
          <cell r="C113" t="str">
            <v>1.5m counter</v>
          </cell>
        </row>
        <row r="113">
          <cell r="K113">
            <v>21.6725726435152</v>
          </cell>
        </row>
        <row r="114">
          <cell r="A114" t="str">
            <v>CAB085</v>
          </cell>
          <cell r="B114" t="str">
            <v>528*575 magnetic gasket</v>
          </cell>
          <cell r="C114" t="str">
            <v>1.8m counter</v>
          </cell>
        </row>
        <row r="114">
          <cell r="K114">
            <v>23.2711237105284</v>
          </cell>
        </row>
        <row r="115">
          <cell r="A115" t="str">
            <v>CAB086</v>
          </cell>
          <cell r="B115" t="str">
            <v>420*575 magnetic gasket</v>
          </cell>
          <cell r="C115" t="str">
            <v>2.1m counter</v>
          </cell>
        </row>
        <row r="115">
          <cell r="K115">
            <v>22.0804787778565</v>
          </cell>
        </row>
        <row r="116">
          <cell r="A116" t="str">
            <v>CAB087</v>
          </cell>
          <cell r="B116" t="str">
            <v>custom made gasket</v>
          </cell>
        </row>
        <row r="116">
          <cell r="K116">
            <v>26.8468833316459</v>
          </cell>
        </row>
        <row r="117">
          <cell r="A117" t="str">
            <v>CAB088</v>
          </cell>
          <cell r="B117" t="str">
            <v>HG-036 pvc door rail 3.4m</v>
          </cell>
        </row>
        <row r="117">
          <cell r="K117">
            <v>20.249063480814</v>
          </cell>
        </row>
        <row r="118">
          <cell r="A118" t="str">
            <v>CAB089</v>
          </cell>
          <cell r="B118" t="str">
            <v>Gasket welding machine</v>
          </cell>
        </row>
        <row r="118">
          <cell r="K118" t="str">
            <v>~</v>
          </cell>
        </row>
        <row r="119">
          <cell r="A119" t="str">
            <v>CAB090</v>
          </cell>
          <cell r="B119" t="str">
            <v>Mould welding machine</v>
          </cell>
        </row>
        <row r="119">
          <cell r="K119" t="str">
            <v>~</v>
          </cell>
        </row>
        <row r="120">
          <cell r="A120" t="str">
            <v>CAB091</v>
          </cell>
          <cell r="B120" t="str">
            <v>3MM TEMPERED GLASS + 3MM NORMAL GLASS (595*985MM)</v>
          </cell>
        </row>
        <row r="120">
          <cell r="K120">
            <v>152.052058501385</v>
          </cell>
        </row>
        <row r="121">
          <cell r="A121" t="str">
            <v>CAB092</v>
          </cell>
          <cell r="B121" t="str">
            <v>3MM TEMPERED GLASS + 3MM TEMPER GLASS (700*865MM)</v>
          </cell>
        </row>
        <row r="121">
          <cell r="K121">
            <v>157.206365569229</v>
          </cell>
        </row>
        <row r="122">
          <cell r="A122" t="str">
            <v>CAB093</v>
          </cell>
          <cell r="B122" t="str">
            <v>4mm+3mm heater glass door (1473*584mm) chiller right (grey)</v>
          </cell>
          <cell r="C122" t="str">
            <v>2door&amp;3door glass door</v>
          </cell>
        </row>
        <row r="122">
          <cell r="K122">
            <v>429.096063397977</v>
          </cell>
        </row>
        <row r="123">
          <cell r="A123" t="str">
            <v>CAB094</v>
          </cell>
          <cell r="B123" t="str">
            <v>4mm+3mm heater glass door (1473*584mm) chiller left (grey)</v>
          </cell>
          <cell r="C123" t="str">
            <v>2door&amp;3door glass door</v>
          </cell>
        </row>
        <row r="123">
          <cell r="K123">
            <v>429.096063397977</v>
          </cell>
        </row>
        <row r="124">
          <cell r="A124" t="str">
            <v>CAB095</v>
          </cell>
          <cell r="B124" t="str">
            <v>4mm+3mm heater glass door (1473*584mm) chiller right (black)</v>
          </cell>
          <cell r="C124" t="str">
            <v>2door&amp;3door glass door</v>
          </cell>
        </row>
        <row r="124">
          <cell r="K124">
            <v>429.096063397977</v>
          </cell>
        </row>
        <row r="125">
          <cell r="A125" t="str">
            <v>CAB096</v>
          </cell>
          <cell r="B125" t="str">
            <v>4mm+3mm heater glass door (1473*584mm) chiller left (black)</v>
          </cell>
          <cell r="C125" t="str">
            <v>2door&amp;3door glass door</v>
          </cell>
        </row>
        <row r="125">
          <cell r="K125">
            <v>429.096063397977</v>
          </cell>
        </row>
        <row r="136">
          <cell r="A136" t="str">
            <v>CAB105</v>
          </cell>
          <cell r="B136" t="str">
            <v>4mm + 3mm + 3mm heater glass door (1770*670mm) frezzer right (black)</v>
          </cell>
        </row>
        <row r="136">
          <cell r="K136">
            <v>688.873139617293</v>
          </cell>
        </row>
        <row r="137">
          <cell r="A137" t="str">
            <v>CAB106</v>
          </cell>
          <cell r="B137" t="str">
            <v>4mm + 3mm + 3mm heater glass door (1770*670mm) frezzer left (black)</v>
          </cell>
        </row>
        <row r="137">
          <cell r="K137">
            <v>688.873139617293</v>
          </cell>
        </row>
        <row r="138">
          <cell r="A138" t="str">
            <v>CAB107</v>
          </cell>
          <cell r="B138" t="str">
            <v>4MM HEATED GLASS + 3MM NORMAL GLASS (1801*762MM)</v>
          </cell>
        </row>
        <row r="138">
          <cell r="K138">
            <v>554.21686746988</v>
          </cell>
        </row>
        <row r="148">
          <cell r="A148" t="str">
            <v>CAB108</v>
          </cell>
          <cell r="B148" t="str">
            <v>1500*1850mm INTEGRATED DOOR WITH FRAME (2 DOOR)</v>
          </cell>
          <cell r="C148" t="str">
            <v>723mm*1800mm(28.5"*71")</v>
          </cell>
        </row>
        <row r="148">
          <cell r="K148">
            <v>3864.69012445633</v>
          </cell>
        </row>
        <row r="149">
          <cell r="A149" t="str">
            <v>CAB109</v>
          </cell>
          <cell r="B149" t="str">
            <v>2250*1850mm INTEGRATED DOOR WITH FRAME (3 DOOR)</v>
          </cell>
          <cell r="C149" t="str">
            <v>723mm*1800mm(28.5"*71")</v>
          </cell>
        </row>
        <row r="149">
          <cell r="K149">
            <v>5719.07629228337</v>
          </cell>
        </row>
        <row r="150">
          <cell r="A150" t="str">
            <v>CAB110</v>
          </cell>
          <cell r="B150" t="str">
            <v>720*560mm MATCHING SHELVES (LOAD 50KG)</v>
          </cell>
        </row>
        <row r="150">
          <cell r="K150">
            <v>57.9859545132401</v>
          </cell>
        </row>
        <row r="151">
          <cell r="A151" t="str">
            <v>CAB111</v>
          </cell>
          <cell r="B151" t="str">
            <v>TOP FIXING GRID  SHELVES</v>
          </cell>
        </row>
        <row r="151">
          <cell r="K151">
            <v>64.4288383480446</v>
          </cell>
        </row>
        <row r="152">
          <cell r="A152" t="str">
            <v>CAB112</v>
          </cell>
          <cell r="B152" t="str">
            <v>50*16*1900 ALUMINIUM COLUMN LIGHT (大立柱)</v>
          </cell>
        </row>
        <row r="152">
          <cell r="K152">
            <v>73.706591070163</v>
          </cell>
        </row>
        <row r="153">
          <cell r="A153" t="str">
            <v>CAB113</v>
          </cell>
          <cell r="B153" t="str">
            <v>50*16*2150 ALUMINIUM COLUMN LIGHT (大立柱)</v>
          </cell>
        </row>
        <row r="153">
          <cell r="K153">
            <v>77.958894401134</v>
          </cell>
        </row>
        <row r="154">
          <cell r="A154" t="str">
            <v>CAB114</v>
          </cell>
          <cell r="B154" t="str">
            <v>50*16*2600 ALUMINIUM COLUMN LIGHT (大立柱)</v>
          </cell>
        </row>
        <row r="154">
          <cell r="K154">
            <v>82.2111977321049</v>
          </cell>
        </row>
        <row r="155">
          <cell r="A155" t="str">
            <v>CAB115</v>
          </cell>
          <cell r="B155" t="str">
            <v>520*30*30 LOWER BRACKET (下固定槽)</v>
          </cell>
        </row>
        <row r="155">
          <cell r="K155">
            <v>12.0481927710843</v>
          </cell>
        </row>
        <row r="156">
          <cell r="A156" t="str">
            <v>CAB116</v>
          </cell>
          <cell r="B156" t="str">
            <v>ALUMINIUM FIXING GROOVE (铝固定套)</v>
          </cell>
        </row>
        <row r="156">
          <cell r="K156">
            <v>12.0481927710843</v>
          </cell>
        </row>
        <row r="157">
          <cell r="A157" t="str">
            <v>CAB117</v>
          </cell>
          <cell r="B157" t="str">
            <v>S/STEEL HOCK (不锈钢挂钩) PILASTER CLIP</v>
          </cell>
        </row>
        <row r="157">
          <cell r="K157">
            <v>0.708717221828491</v>
          </cell>
        </row>
        <row r="159">
          <cell r="A159" t="str">
            <v>CAB119</v>
          </cell>
          <cell r="B159" t="str">
            <v>750mm pvc price tag (标价条)</v>
          </cell>
        </row>
        <row r="159">
          <cell r="K159">
            <v>2.55138199858257</v>
          </cell>
        </row>
        <row r="160">
          <cell r="A160" t="str">
            <v>CAB120</v>
          </cell>
          <cell r="B160" t="str">
            <v>Advertising board  1door frame (608*270mm) grey</v>
          </cell>
        </row>
        <row r="160">
          <cell r="K160">
            <v>46.3028584927947</v>
          </cell>
        </row>
        <row r="164">
          <cell r="A164" t="str">
            <v>CAB124</v>
          </cell>
          <cell r="B164" t="str">
            <v>Advertising board  2door frame (1210*270mm) black</v>
          </cell>
        </row>
        <row r="164">
          <cell r="K164">
            <v>72.4466493424679</v>
          </cell>
        </row>
        <row r="166">
          <cell r="A166" t="str">
            <v>CAB126</v>
          </cell>
          <cell r="B166" t="str">
            <v>PVC Ankle lock </v>
          </cell>
        </row>
        <row r="166">
          <cell r="K166">
            <v>0.354358610914245</v>
          </cell>
        </row>
        <row r="167">
          <cell r="A167" t="str">
            <v>CAB127</v>
          </cell>
          <cell r="B167" t="str">
            <v>Digital 1door channel (608*55*50mm)grey</v>
          </cell>
          <cell r="C167" t="str">
            <v>1door</v>
          </cell>
        </row>
        <row r="167">
          <cell r="K167">
            <v>12.0481927710843</v>
          </cell>
        </row>
        <row r="168">
          <cell r="A168" t="str">
            <v>CAB128</v>
          </cell>
          <cell r="B168" t="str">
            <v>Digital 2door channel (1210*55*50mm)grey</v>
          </cell>
          <cell r="C168" t="str">
            <v>2door</v>
          </cell>
        </row>
        <row r="168">
          <cell r="K168">
            <v>23.2104890148831</v>
          </cell>
        </row>
        <row r="170">
          <cell r="A170" t="str">
            <v>CAB130</v>
          </cell>
          <cell r="B170" t="str">
            <v>Digital aluminium channel (4150*55*50mm)grey</v>
          </cell>
        </row>
        <row r="170">
          <cell r="K170">
            <v>77.9588944011339</v>
          </cell>
        </row>
        <row r="171">
          <cell r="A171" t="str">
            <v>CAB131</v>
          </cell>
          <cell r="B171" t="str">
            <v>Digital 1door channel (608*55*50mm)black</v>
          </cell>
          <cell r="C171" t="str">
            <v>1door</v>
          </cell>
        </row>
        <row r="171">
          <cell r="K171">
            <v>13.1112686038271</v>
          </cell>
        </row>
        <row r="172">
          <cell r="A172" t="str">
            <v>CAB132</v>
          </cell>
          <cell r="B172" t="str">
            <v>Digital 2door channel (1210*55*50mm)black</v>
          </cell>
          <cell r="C172" t="str">
            <v>2door</v>
          </cell>
        </row>
        <row r="172">
          <cell r="K172">
            <v>25.1594613749114</v>
          </cell>
        </row>
        <row r="174">
          <cell r="A174" t="str">
            <v>CAB134</v>
          </cell>
          <cell r="B174" t="str">
            <v>Digital aluminium channel (4150*55*50mm)black</v>
          </cell>
        </row>
        <row r="174">
          <cell r="K174">
            <v>85.0460666194189</v>
          </cell>
        </row>
        <row r="175">
          <cell r="A175" t="str">
            <v>CAB135</v>
          </cell>
          <cell r="B175" t="str">
            <v>Bottom 1door channel (608*93*50mm)grey</v>
          </cell>
          <cell r="C175" t="str">
            <v>1door</v>
          </cell>
        </row>
        <row r="175">
          <cell r="K175">
            <v>14.3515237420269</v>
          </cell>
        </row>
        <row r="176">
          <cell r="A176" t="str">
            <v>CAB136</v>
          </cell>
          <cell r="B176" t="str">
            <v>Bottom 2door channel (1210*93*50mm)grey</v>
          </cell>
          <cell r="C176" t="str">
            <v>2door</v>
          </cell>
        </row>
        <row r="176">
          <cell r="K176">
            <v>27.8171509567683</v>
          </cell>
        </row>
        <row r="178">
          <cell r="A178" t="str">
            <v>CAB138</v>
          </cell>
          <cell r="B178" t="str">
            <v>Bottom aluminium channel (4150*93*50mm)grey</v>
          </cell>
        </row>
        <row r="178">
          <cell r="K178">
            <v>93.905031892275</v>
          </cell>
        </row>
        <row r="179">
          <cell r="A179" t="str">
            <v>CAB139</v>
          </cell>
          <cell r="B179" t="str">
            <v>Bottom 1door channel (608*93*50mm)black</v>
          </cell>
          <cell r="C179" t="str">
            <v>1door</v>
          </cell>
        </row>
        <row r="179">
          <cell r="K179">
            <v>15.5917788802268</v>
          </cell>
        </row>
        <row r="180">
          <cell r="A180" t="str">
            <v>CAB140</v>
          </cell>
          <cell r="B180" t="str">
            <v>Bottom 2door channel (1210*93*50mm)black</v>
          </cell>
          <cell r="C180" t="str">
            <v>2door</v>
          </cell>
        </row>
        <row r="180">
          <cell r="K180">
            <v>30.1204819277108</v>
          </cell>
        </row>
        <row r="181">
          <cell r="A181" t="str">
            <v>CAB141</v>
          </cell>
          <cell r="B181" t="str">
            <v>Bottom 3door channel (1806*93*50mm)black</v>
          </cell>
          <cell r="C181" t="str">
            <v>3door</v>
          </cell>
        </row>
        <row r="181">
          <cell r="K181">
            <v>44.6491849751949</v>
          </cell>
        </row>
        <row r="182">
          <cell r="A182" t="str">
            <v>CAB142</v>
          </cell>
          <cell r="B182" t="str">
            <v>Bottom aluminium channel (4150*93*50mm)black</v>
          </cell>
        </row>
        <row r="182">
          <cell r="K182">
            <v>102.763997165131</v>
          </cell>
        </row>
        <row r="189">
          <cell r="A189" t="str">
            <v>CAB143</v>
          </cell>
          <cell r="B189" t="str">
            <v>Digital aluminium pvc plug 55mm grey</v>
          </cell>
        </row>
        <row r="189">
          <cell r="K189">
            <v>0.974486180014174</v>
          </cell>
        </row>
        <row r="190">
          <cell r="A190" t="str">
            <v>CAB144</v>
          </cell>
          <cell r="B190" t="str">
            <v>Digital aluminium pvc plug 55mm black</v>
          </cell>
        </row>
        <row r="190">
          <cell r="K190">
            <v>0.974486180014174</v>
          </cell>
        </row>
        <row r="192">
          <cell r="A192" t="str">
            <v>CAB146</v>
          </cell>
          <cell r="B192" t="str">
            <v>Bottom aluminium pvc plug 93mm black</v>
          </cell>
        </row>
        <row r="192">
          <cell r="K192">
            <v>1.5946137491141</v>
          </cell>
        </row>
        <row r="193">
          <cell r="A193" t="str">
            <v>CAB147</v>
          </cell>
          <cell r="B193" t="str">
            <v>advertising board 1door (603*265) white</v>
          </cell>
        </row>
        <row r="193">
          <cell r="K193">
            <v>15.1193007323411</v>
          </cell>
        </row>
        <row r="195">
          <cell r="A195" t="str">
            <v>CAB149</v>
          </cell>
          <cell r="B195" t="str">
            <v>advertising board 3door (1801*265) white</v>
          </cell>
        </row>
        <row r="195">
          <cell r="K195">
            <v>45.0429167650996</v>
          </cell>
        </row>
        <row r="196">
          <cell r="A196" t="str">
            <v>CAB150</v>
          </cell>
          <cell r="B196" t="str">
            <v>advertising board 4door (1801*265) white</v>
          </cell>
        </row>
        <row r="197">
          <cell r="A197" t="str">
            <v>CAB151</v>
          </cell>
          <cell r="B197" t="str">
            <v>HM40-15w led light 1.236m </v>
          </cell>
          <cell r="C197" t="str">
            <v>1door-1pc,2door-1pcs,3door-2pcs</v>
          </cell>
        </row>
        <row r="197">
          <cell r="K197">
            <v>18.6843631209329</v>
          </cell>
        </row>
        <row r="198">
          <cell r="A198" t="str">
            <v>CAB152</v>
          </cell>
          <cell r="B198" t="str">
            <v>HM40-17w led light 1.436m </v>
          </cell>
          <cell r="C198" t="str">
            <v>1door-1pc,2door-1pcs,3door-2pcs</v>
          </cell>
        </row>
        <row r="198">
          <cell r="K198">
            <v>22.5500934218156</v>
          </cell>
        </row>
        <row r="199">
          <cell r="A199" t="str">
            <v>CAB153</v>
          </cell>
          <cell r="B199" t="str">
            <v>1m wire cw clip</v>
          </cell>
        </row>
        <row r="199">
          <cell r="K199" t="str">
            <v>~</v>
          </cell>
        </row>
        <row r="200">
          <cell r="A200" t="str">
            <v>CAB154</v>
          </cell>
          <cell r="B200" t="str">
            <v>PVC internal door frame 500mm</v>
          </cell>
          <cell r="C200" t="str">
            <v>2,3 glass door</v>
          </cell>
        </row>
        <row r="200">
          <cell r="K200">
            <v>1.87951807228916</v>
          </cell>
        </row>
        <row r="201">
          <cell r="A201" t="str">
            <v>CAB155</v>
          </cell>
          <cell r="B201" t="str">
            <v>PVC internal door frame 1397mm</v>
          </cell>
          <cell r="C201" t="str">
            <v>2,3 glass door</v>
          </cell>
        </row>
        <row r="201">
          <cell r="K201">
            <v>5.24424972617744</v>
          </cell>
        </row>
        <row r="202">
          <cell r="A202" t="str">
            <v>CAB156</v>
          </cell>
          <cell r="B202" t="str">
            <v>PVC internal door frame 510mm</v>
          </cell>
          <cell r="C202" t="str">
            <v>4d,6d upright</v>
          </cell>
        </row>
        <row r="202">
          <cell r="K202">
            <v>1.91710843373494</v>
          </cell>
        </row>
        <row r="203">
          <cell r="A203" t="str">
            <v>CAB157</v>
          </cell>
          <cell r="B203" t="str">
            <v>PVC internal door frame 692mm</v>
          </cell>
          <cell r="C203" t="str">
            <v>4d,6d upright</v>
          </cell>
        </row>
        <row r="203">
          <cell r="K203">
            <v>2.60125301204819</v>
          </cell>
        </row>
        <row r="204">
          <cell r="A204" t="str">
            <v>CAB158</v>
          </cell>
          <cell r="B204" t="str">
            <v>PVC internal door frame 293mm</v>
          </cell>
          <cell r="C204" t="str">
            <v>1.2m counter</v>
          </cell>
        </row>
        <row r="204">
          <cell r="K204">
            <v>1.10139759036145</v>
          </cell>
        </row>
        <row r="205">
          <cell r="A205" t="str">
            <v>CAB159</v>
          </cell>
          <cell r="B205" t="str">
            <v>PVC internal door frame 442mm </v>
          </cell>
          <cell r="C205" t="str">
            <v>1.5m counter</v>
          </cell>
        </row>
        <row r="205">
          <cell r="K205">
            <v>1.66149397590361</v>
          </cell>
        </row>
        <row r="207">
          <cell r="A207" t="str">
            <v>CAB161</v>
          </cell>
          <cell r="B207" t="str">
            <v>PVC internal door frame 458mm</v>
          </cell>
          <cell r="C207" t="str">
            <v>2.1m counter</v>
          </cell>
        </row>
        <row r="207">
          <cell r="K207">
            <v>1.72163855421687</v>
          </cell>
        </row>
        <row r="208">
          <cell r="A208" t="str">
            <v>CAB162</v>
          </cell>
          <cell r="B208" t="str">
            <v>PVC internal door frame 550mm</v>
          </cell>
          <cell r="C208" t="str">
            <v>all counter</v>
          </cell>
        </row>
        <row r="208">
          <cell r="K208">
            <v>2.06746987951807</v>
          </cell>
        </row>
        <row r="209">
          <cell r="A209" t="str">
            <v>CAB163</v>
          </cell>
          <cell r="B209" t="str">
            <v>PVC internal door frame 3.1m</v>
          </cell>
        </row>
        <row r="209">
          <cell r="K209">
            <v>11.697699890471</v>
          </cell>
        </row>
        <row r="210">
          <cell r="A210" t="str">
            <v>CAB164</v>
          </cell>
          <cell r="B210" t="str">
            <v>BLOWER COVER 500mm</v>
          </cell>
          <cell r="C210" t="str">
            <v>1door</v>
          </cell>
        </row>
        <row r="210">
          <cell r="K210" t="str">
            <v>~</v>
          </cell>
        </row>
        <row r="211">
          <cell r="A211" t="str">
            <v>CAB165</v>
          </cell>
          <cell r="B211" t="str">
            <v>BLOWER COVER 700mm</v>
          </cell>
          <cell r="C211" t="str">
            <v>2door</v>
          </cell>
        </row>
        <row r="211">
          <cell r="K211" t="str">
            <v>~</v>
          </cell>
        </row>
        <row r="212">
          <cell r="A212" t="str">
            <v>CAB166</v>
          </cell>
          <cell r="B212" t="str">
            <v>BLOWER COVER 1000mm</v>
          </cell>
          <cell r="C212" t="str">
            <v>3door</v>
          </cell>
        </row>
        <row r="212">
          <cell r="K212" t="str">
            <v>~</v>
          </cell>
        </row>
        <row r="213">
          <cell r="A213" t="str">
            <v>CAB167</v>
          </cell>
          <cell r="B213" t="str">
            <v>BLOWER COVER 1400mm</v>
          </cell>
          <cell r="C213" t="str">
            <v>4door</v>
          </cell>
        </row>
        <row r="213">
          <cell r="K213" t="str">
            <v>~</v>
          </cell>
        </row>
        <row r="214">
          <cell r="A214" t="str">
            <v>CAB168</v>
          </cell>
          <cell r="B214" t="str">
            <v>RH-4.2m WHITE DOOR HEATER (60°c)</v>
          </cell>
        </row>
        <row r="214">
          <cell r="K214">
            <v>21.2615166548547</v>
          </cell>
        </row>
        <row r="215">
          <cell r="A215" t="str">
            <v>CAB169</v>
          </cell>
          <cell r="B215" t="str">
            <v>RH-4.4m WHITE DOOR HEATER (60°c)</v>
          </cell>
        </row>
        <row r="215">
          <cell r="K215">
            <v>22.1474131821403</v>
          </cell>
        </row>
        <row r="216">
          <cell r="A216" t="str">
            <v>CAB170</v>
          </cell>
          <cell r="B216" t="str">
            <v>RH-4.5m WHITE DOOR HEATER (60°c)</v>
          </cell>
        </row>
        <row r="216">
          <cell r="K216">
            <v>23.0333097094259</v>
          </cell>
        </row>
        <row r="217">
          <cell r="A217" t="str">
            <v>CAB171</v>
          </cell>
          <cell r="B217" t="str">
            <v>RH-4.8m WHITE DOOR HEATER (60°c)</v>
          </cell>
        </row>
        <row r="217">
          <cell r="K217">
            <v>24.8051027639972</v>
          </cell>
        </row>
        <row r="218">
          <cell r="A218" t="str">
            <v>CAB172</v>
          </cell>
          <cell r="B218" t="str">
            <v>RH-4.9m WHITE DOOR HEATER (60°c)</v>
          </cell>
        </row>
        <row r="218">
          <cell r="K218">
            <v>24.8051027639972</v>
          </cell>
        </row>
        <row r="219">
          <cell r="A219" t="str">
            <v>CAB173</v>
          </cell>
          <cell r="B219" t="str">
            <v>RH-5.3m WHITE DOOR HEATER (60°c)</v>
          </cell>
        </row>
        <row r="219">
          <cell r="K219">
            <v>26.5768958185684</v>
          </cell>
        </row>
        <row r="220">
          <cell r="A220" t="str">
            <v>CAB174</v>
          </cell>
          <cell r="B220" t="str">
            <v>RH-5.5m WHITE DOOR HEATER (60°c)</v>
          </cell>
        </row>
        <row r="220">
          <cell r="K220">
            <v>28.3486888731396</v>
          </cell>
        </row>
        <row r="221">
          <cell r="A221" t="str">
            <v>CAB175</v>
          </cell>
          <cell r="B221" t="str">
            <v>RH-6.4m WHITE DOOR HEATER (60°c)</v>
          </cell>
        </row>
        <row r="221">
          <cell r="K221">
            <v>32.7781715095677</v>
          </cell>
        </row>
        <row r="222">
          <cell r="A222" t="str">
            <v>CAB176</v>
          </cell>
          <cell r="B222" t="str">
            <v>RH-6.8m WHITE DOOR HEATER (60°c)</v>
          </cell>
        </row>
        <row r="222">
          <cell r="K222">
            <v>35.4358610914245</v>
          </cell>
        </row>
        <row r="223">
          <cell r="A223" t="str">
            <v>CAB177</v>
          </cell>
          <cell r="B223" t="str">
            <v>RH-7m WHITE DOOR HEATER (60°c)</v>
          </cell>
        </row>
        <row r="223">
          <cell r="K223">
            <v>35.4358610914245</v>
          </cell>
        </row>
        <row r="224">
          <cell r="A224" t="str">
            <v>CAB178</v>
          </cell>
          <cell r="B224" t="str">
            <v>RH-8.2m WHITE DOOR HEATER (60°c)</v>
          </cell>
        </row>
        <row r="224">
          <cell r="K224">
            <v>41.6371367824238</v>
          </cell>
        </row>
        <row r="225">
          <cell r="A225" t="str">
            <v>CAB179</v>
          </cell>
          <cell r="B225" t="str">
            <v>RH-10.3m WHITE DOOR HEATER (60°c)</v>
          </cell>
        </row>
        <row r="225">
          <cell r="K225">
            <v>52.2678951098512</v>
          </cell>
        </row>
        <row r="226">
          <cell r="A226" t="str">
            <v>CAB180</v>
          </cell>
          <cell r="B226" t="str">
            <v>RH-10.4m WHITE DOOR HEATER (60°c)</v>
          </cell>
        </row>
        <row r="226">
          <cell r="K226">
            <v>53.1537916371368</v>
          </cell>
        </row>
        <row r="227">
          <cell r="A227" t="str">
            <v>CAB181</v>
          </cell>
          <cell r="B227" t="str">
            <v>RH-12.2m WHITE DOOR HEATER (60°c)</v>
          </cell>
        </row>
        <row r="227">
          <cell r="K227">
            <v>62.0127569099929</v>
          </cell>
        </row>
        <row r="228">
          <cell r="A228" t="str">
            <v>CAB182</v>
          </cell>
          <cell r="B228" t="str">
            <v>RH-15.5m WHITE DOOR HEATER (60°c)</v>
          </cell>
        </row>
        <row r="228">
          <cell r="K228">
            <v>77.9588944011339</v>
          </cell>
        </row>
        <row r="229">
          <cell r="A229" t="str">
            <v>CAB183</v>
          </cell>
          <cell r="B229" t="str">
            <v>RH-15.6m WHITE DOOR HEATER (60°c)</v>
          </cell>
        </row>
        <row r="229">
          <cell r="K229">
            <v>79.7306874557052</v>
          </cell>
        </row>
        <row r="230">
          <cell r="A230" t="str">
            <v>CAB184</v>
          </cell>
          <cell r="B230" t="str">
            <v>HAIER FRIDGE DOOR SWITCH</v>
          </cell>
        </row>
        <row r="230">
          <cell r="K230">
            <v>6.94542877391921</v>
          </cell>
        </row>
        <row r="231">
          <cell r="A231" t="str">
            <v>CAB185</v>
          </cell>
          <cell r="B231" t="str">
            <v>LS711 ABS NYLON HIDDEN HANDLE</v>
          </cell>
        </row>
        <row r="231">
          <cell r="K231">
            <v>0.992204110559887</v>
          </cell>
        </row>
        <row r="232">
          <cell r="A232" t="str">
            <v>CAB186</v>
          </cell>
          <cell r="B232" t="str">
            <v>SENSOR PROBE HOLDER</v>
          </cell>
        </row>
        <row r="232">
          <cell r="K232">
            <v>0.354358610914245</v>
          </cell>
        </row>
        <row r="233">
          <cell r="A233" t="str">
            <v>CAB187</v>
          </cell>
          <cell r="B233" t="str">
            <v>PU END CAP</v>
          </cell>
        </row>
        <row r="233">
          <cell r="K233">
            <v>0.47247814788566</v>
          </cell>
        </row>
        <row r="234">
          <cell r="A234" t="str">
            <v>CAB188</v>
          </cell>
          <cell r="B234" t="str">
            <v>PU END CAP</v>
          </cell>
        </row>
        <row r="234">
          <cell r="K234">
            <v>0.47247814788566</v>
          </cell>
        </row>
        <row r="235">
          <cell r="A235" t="str">
            <v>CAB189</v>
          </cell>
          <cell r="B235" t="str">
            <v>WATERPROOF TRANSPARENT PROTECTIVE COVER DISPLAY</v>
          </cell>
        </row>
        <row r="235">
          <cell r="K235">
            <v>4.0498126961628</v>
          </cell>
        </row>
        <row r="236">
          <cell r="A236" t="str">
            <v>CAB190</v>
          </cell>
          <cell r="B236" t="str">
            <v>SENSOR PROBE HOLDER</v>
          </cell>
        </row>
        <row r="236">
          <cell r="K236">
            <v>0.40498126961628</v>
          </cell>
        </row>
        <row r="237">
          <cell r="A237" t="str">
            <v>CAB191</v>
          </cell>
          <cell r="B237" t="str">
            <v>WIRE HOLDER</v>
          </cell>
        </row>
        <row r="237">
          <cell r="K237">
            <v>1.0124531740407</v>
          </cell>
        </row>
        <row r="238">
          <cell r="A238" t="str">
            <v>CAB192</v>
          </cell>
          <cell r="B238" t="str">
            <v>4" PLASTIC VIDEO FAN GUARD</v>
          </cell>
        </row>
        <row r="238">
          <cell r="K238">
            <v>1.61992507846512</v>
          </cell>
        </row>
        <row r="239">
          <cell r="A239" t="str">
            <v>CAB193</v>
          </cell>
          <cell r="B239" t="str">
            <v>6" PLASTIC VIDEO FAN GUARD</v>
          </cell>
        </row>
        <row r="239">
          <cell r="K239">
            <v>2.83486888731396</v>
          </cell>
        </row>
        <row r="240">
          <cell r="A240" t="str">
            <v>CAB194</v>
          </cell>
          <cell r="B240" t="str">
            <v>BLOWER FAN GUARD 200MM</v>
          </cell>
        </row>
        <row r="240">
          <cell r="K240">
            <v>6.29970863847547</v>
          </cell>
        </row>
        <row r="241">
          <cell r="A241" t="str">
            <v>CAB195</v>
          </cell>
          <cell r="B241" t="str">
            <v>CONDENSER FAN GUARD 200MM</v>
          </cell>
        </row>
        <row r="241">
          <cell r="K241">
            <v>7.0871722182849</v>
          </cell>
        </row>
        <row r="242">
          <cell r="A242" t="str">
            <v>CAB196</v>
          </cell>
          <cell r="B242" t="str">
            <v>Upper door hinges</v>
          </cell>
        </row>
        <row r="242">
          <cell r="K242">
            <v>3.14985431923774</v>
          </cell>
        </row>
        <row r="243">
          <cell r="A243" t="str">
            <v>CAB197</v>
          </cell>
          <cell r="B243" t="str">
            <v>Middle door hinges</v>
          </cell>
        </row>
        <row r="243">
          <cell r="K243">
            <v>3.14985431923774</v>
          </cell>
        </row>
        <row r="244">
          <cell r="A244" t="str">
            <v>CAB198</v>
          </cell>
          <cell r="B244" t="str">
            <v>Bottom door hinges</v>
          </cell>
        </row>
        <row r="244">
          <cell r="K244">
            <v>3.14985431923774</v>
          </cell>
        </row>
        <row r="245">
          <cell r="A245" t="str">
            <v>CAB199</v>
          </cell>
          <cell r="B245" t="str">
            <v>3KG DEHUMIDIFIER </v>
          </cell>
        </row>
        <row r="245">
          <cell r="K245">
            <v>1059.79473449353</v>
          </cell>
        </row>
        <row r="246">
          <cell r="A246" t="str">
            <v>CAB200</v>
          </cell>
          <cell r="B246" t="str">
            <v>HIGH 330 SIDEBOARD (BLACK/GREY)</v>
          </cell>
        </row>
        <row r="246">
          <cell r="K246">
            <v>7.97306874557052</v>
          </cell>
        </row>
        <row r="247">
          <cell r="A247" t="str">
            <v>CAB201</v>
          </cell>
          <cell r="B247" t="str">
            <v>200mm FAN GUARD</v>
          </cell>
        </row>
        <row r="247">
          <cell r="K247">
            <v>7.24466493424679</v>
          </cell>
        </row>
        <row r="248">
          <cell r="A248" t="str">
            <v>CAB202</v>
          </cell>
          <cell r="B248" t="str">
            <v>230mm FAN GUARD</v>
          </cell>
        </row>
        <row r="248">
          <cell r="K248">
            <v>9.4495629577132</v>
          </cell>
        </row>
        <row r="249">
          <cell r="A249" t="str">
            <v>CAB203</v>
          </cell>
          <cell r="B249" t="str">
            <v>EXTRA LONG ELBOW DRAIN PIPE FITTING 加长弯头出水嘴</v>
          </cell>
        </row>
        <row r="249">
          <cell r="K249">
            <v>2.12615166548547</v>
          </cell>
        </row>
        <row r="250">
          <cell r="A250" t="str">
            <v>CAB204</v>
          </cell>
          <cell r="B250" t="str">
            <v>POST GUARD 大直座</v>
          </cell>
        </row>
        <row r="250">
          <cell r="K250">
            <v>1.41743444365698</v>
          </cell>
        </row>
        <row r="251">
          <cell r="A251" t="str">
            <v>CAB205</v>
          </cell>
          <cell r="B251" t="str">
            <v>UPPER LEFT DOOR HINGES</v>
          </cell>
        </row>
        <row r="251">
          <cell r="K251">
            <v>7.87463579809434</v>
          </cell>
        </row>
        <row r="252">
          <cell r="A252" t="str">
            <v>CAB206</v>
          </cell>
          <cell r="B252" t="str">
            <v>UPPER RIGHT DOOR HINGES</v>
          </cell>
        </row>
        <row r="252">
          <cell r="K252">
            <v>7.87463579809434</v>
          </cell>
        </row>
        <row r="253">
          <cell r="A253" t="str">
            <v>CAB207</v>
          </cell>
          <cell r="B253" t="str">
            <v>MIDDLE LEFT DOOR HINGES</v>
          </cell>
        </row>
        <row r="253">
          <cell r="K253">
            <v>7.87463579809434</v>
          </cell>
        </row>
        <row r="254">
          <cell r="A254" t="str">
            <v>CAB208</v>
          </cell>
          <cell r="B254" t="str">
            <v>MIDDLE RIGHT DOOR HINGES</v>
          </cell>
        </row>
        <row r="254">
          <cell r="K254">
            <v>7.87463579809434</v>
          </cell>
        </row>
        <row r="255">
          <cell r="A255" t="str">
            <v>CAB209</v>
          </cell>
          <cell r="B255" t="str">
            <v>LOWER LEFT DOOR HINGES</v>
          </cell>
        </row>
        <row r="255">
          <cell r="K255">
            <v>7.87463579809434</v>
          </cell>
        </row>
        <row r="256">
          <cell r="A256" t="str">
            <v>CAB213</v>
          </cell>
          <cell r="B256" t="str">
            <v>LOWER RIGHT DOOR HINGES</v>
          </cell>
        </row>
        <row r="256">
          <cell r="K256">
            <v>7.87463579809434</v>
          </cell>
        </row>
      </sheetData>
      <sheetData sheetId="15"/>
      <sheetData sheetId="16">
        <row r="8">
          <cell r="A8" t="str">
            <v>ITEM CODE</v>
          </cell>
          <cell r="B8" t="str">
            <v>MODEL</v>
          </cell>
          <cell r="C8" t="str">
            <v>DESCRIPTION</v>
          </cell>
          <cell r="D8" t="str">
            <v>Power(HP)</v>
          </cell>
          <cell r="E8" t="str">
            <v>L*W*T (mm)</v>
          </cell>
          <cell r="F8" t="str">
            <v>Water flow rate M3/H</v>
          </cell>
          <cell r="G8" t="str">
            <v>CONNECTION</v>
          </cell>
          <cell r="H8" t="str">
            <v>Power of pump(kw)</v>
          </cell>
        </row>
        <row r="8">
          <cell r="N8" t="str">
            <v>RM</v>
          </cell>
        </row>
        <row r="8">
          <cell r="T8" t="str">
            <v>Water chiller with heat plate only(RM)</v>
          </cell>
        </row>
        <row r="9">
          <cell r="A9" t="str">
            <v>HEAT001</v>
          </cell>
          <cell r="B9" t="str">
            <v>EATB15-12</v>
          </cell>
        </row>
        <row r="9">
          <cell r="D9">
            <v>0.3</v>
          </cell>
          <cell r="E9" t="str">
            <v>220*76*35</v>
          </cell>
          <cell r="F9">
            <v>0.22</v>
          </cell>
          <cell r="G9" t="str">
            <v>4-φ 1/2",1/2" (2hp ~5hp)</v>
          </cell>
        </row>
        <row r="9">
          <cell r="N9">
            <v>435.662777777778</v>
          </cell>
        </row>
        <row r="10">
          <cell r="A10" t="str">
            <v>HEAT002</v>
          </cell>
          <cell r="B10" t="str">
            <v>EATB15-16</v>
          </cell>
        </row>
        <row r="10">
          <cell r="D10">
            <v>0.4</v>
          </cell>
          <cell r="E10" t="str">
            <v>220*76*44</v>
          </cell>
          <cell r="F10">
            <v>0.22</v>
          </cell>
          <cell r="G10" t="str">
            <v>4-φ 5/8",1/2" (4hp ~ 7hp)</v>
          </cell>
        </row>
        <row r="10">
          <cell r="N10">
            <v>482.808263888889</v>
          </cell>
        </row>
        <row r="11">
          <cell r="A11" t="str">
            <v>HEAT003</v>
          </cell>
          <cell r="B11" t="str">
            <v>EATB15-20</v>
          </cell>
        </row>
        <row r="11">
          <cell r="D11">
            <v>0.5</v>
          </cell>
          <cell r="E11" t="str">
            <v>220*76*51</v>
          </cell>
          <cell r="F11">
            <v>0.22</v>
          </cell>
          <cell r="G11" t="str">
            <v>4-φ 5/8",5/8" (8hp ~ 12hp)</v>
          </cell>
          <cell r="H11" t="str">
            <v>zfi20~zfi39</v>
          </cell>
        </row>
        <row r="11">
          <cell r="N11">
            <v>529.761319444444</v>
          </cell>
        </row>
        <row r="12">
          <cell r="A12" t="str">
            <v>HEAT004</v>
          </cell>
          <cell r="B12" t="str">
            <v>EATB25-12</v>
          </cell>
        </row>
        <row r="12">
          <cell r="D12">
            <v>0.75</v>
          </cell>
          <cell r="E12" t="str">
            <v>297*124*34</v>
          </cell>
          <cell r="F12">
            <v>0.33</v>
          </cell>
          <cell r="G12" t="str">
            <v>Freon 5/8,7/8 (30hp sub cooler)</v>
          </cell>
          <cell r="H12" t="str">
            <v>zfi50-zfi81</v>
          </cell>
        </row>
        <row r="12">
          <cell r="N12">
            <v>882.101666666667</v>
          </cell>
        </row>
        <row r="13">
          <cell r="A13" t="str">
            <v>HEAT004.01</v>
          </cell>
          <cell r="B13" t="str">
            <v>EATB25-D-44</v>
          </cell>
        </row>
        <row r="13">
          <cell r="E13" t="str">
            <v>297*124*116</v>
          </cell>
          <cell r="F13" t="str">
            <v>sub cooler</v>
          </cell>
          <cell r="G13" t="str">
            <v>40hp screw,ZFI96-144 (3/4",3/4")</v>
          </cell>
          <cell r="H13" t="str">
            <v>scx4734 / scx0445 zfi96-140</v>
          </cell>
        </row>
        <row r="13">
          <cell r="N13">
            <v>1576.92708333333</v>
          </cell>
        </row>
        <row r="14">
          <cell r="A14" t="str">
            <v>HEAT004.02</v>
          </cell>
          <cell r="B14" t="str">
            <v>EATB52-D-16</v>
          </cell>
        </row>
        <row r="14">
          <cell r="E14" t="str">
            <v>527*112*50</v>
          </cell>
          <cell r="F14" t="str">
            <v>sub cooler</v>
          </cell>
          <cell r="G14" t="str">
            <v>30-40HP (3/4",1 1/8")</v>
          </cell>
          <cell r="H14" t="str">
            <v>scx4734 / scx0445 </v>
          </cell>
        </row>
        <row r="14">
          <cell r="N14">
            <v>1106.68819444444</v>
          </cell>
        </row>
        <row r="15">
          <cell r="A15" t="str">
            <v>HEAT004.03</v>
          </cell>
          <cell r="B15" t="str">
            <v>EATB52-D-30</v>
          </cell>
        </row>
        <row r="15">
          <cell r="E15" t="str">
            <v>527*112*83</v>
          </cell>
          <cell r="F15" t="str">
            <v>sub cooler</v>
          </cell>
          <cell r="G15" t="str">
            <v>50-60HP (7/8",1 1/8")</v>
          </cell>
          <cell r="H15" t="str">
            <v>scx0645 / scx0545</v>
          </cell>
        </row>
        <row r="15">
          <cell r="N15">
            <v>1639.69722222222</v>
          </cell>
        </row>
        <row r="16">
          <cell r="A16" t="str">
            <v>HEAT004.04</v>
          </cell>
          <cell r="B16" t="str">
            <v>EATB52-D-40</v>
          </cell>
        </row>
        <row r="16">
          <cell r="E16" t="str">
            <v>527*112*106</v>
          </cell>
          <cell r="F16" t="str">
            <v>sub cooler</v>
          </cell>
          <cell r="G16" t="str">
            <v>70-80HP (7/8",1 1/8")</v>
          </cell>
          <cell r="H16" t="str">
            <v>scx0845 / scx 0857</v>
          </cell>
        </row>
        <row r="16">
          <cell r="N16">
            <v>2020.15486111111</v>
          </cell>
        </row>
        <row r="23">
          <cell r="A23" t="str">
            <v>HEAT005</v>
          </cell>
          <cell r="B23" t="str">
            <v>EATB25-24</v>
          </cell>
        </row>
        <row r="23">
          <cell r="D23">
            <v>2</v>
          </cell>
          <cell r="E23" t="str">
            <v>297*124*62</v>
          </cell>
          <cell r="F23">
            <v>0.86</v>
          </cell>
          <cell r="G23" t="str">
            <v>Freon 5/8,7/8  water 1"</v>
          </cell>
          <cell r="H23">
            <v>0.37</v>
          </cell>
        </row>
        <row r="23">
          <cell r="N23">
            <v>638.255555555556</v>
          </cell>
        </row>
        <row r="24">
          <cell r="A24" t="str">
            <v>HEAT006</v>
          </cell>
          <cell r="B24" t="str">
            <v>EATB25-32</v>
          </cell>
        </row>
        <row r="24">
          <cell r="D24">
            <v>3</v>
          </cell>
          <cell r="E24" t="str">
            <v>297*124*81</v>
          </cell>
          <cell r="F24">
            <v>1.28</v>
          </cell>
          <cell r="G24" t="str">
            <v>Freon 5/8,7/8  water 1"</v>
          </cell>
          <cell r="H24">
            <v>0.37</v>
          </cell>
        </row>
        <row r="24">
          <cell r="N24">
            <v>768.777777777778</v>
          </cell>
        </row>
        <row r="24">
          <cell r="T24">
            <v>11913.0768764216</v>
          </cell>
        </row>
        <row r="25">
          <cell r="A25" t="str">
            <v>HEAT007</v>
          </cell>
          <cell r="B25" t="str">
            <v>EATB25-42</v>
          </cell>
        </row>
        <row r="25">
          <cell r="D25">
            <v>4</v>
          </cell>
          <cell r="E25" t="str">
            <v>297*124*104</v>
          </cell>
          <cell r="F25">
            <v>1.71</v>
          </cell>
          <cell r="G25" t="str">
            <v>Freon 5/8,7/8  water 1"</v>
          </cell>
          <cell r="H25">
            <v>0.37</v>
          </cell>
        </row>
        <row r="25">
          <cell r="N25">
            <v>936.7</v>
          </cell>
        </row>
        <row r="26">
          <cell r="A26" t="str">
            <v>HEAT008</v>
          </cell>
          <cell r="B26" t="str">
            <v>EATB25-48</v>
          </cell>
        </row>
        <row r="26">
          <cell r="D26">
            <v>5</v>
          </cell>
          <cell r="E26" t="str">
            <v>297*124*119</v>
          </cell>
          <cell r="F26">
            <v>2.14</v>
          </cell>
          <cell r="G26" t="str">
            <v>Freon 7/8,1 1/8  water 1 1/4"</v>
          </cell>
          <cell r="H26">
            <v>0.37</v>
          </cell>
        </row>
        <row r="26">
          <cell r="N26">
            <v>998.466666666667</v>
          </cell>
        </row>
        <row r="27">
          <cell r="A27" t="str">
            <v>HEAT009</v>
          </cell>
          <cell r="B27" t="str">
            <v>EATB61-26</v>
          </cell>
        </row>
        <row r="27">
          <cell r="D27">
            <v>6</v>
          </cell>
          <cell r="E27" t="str">
            <v>539*125*68</v>
          </cell>
          <cell r="F27">
            <v>2.58</v>
          </cell>
          <cell r="G27" t="str">
            <v>Freon 7/8,1 1/8  water 1 1/4"</v>
          </cell>
          <cell r="H27">
            <v>0.75</v>
          </cell>
        </row>
        <row r="27">
          <cell r="N27">
            <v>1155.15</v>
          </cell>
        </row>
        <row r="27">
          <cell r="T27">
            <v>8140.61798091688</v>
          </cell>
        </row>
        <row r="28">
          <cell r="A28" t="str">
            <v>HEAT010</v>
          </cell>
          <cell r="B28" t="str">
            <v>EATB61-30</v>
          </cell>
        </row>
        <row r="28">
          <cell r="D28">
            <v>7</v>
          </cell>
          <cell r="E28" t="str">
            <v>539*125*77</v>
          </cell>
          <cell r="F28">
            <v>3</v>
          </cell>
          <cell r="G28" t="str">
            <v>Freon 7/8,1 1/8  water 1 1/4"</v>
          </cell>
          <cell r="H28">
            <v>0.75</v>
          </cell>
        </row>
        <row r="28">
          <cell r="N28">
            <v>1269.9</v>
          </cell>
        </row>
        <row r="29">
          <cell r="A29" t="str">
            <v>HEAT010.1</v>
          </cell>
          <cell r="B29" t="str">
            <v>EATB61-32</v>
          </cell>
        </row>
        <row r="29">
          <cell r="D29">
            <v>8</v>
          </cell>
          <cell r="E29" t="str">
            <v>539*125*82</v>
          </cell>
          <cell r="F29">
            <v>3.43</v>
          </cell>
          <cell r="G29" t="str">
            <v>Freon 7/8,1 1/8  water 1 1/4"</v>
          </cell>
          <cell r="H29">
            <v>0.75</v>
          </cell>
        </row>
        <row r="29">
          <cell r="N29">
            <v>1327.13333333333</v>
          </cell>
        </row>
        <row r="30">
          <cell r="A30" t="str">
            <v>HEAT011</v>
          </cell>
          <cell r="B30" t="str">
            <v>EATB61-40</v>
          </cell>
        </row>
        <row r="30">
          <cell r="D30">
            <v>10</v>
          </cell>
          <cell r="E30" t="str">
            <v>539*125*100</v>
          </cell>
          <cell r="F30">
            <v>4.28</v>
          </cell>
          <cell r="G30" t="str">
            <v>Freon 7/8,1 1/8  water 1 1/4"</v>
          </cell>
          <cell r="H30">
            <v>0.75</v>
          </cell>
        </row>
        <row r="30">
          <cell r="N30">
            <v>1556.44444444444</v>
          </cell>
        </row>
        <row r="30">
          <cell r="T30">
            <v>0</v>
          </cell>
        </row>
        <row r="31">
          <cell r="A31" t="str">
            <v>HEAT012</v>
          </cell>
          <cell r="B31" t="str">
            <v>EATB61-50</v>
          </cell>
        </row>
        <row r="31">
          <cell r="D31">
            <v>12</v>
          </cell>
          <cell r="E31" t="str">
            <v>539*125*124</v>
          </cell>
          <cell r="F31">
            <v>5.14</v>
          </cell>
          <cell r="G31" t="str">
            <v>Freon 7/8,1 1/8  water 1 1/4"</v>
          </cell>
          <cell r="H31">
            <v>0.75</v>
          </cell>
        </row>
        <row r="31">
          <cell r="N31">
            <v>1843.08333333333</v>
          </cell>
        </row>
        <row r="31">
          <cell r="T31">
            <v>5914.73651171035</v>
          </cell>
        </row>
        <row r="32">
          <cell r="A32" t="str">
            <v>HEAT013</v>
          </cell>
          <cell r="B32" t="str">
            <v>EATB85-44</v>
          </cell>
        </row>
        <row r="32">
          <cell r="D32">
            <v>15</v>
          </cell>
          <cell r="E32" t="str">
            <v>564*188*110</v>
          </cell>
          <cell r="F32">
            <v>6.42</v>
          </cell>
          <cell r="G32" t="str">
            <v>Freon 7/8,1 3/8  water 2"</v>
          </cell>
          <cell r="H32">
            <v>1.5</v>
          </cell>
        </row>
        <row r="32">
          <cell r="N32">
            <v>2563.69444444444</v>
          </cell>
        </row>
        <row r="33">
          <cell r="A33" t="str">
            <v>HEAT014</v>
          </cell>
          <cell r="B33" t="str">
            <v>EATB85-58</v>
          </cell>
        </row>
        <row r="33">
          <cell r="D33">
            <v>20</v>
          </cell>
          <cell r="E33" t="str">
            <v>564*188*142</v>
          </cell>
          <cell r="F33">
            <v>8.56</v>
          </cell>
          <cell r="G33" t="str">
            <v>Freon 7/8,1 3/8  water 2"</v>
          </cell>
          <cell r="H33">
            <v>1.5</v>
          </cell>
        </row>
        <row r="33">
          <cell r="N33">
            <v>3214.22777777778</v>
          </cell>
        </row>
        <row r="34">
          <cell r="A34" t="str">
            <v>HEAT015</v>
          </cell>
          <cell r="B34" t="str">
            <v>EATB85-70</v>
          </cell>
        </row>
        <row r="34">
          <cell r="D34">
            <v>25</v>
          </cell>
          <cell r="E34" t="str">
            <v>564*188*170</v>
          </cell>
          <cell r="F34">
            <v>10.7</v>
          </cell>
          <cell r="G34" t="str">
            <v>Freon 7/8,1 3/8  water 2"</v>
          </cell>
          <cell r="H34">
            <v>2.2</v>
          </cell>
        </row>
        <row r="34">
          <cell r="N34">
            <v>3772.11111111111</v>
          </cell>
        </row>
        <row r="35">
          <cell r="A35" t="str">
            <v>HEAT016</v>
          </cell>
          <cell r="B35" t="str">
            <v>EATB120-64</v>
          </cell>
        </row>
        <row r="35">
          <cell r="D35">
            <v>30</v>
          </cell>
          <cell r="E35" t="str">
            <v>564*247*164</v>
          </cell>
          <cell r="F35">
            <v>12.86</v>
          </cell>
          <cell r="G35" t="str">
            <v>Freon 7/8,1 3/8  water 2"</v>
          </cell>
          <cell r="H35">
            <v>2.2</v>
          </cell>
        </row>
        <row r="35">
          <cell r="N35">
            <v>4800.32777777778</v>
          </cell>
        </row>
        <row r="36">
          <cell r="A36" t="str">
            <v>HEAT017</v>
          </cell>
          <cell r="B36" t="str">
            <v>EATB120-76</v>
          </cell>
        </row>
        <row r="36">
          <cell r="D36">
            <v>35</v>
          </cell>
          <cell r="E36" t="str">
            <v>564*247*194</v>
          </cell>
          <cell r="F36">
            <v>15</v>
          </cell>
          <cell r="G36" t="str">
            <v>Freon 7/8,1 3/8  water 2"</v>
          </cell>
          <cell r="H36">
            <v>4</v>
          </cell>
        </row>
        <row r="36">
          <cell r="N36">
            <v>5532.17777777778</v>
          </cell>
        </row>
        <row r="37">
          <cell r="A37" t="str">
            <v>HEAT018</v>
          </cell>
          <cell r="B37" t="str">
            <v>EATB120-86</v>
          </cell>
        </row>
        <row r="37">
          <cell r="D37">
            <v>40</v>
          </cell>
          <cell r="E37" t="str">
            <v>564*247*218</v>
          </cell>
          <cell r="F37">
            <v>17.13</v>
          </cell>
          <cell r="G37" t="str">
            <v>Freon 7/8,1 3/8  water 2"</v>
          </cell>
          <cell r="H37">
            <v>4</v>
          </cell>
        </row>
        <row r="37">
          <cell r="N37">
            <v>6140.30555555555</v>
          </cell>
        </row>
        <row r="38">
          <cell r="A38" t="str">
            <v>HEAT019</v>
          </cell>
          <cell r="B38" t="str">
            <v>EATB120-108</v>
          </cell>
        </row>
        <row r="38">
          <cell r="D38">
            <v>50</v>
          </cell>
          <cell r="E38" t="str">
            <v>564*247*272</v>
          </cell>
          <cell r="F38">
            <v>21.14</v>
          </cell>
          <cell r="G38" t="str">
            <v>Freon 7/8,1 3/8  water 2"</v>
          </cell>
          <cell r="H38">
            <v>4</v>
          </cell>
        </row>
        <row r="38">
          <cell r="N38">
            <v>7480.09444444444</v>
          </cell>
        </row>
        <row r="39">
          <cell r="A39" t="str">
            <v>HEAT020</v>
          </cell>
          <cell r="B39" t="str">
            <v>EATB61-24+24-2M</v>
          </cell>
        </row>
        <row r="39">
          <cell r="D39" t="str">
            <v>5+5HP</v>
          </cell>
          <cell r="E39" t="str">
            <v>539*125*121</v>
          </cell>
          <cell r="F39">
            <v>4.28</v>
          </cell>
          <cell r="G39" t="str">
            <v>Freon 7/8,1 1/8  water 1 1/4"</v>
          </cell>
          <cell r="H39">
            <v>0.75</v>
          </cell>
        </row>
        <row r="39">
          <cell r="N39">
            <v>1863.2</v>
          </cell>
        </row>
        <row r="40">
          <cell r="A40" t="str">
            <v>HEAT021</v>
          </cell>
          <cell r="B40" t="str">
            <v>EATB85-24+24-2M</v>
          </cell>
        </row>
        <row r="40">
          <cell r="D40" t="str">
            <v>7.5+7.5HP</v>
          </cell>
          <cell r="E40" t="str">
            <v>564*188*121</v>
          </cell>
          <cell r="F40">
            <v>6.42</v>
          </cell>
          <cell r="G40" t="str">
            <v>Freon 7/8,1 3/8  water 2"</v>
          </cell>
          <cell r="H40">
            <v>1.5</v>
          </cell>
        </row>
        <row r="40">
          <cell r="N40">
            <v>2827.1</v>
          </cell>
        </row>
        <row r="41">
          <cell r="A41" t="str">
            <v>HEAT022</v>
          </cell>
          <cell r="B41" t="str">
            <v>EATB85-30+30-2M</v>
          </cell>
        </row>
        <row r="41">
          <cell r="D41" t="str">
            <v>10+10HP</v>
          </cell>
          <cell r="E41" t="str">
            <v>564*188*171</v>
          </cell>
          <cell r="F41">
            <v>8.56</v>
          </cell>
          <cell r="G41" t="str">
            <v>Freon 7/8,1 3/8  water 2"</v>
          </cell>
          <cell r="H41">
            <v>1.5</v>
          </cell>
        </row>
        <row r="41">
          <cell r="N41">
            <v>3394.23888888889</v>
          </cell>
        </row>
        <row r="42">
          <cell r="A42" t="str">
            <v>HEAT023</v>
          </cell>
          <cell r="B42" t="str">
            <v>EATB85-38+38-2M</v>
          </cell>
        </row>
        <row r="42">
          <cell r="D42" t="str">
            <v>12.5+12.5HP</v>
          </cell>
          <cell r="E42" t="str">
            <v>564*188*187</v>
          </cell>
          <cell r="F42">
            <v>10.7</v>
          </cell>
          <cell r="G42" t="str">
            <v>Freon 7/8,1 3/8  water 2"</v>
          </cell>
          <cell r="H42">
            <v>2.2</v>
          </cell>
        </row>
        <row r="42">
          <cell r="N42">
            <v>4128.63888888889</v>
          </cell>
        </row>
        <row r="43">
          <cell r="A43" t="str">
            <v>HEAT024</v>
          </cell>
          <cell r="B43" t="str">
            <v>EATB85-46+46-2M</v>
          </cell>
        </row>
        <row r="43">
          <cell r="D43" t="str">
            <v>15+15HP</v>
          </cell>
          <cell r="E43" t="str">
            <v>564*188*225</v>
          </cell>
          <cell r="F43">
            <v>12.86</v>
          </cell>
          <cell r="G43" t="str">
            <v>Freon 7/8,1 3/8  water 2"</v>
          </cell>
          <cell r="H43">
            <v>2.2</v>
          </cell>
        </row>
        <row r="43">
          <cell r="N43">
            <v>4872.29444444444</v>
          </cell>
        </row>
        <row r="44">
          <cell r="A44" t="str">
            <v>HEAT025</v>
          </cell>
          <cell r="B44" t="str">
            <v>EATB25-48-2</v>
          </cell>
        </row>
        <row r="44">
          <cell r="D44">
            <v>5</v>
          </cell>
          <cell r="E44" t="str">
            <v>297*124*119</v>
          </cell>
          <cell r="F44">
            <v>2.14</v>
          </cell>
          <cell r="G44" t="str">
            <v>Freon 7/8,1 1/8  water 1 1/4"</v>
          </cell>
          <cell r="H44">
            <v>0.37</v>
          </cell>
        </row>
        <row r="44">
          <cell r="N44">
            <v>944.444444444444</v>
          </cell>
        </row>
        <row r="45">
          <cell r="A45" t="str">
            <v>HEAT026</v>
          </cell>
          <cell r="B45" t="str">
            <v>EATB61-26-2</v>
          </cell>
        </row>
        <row r="45">
          <cell r="D45">
            <v>6</v>
          </cell>
          <cell r="E45" t="str">
            <v>539*125*68</v>
          </cell>
          <cell r="F45">
            <v>2.58</v>
          </cell>
          <cell r="G45" t="str">
            <v>Freon 7/8,1 1/8  water 1 1/4"</v>
          </cell>
          <cell r="H45">
            <v>0.75</v>
          </cell>
        </row>
        <row r="45">
          <cell r="N45">
            <v>1052.67777777778</v>
          </cell>
        </row>
        <row r="46">
          <cell r="A46" t="str">
            <v>HEAT027</v>
          </cell>
          <cell r="B46" t="str">
            <v>EATB61-40-2</v>
          </cell>
        </row>
        <row r="46">
          <cell r="D46">
            <v>10</v>
          </cell>
          <cell r="E46" t="str">
            <v>539*125*100</v>
          </cell>
          <cell r="F46">
            <v>4.28</v>
          </cell>
          <cell r="G46" t="str">
            <v>Freon 7/8,1 1/8  water 1 1/4"</v>
          </cell>
          <cell r="H46">
            <v>0.75</v>
          </cell>
        </row>
        <row r="46">
          <cell r="N46">
            <v>1556.44444444444</v>
          </cell>
        </row>
        <row r="47">
          <cell r="A47" t="str">
            <v>HEAT028</v>
          </cell>
          <cell r="B47" t="str">
            <v>EATB61-50-2</v>
          </cell>
        </row>
        <row r="47">
          <cell r="D47">
            <v>12</v>
          </cell>
          <cell r="E47" t="str">
            <v>539*125*124</v>
          </cell>
          <cell r="F47">
            <v>5.14</v>
          </cell>
          <cell r="G47" t="str">
            <v>Freon 7/8,1 1/8  water 1 1/4"</v>
          </cell>
          <cell r="H47">
            <v>0.75</v>
          </cell>
        </row>
        <row r="47">
          <cell r="N47">
            <v>1843.08333333333</v>
          </cell>
        </row>
        <row r="48">
          <cell r="A48" t="str">
            <v>HEAT029</v>
          </cell>
          <cell r="B48" t="str">
            <v>EATB85-44-2</v>
          </cell>
        </row>
        <row r="48">
          <cell r="D48">
            <v>15</v>
          </cell>
          <cell r="E48" t="str">
            <v>564*188*110</v>
          </cell>
          <cell r="F48">
            <v>6.42</v>
          </cell>
          <cell r="G48" t="str">
            <v>Freon 7/8,1 3/8  water 2"</v>
          </cell>
          <cell r="H48">
            <v>1.5</v>
          </cell>
        </row>
        <row r="48">
          <cell r="N48">
            <v>2571.34444444444</v>
          </cell>
        </row>
        <row r="49">
          <cell r="A49" t="str">
            <v>HEAT030</v>
          </cell>
          <cell r="B49" t="str">
            <v>EATB85-58-2</v>
          </cell>
        </row>
        <row r="49">
          <cell r="D49">
            <v>20</v>
          </cell>
          <cell r="E49" t="str">
            <v>564*188*142</v>
          </cell>
          <cell r="F49">
            <v>8.56</v>
          </cell>
          <cell r="G49" t="str">
            <v>Freon 7/8,1 3/8  water 2"</v>
          </cell>
          <cell r="H49">
            <v>1.5</v>
          </cell>
        </row>
        <row r="49">
          <cell r="N49">
            <v>3253.8</v>
          </cell>
        </row>
        <row r="50">
          <cell r="A50" t="str">
            <v>HEAT031</v>
          </cell>
          <cell r="B50" t="str">
            <v>EATB120-64-2</v>
          </cell>
        </row>
        <row r="50">
          <cell r="D50">
            <v>30</v>
          </cell>
          <cell r="E50" t="str">
            <v>564*247*164</v>
          </cell>
          <cell r="F50">
            <v>12.86</v>
          </cell>
          <cell r="G50" t="str">
            <v>Freon 7/8,1 3/8  water 2"</v>
          </cell>
          <cell r="H50">
            <v>2.2</v>
          </cell>
        </row>
        <row r="50">
          <cell r="N50">
            <v>4800.32777777778</v>
          </cell>
        </row>
        <row r="51">
          <cell r="A51" t="str">
            <v>HEAT031.1</v>
          </cell>
          <cell r="B51" t="str">
            <v>CB10+10 (2*10HP C.BARREL)</v>
          </cell>
        </row>
        <row r="51">
          <cell r="D51" t="str">
            <v>10+10HP</v>
          </cell>
        </row>
        <row r="51">
          <cell r="N51">
            <v>6037.78751369113</v>
          </cell>
        </row>
        <row r="52">
          <cell r="A52" t="str">
            <v>HEAT031.2</v>
          </cell>
          <cell r="B52" t="str">
            <v>CB12+12 (2*12HP C.BARREL)</v>
          </cell>
        </row>
        <row r="52">
          <cell r="D52" t="str">
            <v>12+12HP</v>
          </cell>
        </row>
        <row r="52">
          <cell r="N52">
            <v>6681.27053669222</v>
          </cell>
        </row>
        <row r="53">
          <cell r="A53" t="str">
            <v>HEAT031.3</v>
          </cell>
          <cell r="B53" t="str">
            <v>CB15+15 (2*15HP C.BARREL)</v>
          </cell>
        </row>
        <row r="53">
          <cell r="D53" t="str">
            <v>15+15HP</v>
          </cell>
        </row>
        <row r="53">
          <cell r="N53">
            <v>8474.80832420591</v>
          </cell>
        </row>
        <row r="54">
          <cell r="A54" t="str">
            <v>HEAT031.4</v>
          </cell>
          <cell r="B54" t="str">
            <v>CB20+20 (2*20HP C.BARREL)</v>
          </cell>
        </row>
        <row r="54">
          <cell r="D54" t="str">
            <v>20+20HP</v>
          </cell>
        </row>
        <row r="54">
          <cell r="N54">
            <v>10062.9791894852</v>
          </cell>
        </row>
        <row r="55">
          <cell r="A55" t="str">
            <v>HEAT031.5</v>
          </cell>
          <cell r="B55" t="str">
            <v>CB25+25 (2*25HP C.BARREL)</v>
          </cell>
        </row>
        <row r="55">
          <cell r="D55" t="str">
            <v>25+25HP</v>
          </cell>
        </row>
        <row r="55">
          <cell r="N55">
            <v>12719.0580503834</v>
          </cell>
        </row>
        <row r="57">
          <cell r="A57" t="str">
            <v>HEAT032</v>
          </cell>
          <cell r="B57" t="str">
            <v>CB5 (5hp chiller barrel)</v>
          </cell>
        </row>
        <row r="57">
          <cell r="D57">
            <v>5</v>
          </cell>
          <cell r="E57" t="str">
            <v>906*180</v>
          </cell>
          <cell r="F57" t="str">
            <v>18KW</v>
          </cell>
        </row>
        <row r="57">
          <cell r="N57">
            <v>2146.0843373494</v>
          </cell>
        </row>
        <row r="57">
          <cell r="T57">
            <v>1983.78657487091</v>
          </cell>
        </row>
        <row r="58">
          <cell r="A58" t="str">
            <v>HEAT032.1</v>
          </cell>
          <cell r="B58" t="str">
            <v>CB6 (6hp chiller barrel</v>
          </cell>
        </row>
        <row r="58">
          <cell r="D58">
            <v>6</v>
          </cell>
          <cell r="E58" t="str">
            <v>986*180</v>
          </cell>
        </row>
        <row r="58">
          <cell r="N58">
            <v>2334.33734939759</v>
          </cell>
        </row>
        <row r="59">
          <cell r="A59" t="str">
            <v>HEAT033</v>
          </cell>
          <cell r="B59" t="str">
            <v>CB8 (8hp chiller barrel)</v>
          </cell>
        </row>
        <row r="59">
          <cell r="D59">
            <v>8</v>
          </cell>
          <cell r="E59" t="str">
            <v>1086*219</v>
          </cell>
          <cell r="F59" t="str">
            <v>28KW</v>
          </cell>
        </row>
        <row r="59">
          <cell r="N59">
            <v>3043.42369477912</v>
          </cell>
        </row>
        <row r="60">
          <cell r="A60" t="str">
            <v>HEAT034</v>
          </cell>
          <cell r="B60" t="str">
            <v>CB10 (10hp chiller barrel)</v>
          </cell>
        </row>
        <row r="60">
          <cell r="D60">
            <v>10</v>
          </cell>
          <cell r="E60" t="str">
            <v>1206*219</v>
          </cell>
          <cell r="F60" t="str">
            <v>35KW</v>
          </cell>
        </row>
        <row r="60">
          <cell r="N60">
            <v>3338.35341365462</v>
          </cell>
        </row>
        <row r="61">
          <cell r="A61" t="str">
            <v>HEAT035</v>
          </cell>
          <cell r="B61" t="str">
            <v>CB12 (12hp chiller barrel)</v>
          </cell>
        </row>
        <row r="61">
          <cell r="D61">
            <v>12</v>
          </cell>
          <cell r="E61" t="str">
            <v>1406*219</v>
          </cell>
        </row>
        <row r="61">
          <cell r="N61">
            <v>3953.31325301205</v>
          </cell>
        </row>
        <row r="62">
          <cell r="A62" t="str">
            <v>HEAT036</v>
          </cell>
          <cell r="B62" t="str">
            <v>CB15 (15hp chiller barrel)</v>
          </cell>
        </row>
        <row r="62">
          <cell r="D62">
            <v>15</v>
          </cell>
          <cell r="E62" t="str">
            <v>1406*219</v>
          </cell>
          <cell r="F62" t="str">
            <v>47KW</v>
          </cell>
        </row>
        <row r="62">
          <cell r="N62">
            <v>4241.96787148594</v>
          </cell>
        </row>
        <row r="63">
          <cell r="A63" t="str">
            <v>HEAT037</v>
          </cell>
          <cell r="B63" t="str">
            <v>CB20 (20hp chiller barrel)</v>
          </cell>
        </row>
        <row r="63">
          <cell r="D63">
            <v>20</v>
          </cell>
          <cell r="E63" t="str">
            <v>1606*219</v>
          </cell>
          <cell r="F63" t="str">
            <v>56KW</v>
          </cell>
        </row>
        <row r="63">
          <cell r="N63">
            <v>4919.67871485944</v>
          </cell>
        </row>
        <row r="63">
          <cell r="T63">
            <v>15510.1461236304</v>
          </cell>
        </row>
        <row r="64">
          <cell r="A64" t="str">
            <v>HEAT038</v>
          </cell>
          <cell r="B64" t="str">
            <v>CB25 (25hp chiller barrel)</v>
          </cell>
        </row>
        <row r="64">
          <cell r="D64">
            <v>25</v>
          </cell>
          <cell r="E64" t="str">
            <v>1706*219</v>
          </cell>
          <cell r="F64" t="str">
            <v>65KW</v>
          </cell>
        </row>
        <row r="64">
          <cell r="N64">
            <v>5484.43775100402</v>
          </cell>
        </row>
        <row r="65">
          <cell r="A65" t="str">
            <v>HEAT039</v>
          </cell>
          <cell r="B65" t="str">
            <v>CB30 (30hp chiller barrel)</v>
          </cell>
        </row>
        <row r="65">
          <cell r="D65">
            <v>30</v>
          </cell>
          <cell r="E65" t="str">
            <v>1716*273</v>
          </cell>
          <cell r="F65" t="str">
            <v>80KW</v>
          </cell>
        </row>
        <row r="65">
          <cell r="N65">
            <v>7166.16465863454</v>
          </cell>
        </row>
        <row r="66">
          <cell r="A66" t="str">
            <v>HEAT040</v>
          </cell>
          <cell r="B66" t="str">
            <v>CB35 (35hp chiller barrel)</v>
          </cell>
        </row>
        <row r="66">
          <cell r="D66">
            <v>35</v>
          </cell>
          <cell r="E66" t="str">
            <v>1916*273</v>
          </cell>
          <cell r="F66" t="str">
            <v>95KW</v>
          </cell>
        </row>
        <row r="66">
          <cell r="N66">
            <v>8032.12851405622</v>
          </cell>
        </row>
        <row r="67">
          <cell r="A67" t="str">
            <v>HEAT041</v>
          </cell>
          <cell r="B67" t="str">
            <v>CB40 (40hp chiller barrel)</v>
          </cell>
        </row>
        <row r="67">
          <cell r="D67">
            <v>40</v>
          </cell>
          <cell r="E67" t="str">
            <v>1916*273</v>
          </cell>
          <cell r="F67" t="str">
            <v>120KW</v>
          </cell>
        </row>
        <row r="67">
          <cell r="N67">
            <v>8534.13654618474</v>
          </cell>
        </row>
        <row r="68">
          <cell r="A68" t="str">
            <v>HEAT042</v>
          </cell>
          <cell r="B68" t="str">
            <v>CB50</v>
          </cell>
        </row>
        <row r="68">
          <cell r="D68">
            <v>50</v>
          </cell>
        </row>
        <row r="68">
          <cell r="F68" t="str">
            <v>135KW</v>
          </cell>
        </row>
        <row r="68">
          <cell r="N68">
            <v>10667.6706827309</v>
          </cell>
        </row>
        <row r="69">
          <cell r="A69" t="str">
            <v>HEAT043</v>
          </cell>
          <cell r="B69" t="str">
            <v>CB60</v>
          </cell>
        </row>
        <row r="69">
          <cell r="D69">
            <v>60</v>
          </cell>
        </row>
        <row r="69">
          <cell r="F69" t="str">
            <v>155KW</v>
          </cell>
        </row>
        <row r="69">
          <cell r="N69">
            <v>12575.3012048193</v>
          </cell>
        </row>
        <row r="70">
          <cell r="A70" t="str">
            <v>HEAT043.1</v>
          </cell>
          <cell r="B70" t="str">
            <v>CB70</v>
          </cell>
        </row>
        <row r="70">
          <cell r="D70">
            <v>70</v>
          </cell>
        </row>
        <row r="70">
          <cell r="N70">
            <v>14231.9277108434</v>
          </cell>
        </row>
        <row r="71">
          <cell r="A71" t="str">
            <v>HEAT043.2</v>
          </cell>
          <cell r="B71" t="str">
            <v>CB80</v>
          </cell>
        </row>
        <row r="71">
          <cell r="D71">
            <v>80</v>
          </cell>
        </row>
        <row r="71">
          <cell r="N71">
            <v>16403.1124497992</v>
          </cell>
        </row>
        <row r="72">
          <cell r="A72" t="str">
            <v>HEAT043.3</v>
          </cell>
          <cell r="B72" t="str">
            <v>CB90</v>
          </cell>
        </row>
        <row r="72">
          <cell r="D72">
            <v>90</v>
          </cell>
        </row>
        <row r="72">
          <cell r="N72">
            <v>17758.5341365462</v>
          </cell>
        </row>
        <row r="73">
          <cell r="A73" t="str">
            <v>HEAT043.4</v>
          </cell>
          <cell r="B73" t="str">
            <v>CB100</v>
          </cell>
        </row>
        <row r="73">
          <cell r="D73">
            <v>100</v>
          </cell>
        </row>
        <row r="73">
          <cell r="N73">
            <v>18988.453815261</v>
          </cell>
        </row>
        <row r="74">
          <cell r="A74" t="str">
            <v>HEAT043.5</v>
          </cell>
          <cell r="B74" t="str">
            <v>CB110</v>
          </cell>
        </row>
        <row r="74">
          <cell r="D74">
            <v>110</v>
          </cell>
        </row>
        <row r="74">
          <cell r="N74">
            <v>20469.3775100402</v>
          </cell>
        </row>
        <row r="75">
          <cell r="A75" t="str">
            <v>HEAT043.6</v>
          </cell>
          <cell r="B75" t="str">
            <v>CB120</v>
          </cell>
        </row>
        <row r="75">
          <cell r="D75">
            <v>120</v>
          </cell>
        </row>
        <row r="75">
          <cell r="N75">
            <v>21962.8514056225</v>
          </cell>
        </row>
        <row r="76">
          <cell r="A76" t="str">
            <v>HEAT044</v>
          </cell>
          <cell r="B76" t="str">
            <v>T1HP titanium barrel 16c</v>
          </cell>
        </row>
        <row r="76">
          <cell r="D76" t="str">
            <v>1hp</v>
          </cell>
          <cell r="E76" t="str">
            <v>330*220*280(W) </v>
          </cell>
          <cell r="F76" t="str">
            <v>0.064 * 3ft</v>
          </cell>
          <cell r="G76" t="str">
            <v> 1 1/4" water inlet</v>
          </cell>
        </row>
        <row r="76">
          <cell r="N76">
            <v>351.40562248996</v>
          </cell>
        </row>
        <row r="76">
          <cell r="T76">
            <v>2221.11933236738</v>
          </cell>
        </row>
        <row r="77">
          <cell r="A77" t="str">
            <v>HEAT045</v>
          </cell>
          <cell r="B77" t="str">
            <v>T1.5HP titanium barrel 16c</v>
          </cell>
        </row>
        <row r="77">
          <cell r="D77" t="str">
            <v>1.5hp</v>
          </cell>
          <cell r="E77" t="str">
            <v>330*220*280(W) </v>
          </cell>
          <cell r="F77" t="str">
            <v>0.064 * 2.5ft</v>
          </cell>
          <cell r="G77" t="str">
            <v> 1 1/4" water inlet</v>
          </cell>
        </row>
        <row r="77">
          <cell r="N77">
            <v>445.532128514056</v>
          </cell>
        </row>
        <row r="77">
          <cell r="T77">
            <v>2546.37178797294</v>
          </cell>
        </row>
        <row r="78">
          <cell r="A78" t="str">
            <v>HEAT046</v>
          </cell>
          <cell r="B78" t="str">
            <v>T2HP titanium barrel 16c</v>
          </cell>
        </row>
        <row r="78">
          <cell r="D78" t="str">
            <v>2hp</v>
          </cell>
          <cell r="E78" t="str">
            <v>330*220*280(W) </v>
          </cell>
          <cell r="F78" t="str">
            <v>0.075 * 1.5ft</v>
          </cell>
          <cell r="G78" t="str">
            <v> 1 1/4" water inlet</v>
          </cell>
        </row>
        <row r="78">
          <cell r="N78">
            <v>502.008032128514</v>
          </cell>
        </row>
        <row r="78">
          <cell r="T78">
            <v>2970.76193893824</v>
          </cell>
        </row>
        <row r="79">
          <cell r="A79" t="str">
            <v>HEAT047</v>
          </cell>
          <cell r="B79" t="str">
            <v>T3HP titanium barrel 16c</v>
          </cell>
        </row>
        <row r="79">
          <cell r="D79" t="str">
            <v>3hp</v>
          </cell>
          <cell r="E79" t="str">
            <v>430*220*280(W) </v>
          </cell>
          <cell r="F79" t="str">
            <v>0.09 * 1.5ft</v>
          </cell>
          <cell r="G79" t="str">
            <v> 1 1/2" water inlet</v>
          </cell>
        </row>
        <row r="79">
          <cell r="N79">
            <v>613.704819277109</v>
          </cell>
        </row>
        <row r="79">
          <cell r="T79">
            <v>4304.00426100706</v>
          </cell>
        </row>
        <row r="80">
          <cell r="A80" t="str">
            <v>HEAT048</v>
          </cell>
          <cell r="B80" t="str">
            <v>T4HP titanium barrel 16c </v>
          </cell>
        </row>
        <row r="80">
          <cell r="D80">
            <v>4</v>
          </cell>
          <cell r="E80" t="str">
            <v>490*230*290(W) </v>
          </cell>
          <cell r="F80" t="str">
            <v>0.075 * 12" *2</v>
          </cell>
          <cell r="G80" t="str">
            <v> 1 1/2" water inlet</v>
          </cell>
        </row>
        <row r="80">
          <cell r="N80">
            <v>730.421686746988</v>
          </cell>
        </row>
        <row r="81">
          <cell r="A81" t="str">
            <v>HEAT049</v>
          </cell>
          <cell r="B81" t="str">
            <v>T5HP titanium barrel 16c</v>
          </cell>
        </row>
        <row r="81">
          <cell r="D81">
            <v>5</v>
          </cell>
          <cell r="E81" t="str">
            <v>560*230*290(W) </v>
          </cell>
          <cell r="F81" t="str">
            <v>0.09*15"*2</v>
          </cell>
          <cell r="G81" t="str">
            <v> 1 1/2" water inlet</v>
          </cell>
        </row>
        <row r="81">
          <cell r="N81">
            <v>768.072289156627</v>
          </cell>
        </row>
        <row r="82">
          <cell r="A82" t="str">
            <v>HEAT050</v>
          </cell>
          <cell r="B82" t="str">
            <v>T1hpS-RC (100mm) Titanium coil</v>
          </cell>
        </row>
        <row r="82">
          <cell r="D82">
            <v>1</v>
          </cell>
          <cell r="E82" t="str">
            <v>200*430H*100mmd</v>
          </cell>
          <cell r="F82" t="str">
            <v>1/2" * 1/2"</v>
          </cell>
        </row>
        <row r="82">
          <cell r="N82" t="str">
            <v>~</v>
          </cell>
        </row>
        <row r="83">
          <cell r="A83" t="str">
            <v>HEAT051</v>
          </cell>
          <cell r="B83" t="str">
            <v>T1.5hpS-RC (100mm) Titanium coil</v>
          </cell>
        </row>
        <row r="83">
          <cell r="D83">
            <v>1.5</v>
          </cell>
          <cell r="E83" t="str">
            <v>280*480H*100mmd</v>
          </cell>
          <cell r="F83" t="str">
            <v>1/2" * 1/2"</v>
          </cell>
        </row>
        <row r="83">
          <cell r="N83" t="str">
            <v>~</v>
          </cell>
        </row>
        <row r="84">
          <cell r="A84" t="str">
            <v>HEAT052</v>
          </cell>
          <cell r="B84" t="str">
            <v>T2hpS-RC (100mm) Titanium coil</v>
          </cell>
        </row>
        <row r="84">
          <cell r="D84">
            <v>2</v>
          </cell>
          <cell r="E84" t="str">
            <v>400*500H*100mmd</v>
          </cell>
          <cell r="F84" t="str">
            <v>1/2" * 1/2"</v>
          </cell>
        </row>
        <row r="84">
          <cell r="N84" t="str">
            <v>~</v>
          </cell>
        </row>
        <row r="85">
          <cell r="A85" t="str">
            <v>HEAT053</v>
          </cell>
          <cell r="B85" t="str">
            <v>T1hp-RC Titanium coil</v>
          </cell>
        </row>
        <row r="85">
          <cell r="D85">
            <v>1</v>
          </cell>
          <cell r="E85" t="str">
            <v>200*430H*150mmd</v>
          </cell>
          <cell r="F85" t="str">
            <v>1/2" * 1/2"</v>
          </cell>
          <cell r="G85" t="str">
            <v>0.064 * 3ft</v>
          </cell>
        </row>
        <row r="85">
          <cell r="N85">
            <v>175.70281124498</v>
          </cell>
        </row>
        <row r="86">
          <cell r="A86" t="str">
            <v>HEAT054</v>
          </cell>
          <cell r="B86" t="str">
            <v>T1.5hp-RC Titanium coil</v>
          </cell>
        </row>
        <row r="86">
          <cell r="D86">
            <v>1.5</v>
          </cell>
          <cell r="E86" t="str">
            <v>280*480H*150mmd</v>
          </cell>
          <cell r="F86" t="str">
            <v>1/2" * 1/2"</v>
          </cell>
          <cell r="G86" t="str">
            <v>0.064 * 2.5ft</v>
          </cell>
        </row>
        <row r="86">
          <cell r="N86">
            <v>243.473895582329</v>
          </cell>
        </row>
        <row r="87">
          <cell r="A87" t="str">
            <v>HEAT055</v>
          </cell>
          <cell r="B87" t="str">
            <v>T2hp-RC Titanium coil</v>
          </cell>
        </row>
        <row r="87">
          <cell r="D87">
            <v>2</v>
          </cell>
          <cell r="E87" t="str">
            <v>400*500H*150mmd</v>
          </cell>
          <cell r="F87" t="str">
            <v>1/2" * 1/2"</v>
          </cell>
          <cell r="G87" t="str">
            <v>0.075 * 1.5ft</v>
          </cell>
        </row>
        <row r="87">
          <cell r="N87">
            <v>311.244979919679</v>
          </cell>
        </row>
        <row r="88">
          <cell r="A88" t="str">
            <v>HEAT056</v>
          </cell>
          <cell r="B88" t="str">
            <v>T3hp-RC Titanium coil</v>
          </cell>
        </row>
        <row r="88">
          <cell r="D88">
            <v>3</v>
          </cell>
          <cell r="E88" t="str">
            <v>340*520H*150mmd</v>
          </cell>
          <cell r="F88" t="str">
            <v>1/2" * 3/4"</v>
          </cell>
          <cell r="G88" t="str">
            <v>0.09 * 1.5ft</v>
          </cell>
        </row>
        <row r="88">
          <cell r="N88">
            <v>432.981927710843</v>
          </cell>
        </row>
        <row r="89">
          <cell r="A89" t="str">
            <v>HEAT057</v>
          </cell>
          <cell r="B89" t="str">
            <v>T4hp-RC Titanium coil</v>
          </cell>
        </row>
        <row r="89">
          <cell r="D89">
            <v>4</v>
          </cell>
          <cell r="E89" t="str">
            <v>390*520H*150mmd</v>
          </cell>
          <cell r="F89" t="str">
            <v>1/2" * 3/4"</v>
          </cell>
          <cell r="G89" t="str">
            <v>0.075 * 12" *2</v>
          </cell>
        </row>
        <row r="89">
          <cell r="N89">
            <v>495.732931726908</v>
          </cell>
        </row>
        <row r="90">
          <cell r="A90" t="str">
            <v>HEAT058</v>
          </cell>
          <cell r="B90" t="str">
            <v>T5hp-RC Titanium coil</v>
          </cell>
        </row>
        <row r="90">
          <cell r="D90">
            <v>5</v>
          </cell>
          <cell r="E90" t="str">
            <v>450*520H*150mmd</v>
          </cell>
          <cell r="F90" t="str">
            <v>1/2" * 3/4"</v>
          </cell>
          <cell r="G90" t="str">
            <v>0.09*15"*2</v>
          </cell>
        </row>
        <row r="90">
          <cell r="N90">
            <v>558.483935742972</v>
          </cell>
        </row>
        <row r="91">
          <cell r="A91" t="str">
            <v>HEAT059</v>
          </cell>
          <cell r="B91" t="str">
            <v>TS1hp Titanium barrel 2c</v>
          </cell>
        </row>
        <row r="91">
          <cell r="D91">
            <v>1</v>
          </cell>
          <cell r="E91" t="str">
            <v>405h*215d</v>
          </cell>
        </row>
        <row r="91">
          <cell r="G91" t="str">
            <v>0.055 * 800mm</v>
          </cell>
        </row>
        <row r="91">
          <cell r="N91">
            <v>426.706827309237</v>
          </cell>
        </row>
        <row r="91">
          <cell r="T91">
            <v>2296.42053718666</v>
          </cell>
        </row>
        <row r="92">
          <cell r="A92" t="str">
            <v>HEAT060</v>
          </cell>
          <cell r="B92" t="str">
            <v>TS1.5hp Titanium barrel 2c</v>
          </cell>
        </row>
        <row r="92">
          <cell r="D92">
            <v>1.5</v>
          </cell>
          <cell r="E92" t="str">
            <v>455h*215d</v>
          </cell>
        </row>
        <row r="92">
          <cell r="G92" t="str">
            <v>0.064 * 800mm</v>
          </cell>
        </row>
        <row r="92">
          <cell r="N92">
            <v>652.610441767068</v>
          </cell>
        </row>
        <row r="92">
          <cell r="T92">
            <v>2753.45010122595</v>
          </cell>
        </row>
        <row r="93">
          <cell r="A93" t="str">
            <v>HEAT061</v>
          </cell>
          <cell r="B93" t="str">
            <v>TS2hp Titanium barrel 2c</v>
          </cell>
        </row>
        <row r="93">
          <cell r="D93">
            <v>2</v>
          </cell>
          <cell r="E93" t="str">
            <v>475h*215d</v>
          </cell>
        </row>
        <row r="93">
          <cell r="G93" t="str">
            <v>0.070 * 650mm</v>
          </cell>
        </row>
        <row r="93">
          <cell r="N93">
            <v>823.293172690763</v>
          </cell>
        </row>
        <row r="93">
          <cell r="T93">
            <v>4304.24076256887</v>
          </cell>
        </row>
        <row r="94">
          <cell r="A94" t="str">
            <v>HEAT062</v>
          </cell>
          <cell r="B94" t="str">
            <v>TS3hp Titanium barrel 2c</v>
          </cell>
        </row>
        <row r="94">
          <cell r="D94">
            <v>3</v>
          </cell>
          <cell r="E94" t="str">
            <v>575h*215d</v>
          </cell>
        </row>
        <row r="94">
          <cell r="G94" t="str">
            <v>0.08 *600mm</v>
          </cell>
        </row>
        <row r="94">
          <cell r="N94">
            <v>1104.41767068273</v>
          </cell>
        </row>
        <row r="94">
          <cell r="T94">
            <v>4794.71711241269</v>
          </cell>
        </row>
        <row r="95">
          <cell r="A95" t="str">
            <v>HEAT063</v>
          </cell>
          <cell r="B95" t="str">
            <v>TS4hp Titanium barrel 2c</v>
          </cell>
        </row>
        <row r="95">
          <cell r="D95">
            <v>4</v>
          </cell>
          <cell r="E95" t="str">
            <v>675h*215d</v>
          </cell>
        </row>
        <row r="95">
          <cell r="G95" t="str">
            <v>0.075 * 200mm</v>
          </cell>
        </row>
        <row r="95">
          <cell r="N95">
            <v>1568.77510040161</v>
          </cell>
        </row>
        <row r="96">
          <cell r="A96" t="str">
            <v>HEAT064</v>
          </cell>
          <cell r="B96" t="str">
            <v>TS5hp Titanium barrel 2c</v>
          </cell>
        </row>
        <row r="96">
          <cell r="D96">
            <v>5</v>
          </cell>
          <cell r="E96" t="str">
            <v>675h*265d</v>
          </cell>
        </row>
        <row r="96">
          <cell r="G96" t="str">
            <v>0.09*250mm</v>
          </cell>
        </row>
        <row r="96">
          <cell r="N96">
            <v>1869.97991967871</v>
          </cell>
        </row>
        <row r="97">
          <cell r="A97" t="str">
            <v>HEAT065</v>
          </cell>
          <cell r="B97" t="str">
            <v>T5hp-2c Titanium barrel</v>
          </cell>
        </row>
        <row r="97">
          <cell r="D97">
            <v>5</v>
          </cell>
          <cell r="E97" t="str">
            <v>660*250*402</v>
          </cell>
          <cell r="F97" t="str">
            <v>18KW</v>
          </cell>
        </row>
        <row r="97">
          <cell r="N97">
            <v>1882.53012048193</v>
          </cell>
        </row>
        <row r="98">
          <cell r="A98" t="str">
            <v>HEAT067</v>
          </cell>
          <cell r="B98" t="str">
            <v>T8hp-2C Titanium barrel</v>
          </cell>
        </row>
        <row r="98">
          <cell r="D98">
            <v>8</v>
          </cell>
          <cell r="E98" t="str">
            <v>880*250*402</v>
          </cell>
          <cell r="F98" t="str">
            <v>28KW</v>
          </cell>
        </row>
        <row r="98">
          <cell r="N98">
            <v>2998.24297188755</v>
          </cell>
        </row>
        <row r="99">
          <cell r="A99" t="str">
            <v>HEAT068</v>
          </cell>
          <cell r="B99" t="str">
            <v>T10hp-2cC Titanium barrel</v>
          </cell>
        </row>
        <row r="99">
          <cell r="D99">
            <v>10</v>
          </cell>
          <cell r="E99" t="str">
            <v>1020*250*402</v>
          </cell>
          <cell r="F99" t="str">
            <v>35KW</v>
          </cell>
        </row>
        <row r="99">
          <cell r="N99">
            <v>3388.55421686747</v>
          </cell>
        </row>
        <row r="100">
          <cell r="A100" t="str">
            <v>HEAT069</v>
          </cell>
          <cell r="B100" t="str">
            <v>T12hp-2cC Titanium barrel</v>
          </cell>
        </row>
        <row r="100">
          <cell r="D100">
            <v>12</v>
          </cell>
          <cell r="E100" t="str">
            <v>1200*250*402</v>
          </cell>
          <cell r="F100" t="str">
            <v>36KW</v>
          </cell>
        </row>
        <row r="100">
          <cell r="N100">
            <v>3514.0562248996</v>
          </cell>
        </row>
        <row r="101">
          <cell r="A101" t="str">
            <v>HEAT070</v>
          </cell>
          <cell r="B101" t="str">
            <v>T15hp-2cC Titanium barrel</v>
          </cell>
        </row>
        <row r="101">
          <cell r="D101">
            <v>15</v>
          </cell>
          <cell r="E101" t="str">
            <v>1500*250*402</v>
          </cell>
          <cell r="F101" t="str">
            <v>47KW</v>
          </cell>
        </row>
        <row r="101">
          <cell r="N101" t="str">
            <v>~</v>
          </cell>
        </row>
        <row r="102">
          <cell r="A102" t="str">
            <v>HEAT071</v>
          </cell>
          <cell r="B102" t="str">
            <v>T20hp-2cC Titanium barrel</v>
          </cell>
        </row>
        <row r="102">
          <cell r="D102">
            <v>20</v>
          </cell>
          <cell r="E102" t="str">
            <v>1150*355*513</v>
          </cell>
          <cell r="F102" t="str">
            <v>56KW</v>
          </cell>
        </row>
        <row r="102">
          <cell r="N102" t="str">
            <v>~</v>
          </cell>
        </row>
        <row r="103">
          <cell r="A103" t="str">
            <v>HEAT082</v>
          </cell>
          <cell r="B103" t="str">
            <v>T5SSCB Titanium barrel (5HP) +2C</v>
          </cell>
        </row>
        <row r="103">
          <cell r="D103">
            <v>5</v>
          </cell>
        </row>
        <row r="103">
          <cell r="N103">
            <v>1731.92771084337</v>
          </cell>
        </row>
        <row r="104">
          <cell r="A104" t="str">
            <v>HEAT083</v>
          </cell>
          <cell r="B104" t="str">
            <v>T6SSCB Titanium barrel</v>
          </cell>
        </row>
        <row r="104">
          <cell r="D104">
            <v>6</v>
          </cell>
        </row>
        <row r="104">
          <cell r="N104">
            <v>1957.8313253012</v>
          </cell>
        </row>
        <row r="105">
          <cell r="A105" t="str">
            <v>HEAT084</v>
          </cell>
          <cell r="B105" t="str">
            <v>T8SSCB Titanium barrel</v>
          </cell>
        </row>
        <row r="105">
          <cell r="D105">
            <v>8</v>
          </cell>
        </row>
        <row r="105">
          <cell r="N105">
            <v>2409.63855421687</v>
          </cell>
        </row>
        <row r="106">
          <cell r="A106" t="str">
            <v>HEAT085</v>
          </cell>
          <cell r="B106" t="str">
            <v>T10SSCB Titanium barrel</v>
          </cell>
        </row>
        <row r="106">
          <cell r="D106">
            <v>10</v>
          </cell>
        </row>
        <row r="106">
          <cell r="N106">
            <v>3263.05220883534</v>
          </cell>
        </row>
        <row r="107">
          <cell r="A107" t="str">
            <v>HEAT086</v>
          </cell>
          <cell r="B107" t="str">
            <v>T12SSCB Titanium barrel</v>
          </cell>
        </row>
        <row r="107">
          <cell r="D107">
            <v>12</v>
          </cell>
        </row>
        <row r="107">
          <cell r="N107">
            <v>3765.06024096386</v>
          </cell>
        </row>
        <row r="108">
          <cell r="A108" t="str">
            <v>HEAT087</v>
          </cell>
          <cell r="B108" t="str">
            <v>T15SSCB Titanium barrel</v>
          </cell>
        </row>
        <row r="108">
          <cell r="D108">
            <v>15</v>
          </cell>
        </row>
        <row r="108">
          <cell r="N108">
            <v>4743.97590361446</v>
          </cell>
        </row>
        <row r="109">
          <cell r="A109" t="str">
            <v>HEAT088</v>
          </cell>
          <cell r="B109" t="str">
            <v>T20SSCB Titanium barrel</v>
          </cell>
        </row>
        <row r="109">
          <cell r="D109">
            <v>20</v>
          </cell>
        </row>
        <row r="109">
          <cell r="N109">
            <v>6501.00401606426</v>
          </cell>
        </row>
        <row r="110">
          <cell r="A110" t="str">
            <v>HEAT089</v>
          </cell>
          <cell r="B110" t="str">
            <v>T25SSCB Titanium barrel</v>
          </cell>
        </row>
        <row r="110">
          <cell r="D110">
            <v>25</v>
          </cell>
        </row>
        <row r="110">
          <cell r="N110">
            <v>7316.76706827309</v>
          </cell>
        </row>
        <row r="111">
          <cell r="A111" t="str">
            <v>HEAT090</v>
          </cell>
          <cell r="B111" t="str">
            <v>T30SSCB 2in1 Titanium barrel</v>
          </cell>
        </row>
        <row r="111">
          <cell r="D111">
            <v>30</v>
          </cell>
        </row>
        <row r="111">
          <cell r="N111">
            <v>8471.38554216867</v>
          </cell>
        </row>
        <row r="112">
          <cell r="A112" t="str">
            <v>HEAT091</v>
          </cell>
          <cell r="B112" t="str">
            <v>T40SSCB 2in1 Titanium barrel cw flange</v>
          </cell>
        </row>
        <row r="112">
          <cell r="D112">
            <v>40</v>
          </cell>
        </row>
        <row r="112">
          <cell r="N112">
            <v>12299.1967871486</v>
          </cell>
        </row>
        <row r="113">
          <cell r="A113" t="str">
            <v>HEAT092</v>
          </cell>
          <cell r="B113" t="str">
            <v>T50SSCB Titanium barrel</v>
          </cell>
        </row>
        <row r="113">
          <cell r="D113">
            <v>50</v>
          </cell>
        </row>
        <row r="113">
          <cell r="N113" t="str">
            <v>~</v>
          </cell>
        </row>
        <row r="114">
          <cell r="A114" t="str">
            <v>HEAT093</v>
          </cell>
          <cell r="B114" t="str">
            <v>TIT-1hp</v>
          </cell>
        </row>
        <row r="114">
          <cell r="D114" t="str">
            <v>1hp</v>
          </cell>
        </row>
        <row r="114">
          <cell r="N114">
            <v>527.10843373494</v>
          </cell>
        </row>
        <row r="115">
          <cell r="A115" t="str">
            <v>HEAT094</v>
          </cell>
          <cell r="B115" t="str">
            <v>TIT-1.5hp</v>
          </cell>
        </row>
        <row r="115">
          <cell r="D115" t="str">
            <v>1.5hp</v>
          </cell>
        </row>
        <row r="115">
          <cell r="N115">
            <v>665.160642570281</v>
          </cell>
        </row>
        <row r="116">
          <cell r="A116" t="str">
            <v>HEAT095</v>
          </cell>
          <cell r="B116" t="str">
            <v>TIT-2hp</v>
          </cell>
        </row>
        <row r="116">
          <cell r="D116" t="str">
            <v>2hp</v>
          </cell>
        </row>
        <row r="116">
          <cell r="N116">
            <v>769.327309236948</v>
          </cell>
        </row>
        <row r="117">
          <cell r="A117" t="str">
            <v>HEAT096</v>
          </cell>
          <cell r="B117" t="str">
            <v>TIT-3hp</v>
          </cell>
        </row>
        <row r="117">
          <cell r="D117" t="str">
            <v>3hp</v>
          </cell>
        </row>
        <row r="117">
          <cell r="N117">
            <v>897.339357429719</v>
          </cell>
        </row>
        <row r="118">
          <cell r="A118" t="str">
            <v>HEAT097</v>
          </cell>
          <cell r="B118" t="str">
            <v>TIT-4hp</v>
          </cell>
        </row>
        <row r="118">
          <cell r="D118" t="str">
            <v>4hp</v>
          </cell>
        </row>
        <row r="118">
          <cell r="N118">
            <v>1041.66666666667</v>
          </cell>
        </row>
        <row r="119">
          <cell r="A119" t="str">
            <v>HEAT098</v>
          </cell>
          <cell r="B119" t="str">
            <v>TIT-5hp</v>
          </cell>
        </row>
        <row r="119">
          <cell r="D119" t="str">
            <v>5hp</v>
          </cell>
        </row>
        <row r="119">
          <cell r="N119">
            <v>1204.81927710843</v>
          </cell>
        </row>
        <row r="120">
          <cell r="A120" t="str">
            <v>HEAT099</v>
          </cell>
          <cell r="B120" t="str">
            <v>TIT-8hp</v>
          </cell>
        </row>
        <row r="120">
          <cell r="D120" t="str">
            <v>7hp</v>
          </cell>
        </row>
        <row r="120">
          <cell r="N120">
            <v>1581.32530120482</v>
          </cell>
        </row>
        <row r="121">
          <cell r="A121" t="str">
            <v>HEAT100</v>
          </cell>
          <cell r="B121" t="str">
            <v>TIT-10hp</v>
          </cell>
        </row>
        <row r="121">
          <cell r="D121" t="str">
            <v>10hp</v>
          </cell>
        </row>
        <row r="121">
          <cell r="N121">
            <v>2585.34136546185</v>
          </cell>
        </row>
        <row r="122">
          <cell r="A122" t="str">
            <v>HEAT101</v>
          </cell>
          <cell r="B122" t="str">
            <v>TIT-12hp</v>
          </cell>
        </row>
        <row r="122">
          <cell r="D122" t="str">
            <v>12hp</v>
          </cell>
        </row>
        <row r="122">
          <cell r="N122">
            <v>3093.62449799197</v>
          </cell>
        </row>
        <row r="123">
          <cell r="A123" t="str">
            <v>HEAT102</v>
          </cell>
          <cell r="B123" t="str">
            <v>TIT-15hp</v>
          </cell>
        </row>
        <row r="123">
          <cell r="D123" t="str">
            <v>15hp</v>
          </cell>
        </row>
        <row r="123">
          <cell r="N123">
            <v>3501.50602409639</v>
          </cell>
        </row>
        <row r="124">
          <cell r="A124" t="str">
            <v>HEAT102.01</v>
          </cell>
          <cell r="B124" t="str">
            <v>1hp Tube in tube water cooled condenser</v>
          </cell>
        </row>
        <row r="124">
          <cell r="D124">
            <v>1</v>
          </cell>
        </row>
        <row r="124">
          <cell r="N124">
            <v>186.746987951807</v>
          </cell>
        </row>
        <row r="125">
          <cell r="A125" t="str">
            <v>HEAT102.02</v>
          </cell>
          <cell r="B125" t="str">
            <v>1.5hp Tube in tube water cooled condenser</v>
          </cell>
        </row>
        <row r="125">
          <cell r="D125">
            <v>1.5</v>
          </cell>
        </row>
        <row r="125">
          <cell r="N125">
            <v>271.084337349398</v>
          </cell>
        </row>
        <row r="126">
          <cell r="A126" t="str">
            <v>HEAT102.03</v>
          </cell>
          <cell r="B126" t="str">
            <v>2hp Tube in tube water cooled condenser</v>
          </cell>
        </row>
        <row r="126">
          <cell r="D126">
            <v>2</v>
          </cell>
          <cell r="E126" t="str">
            <v>0.52*7rolls</v>
          </cell>
        </row>
        <row r="126">
          <cell r="N126">
            <v>406.626506024096</v>
          </cell>
        </row>
        <row r="127">
          <cell r="A127" t="str">
            <v>HEAT102.04</v>
          </cell>
          <cell r="B127" t="str">
            <v>2.5hp Tube in tube water cooled condenser</v>
          </cell>
        </row>
        <row r="127">
          <cell r="D127">
            <v>2.5</v>
          </cell>
        </row>
        <row r="127">
          <cell r="N127">
            <v>481.927710843374</v>
          </cell>
        </row>
        <row r="128">
          <cell r="A128" t="str">
            <v>HEAT102.05</v>
          </cell>
          <cell r="B128" t="str">
            <v>3hp Tube in tube water cooled condenser</v>
          </cell>
        </row>
        <row r="128">
          <cell r="D128">
            <v>3</v>
          </cell>
        </row>
        <row r="128">
          <cell r="N128">
            <v>512.048192771084</v>
          </cell>
        </row>
        <row r="129">
          <cell r="A129" t="str">
            <v>HEAT102.07</v>
          </cell>
          <cell r="B129" t="str">
            <v>5hp Tube in tube water cooled condenser</v>
          </cell>
        </row>
        <row r="129">
          <cell r="D129">
            <v>5</v>
          </cell>
        </row>
        <row r="129">
          <cell r="N129">
            <v>819.277108433735</v>
          </cell>
        </row>
        <row r="131">
          <cell r="A131" t="str">
            <v>ITEM CODE</v>
          </cell>
          <cell r="B131" t="str">
            <v>Model No.</v>
          </cell>
        </row>
        <row r="131">
          <cell r="N131" t="str">
            <v>RM</v>
          </cell>
        </row>
        <row r="132">
          <cell r="A132" t="str">
            <v>HEAT103</v>
          </cell>
          <cell r="B132" t="str">
            <v>HCPF-60</v>
          </cell>
        </row>
        <row r="132">
          <cell r="N132">
            <v>515.010162601626</v>
          </cell>
        </row>
        <row r="133">
          <cell r="A133" t="str">
            <v>HEAT104</v>
          </cell>
          <cell r="B133" t="str">
            <v>HCPF-70</v>
          </cell>
        </row>
        <row r="133">
          <cell r="N133">
            <v>536.001016260163</v>
          </cell>
        </row>
        <row r="134">
          <cell r="A134" t="str">
            <v>HEAT105</v>
          </cell>
          <cell r="B134" t="str">
            <v>HCPF-80</v>
          </cell>
        </row>
        <row r="134">
          <cell r="N134">
            <v>650.025406504065</v>
          </cell>
        </row>
        <row r="135">
          <cell r="A135" t="str">
            <v>HEAT106</v>
          </cell>
          <cell r="B135" t="str">
            <v>HGAM-70</v>
          </cell>
        </row>
        <row r="135">
          <cell r="N135">
            <v>328.424796747968</v>
          </cell>
        </row>
        <row r="136">
          <cell r="A136" t="str">
            <v>HEAT107</v>
          </cell>
          <cell r="B136" t="str">
            <v>HGAM-75</v>
          </cell>
        </row>
        <row r="136">
          <cell r="N136">
            <v>337.063008130081</v>
          </cell>
        </row>
        <row r="137">
          <cell r="A137" t="str">
            <v>HEAT108</v>
          </cell>
          <cell r="B137" t="str">
            <v>HGAM-80</v>
          </cell>
        </row>
        <row r="137">
          <cell r="N137">
            <v>485.899390243902</v>
          </cell>
        </row>
        <row r="138">
          <cell r="A138" t="str">
            <v>HEAT109</v>
          </cell>
          <cell r="B138" t="str">
            <v>HCT-26S</v>
          </cell>
        </row>
        <row r="138">
          <cell r="N138">
            <v>452.815040650407</v>
          </cell>
        </row>
        <row r="139">
          <cell r="A139" t="str">
            <v>HEAT110</v>
          </cell>
          <cell r="B139" t="str">
            <v>HCT-30S</v>
          </cell>
        </row>
        <row r="139">
          <cell r="N139">
            <v>603.551829268293</v>
          </cell>
        </row>
        <row r="140">
          <cell r="A140" t="str">
            <v>HEAT111</v>
          </cell>
          <cell r="B140" t="str">
            <v>HCT-33S</v>
          </cell>
        </row>
        <row r="140">
          <cell r="N140">
            <v>621.260162601626</v>
          </cell>
        </row>
        <row r="141">
          <cell r="A141" t="str">
            <v>HEAT112</v>
          </cell>
          <cell r="B141" t="str">
            <v>PC-10</v>
          </cell>
        </row>
        <row r="141">
          <cell r="N141">
            <v>119.811991869919</v>
          </cell>
        </row>
        <row r="142">
          <cell r="A142" t="str">
            <v>HEAT113</v>
          </cell>
          <cell r="B142" t="str">
            <v>HCPF-60</v>
          </cell>
        </row>
        <row r="142">
          <cell r="N142">
            <v>519.674796747968</v>
          </cell>
        </row>
        <row r="143">
          <cell r="A143" t="str">
            <v>HEAT114</v>
          </cell>
          <cell r="B143" t="str">
            <v>HCPF-70</v>
          </cell>
        </row>
        <row r="143">
          <cell r="N143">
            <v>540.060975609756</v>
          </cell>
        </row>
        <row r="144">
          <cell r="A144" t="str">
            <v>HEAT115</v>
          </cell>
          <cell r="B144" t="str">
            <v>HCPF-80</v>
          </cell>
        </row>
        <row r="144">
          <cell r="N144">
            <v>655.640243902439</v>
          </cell>
        </row>
        <row r="145">
          <cell r="A145" t="str">
            <v>HEAT116</v>
          </cell>
          <cell r="B145" t="str">
            <v>HGAM-70</v>
          </cell>
        </row>
        <row r="145">
          <cell r="N145">
            <v>345.269308943089</v>
          </cell>
        </row>
        <row r="146">
          <cell r="A146" t="str">
            <v>HEAT117</v>
          </cell>
          <cell r="B146" t="str">
            <v>HGAM-75</v>
          </cell>
        </row>
        <row r="146">
          <cell r="N146">
            <v>351.488821138211</v>
          </cell>
        </row>
        <row r="147">
          <cell r="A147" t="str">
            <v>HEAT118</v>
          </cell>
          <cell r="B147" t="str">
            <v>HGAM-80</v>
          </cell>
        </row>
        <row r="147">
          <cell r="N147">
            <v>493.673780487805</v>
          </cell>
        </row>
        <row r="148">
          <cell r="A148" t="str">
            <v>HEAT119</v>
          </cell>
          <cell r="B148" t="str">
            <v>HCT-26S</v>
          </cell>
        </row>
        <row r="148">
          <cell r="N148">
            <v>462.403455284553</v>
          </cell>
        </row>
        <row r="149">
          <cell r="A149" t="str">
            <v>HEAT120</v>
          </cell>
          <cell r="B149" t="str">
            <v>HCT-30S</v>
          </cell>
        </row>
        <row r="149">
          <cell r="N149">
            <v>614.263211382114</v>
          </cell>
        </row>
        <row r="150">
          <cell r="A150" t="str">
            <v>HEAT121</v>
          </cell>
          <cell r="B150" t="str">
            <v>HCT-33S</v>
          </cell>
        </row>
        <row r="150">
          <cell r="N150">
            <v>631.539634146342</v>
          </cell>
        </row>
        <row r="151">
          <cell r="A151" t="str">
            <v>HEAT122</v>
          </cell>
          <cell r="B151" t="str">
            <v>HQSm-80AX</v>
          </cell>
        </row>
        <row r="151">
          <cell r="N151">
            <v>604.674796747968</v>
          </cell>
        </row>
        <row r="153">
          <cell r="A153" t="str">
            <v>ITEM CODE</v>
          </cell>
          <cell r="B153" t="str">
            <v>Model No.</v>
          </cell>
        </row>
        <row r="154">
          <cell r="A154" t="str">
            <v>HEAT123</v>
          </cell>
          <cell r="B154" t="str">
            <v>DN15-S</v>
          </cell>
        </row>
        <row r="154">
          <cell r="E154" t="e">
            <v>#DIV/0!</v>
          </cell>
        </row>
        <row r="155">
          <cell r="A155" t="str">
            <v>HEAT124</v>
          </cell>
          <cell r="B155" t="str">
            <v>DN20-S</v>
          </cell>
        </row>
        <row r="155">
          <cell r="E155" t="e">
            <v>#DIV/0!</v>
          </cell>
        </row>
        <row r="156">
          <cell r="A156" t="str">
            <v>HEAT125</v>
          </cell>
          <cell r="B156" t="str">
            <v>DN25-S</v>
          </cell>
        </row>
        <row r="156">
          <cell r="E156" t="e">
            <v>#DIV/0!</v>
          </cell>
        </row>
        <row r="157">
          <cell r="A157" t="str">
            <v>HEAT126</v>
          </cell>
          <cell r="B157" t="str">
            <v>DN15-B</v>
          </cell>
        </row>
        <row r="157">
          <cell r="E157" t="e">
            <v>#DIV/0!</v>
          </cell>
        </row>
        <row r="158">
          <cell r="A158" t="str">
            <v>HEAT127</v>
          </cell>
          <cell r="B158" t="str">
            <v>DN20-B</v>
          </cell>
        </row>
        <row r="158">
          <cell r="E158" t="e">
            <v>#DIV/0!</v>
          </cell>
        </row>
        <row r="159">
          <cell r="A159" t="str">
            <v>HEAT128</v>
          </cell>
          <cell r="B159" t="str">
            <v>DN25-B</v>
          </cell>
        </row>
        <row r="159">
          <cell r="E159" t="e">
            <v>#DIV/0!</v>
          </cell>
        </row>
        <row r="160">
          <cell r="A160" t="str">
            <v>HEAT129</v>
          </cell>
          <cell r="B160" t="str">
            <v>DN32-B</v>
          </cell>
        </row>
        <row r="160">
          <cell r="E160" t="e">
            <v>#DIV/0!</v>
          </cell>
        </row>
        <row r="161">
          <cell r="A161" t="str">
            <v>HEAT130</v>
          </cell>
          <cell r="B161" t="str">
            <v>DN40-B</v>
          </cell>
        </row>
        <row r="161">
          <cell r="E161" t="e">
            <v>#DIV/0!</v>
          </cell>
        </row>
      </sheetData>
      <sheetData sheetId="17">
        <row r="8">
          <cell r="A8" t="str">
            <v>ITEM CODE</v>
          </cell>
        </row>
        <row r="8">
          <cell r="E8" t="str">
            <v>Accessories</v>
          </cell>
          <cell r="F8" t="str">
            <v>HP</v>
          </cell>
          <cell r="G8" t="str">
            <v>BTU AT 0C to -25C</v>
          </cell>
        </row>
        <row r="8">
          <cell r="N8" t="str">
            <v>Germany Bitzer (RM) </v>
          </cell>
        </row>
        <row r="8">
          <cell r="R8" t="str">
            <v>CU QC MODEL</v>
          </cell>
        </row>
        <row r="8">
          <cell r="U8" t="str">
            <v>Cond QC (RM)</v>
          </cell>
        </row>
        <row r="8">
          <cell r="W8" t="str">
            <v>HTC MODEL</v>
          </cell>
        </row>
        <row r="8">
          <cell r="Z8" t="str">
            <v>HTC cond (RM)</v>
          </cell>
        </row>
        <row r="9">
          <cell r="B9" t="str">
            <v>2HES-1(Y)</v>
          </cell>
          <cell r="C9" t="str">
            <v>2HC-1.2</v>
          </cell>
        </row>
        <row r="9">
          <cell r="E9" t="str">
            <v>CH</v>
          </cell>
          <cell r="F9" t="str">
            <v>1.5 LT</v>
          </cell>
          <cell r="G9" t="str">
            <v>4900btu</v>
          </cell>
        </row>
        <row r="9">
          <cell r="R9" t="str">
            <v>CU - 22  QC</v>
          </cell>
        </row>
        <row r="10">
          <cell r="B10" t="str">
            <v>2HES-2(Y)</v>
          </cell>
          <cell r="C10" t="str">
            <v>2HC-2.2</v>
          </cell>
        </row>
        <row r="10">
          <cell r="E10" t="str">
            <v>CH</v>
          </cell>
          <cell r="F10" t="str">
            <v>2 MT</v>
          </cell>
          <cell r="G10" t="str">
            <v>14100btu</v>
          </cell>
        </row>
        <row r="10">
          <cell r="R10" t="str">
            <v>CU - 32  QC</v>
          </cell>
        </row>
        <row r="10">
          <cell r="W10" t="str">
            <v>HTC-3</v>
          </cell>
        </row>
        <row r="11">
          <cell r="B11" t="str">
            <v>2GES-2(Y)</v>
          </cell>
          <cell r="C11" t="str">
            <v>2GC-2.2</v>
          </cell>
        </row>
        <row r="11">
          <cell r="E11" t="str">
            <v>CH</v>
          </cell>
          <cell r="F11" t="str">
            <v>2 LT</v>
          </cell>
          <cell r="G11" t="str">
            <v>5870btu</v>
          </cell>
        </row>
        <row r="11">
          <cell r="R11" t="str">
            <v>CU - 32  QC</v>
          </cell>
        </row>
        <row r="11">
          <cell r="U11">
            <v>7833.5084052149</v>
          </cell>
        </row>
        <row r="11">
          <cell r="W11" t="str">
            <v>HTC-3</v>
          </cell>
        </row>
        <row r="11">
          <cell r="Z11">
            <v>8274.95377360757</v>
          </cell>
        </row>
        <row r="12">
          <cell r="B12" t="str">
            <v>2FES-2(Y)</v>
          </cell>
          <cell r="C12" t="str">
            <v>2FC-2.2</v>
          </cell>
        </row>
        <row r="12">
          <cell r="E12" t="str">
            <v>CH</v>
          </cell>
          <cell r="F12" t="str">
            <v>2 LT</v>
          </cell>
          <cell r="G12" t="str">
            <v>7030btu</v>
          </cell>
        </row>
        <row r="12">
          <cell r="N12">
            <v>4818.18181818182</v>
          </cell>
        </row>
        <row r="12">
          <cell r="R12" t="str">
            <v>CU - 36  QC</v>
          </cell>
        </row>
        <row r="12">
          <cell r="U12">
            <v>8177.49364047608</v>
          </cell>
        </row>
        <row r="12">
          <cell r="W12" t="str">
            <v>HTC-3</v>
          </cell>
        </row>
        <row r="12">
          <cell r="Z12">
            <v>8486.38234503615</v>
          </cell>
        </row>
        <row r="13">
          <cell r="B13" t="str">
            <v>2FES-3(Y)</v>
          </cell>
          <cell r="C13" t="str">
            <v>2FC-3.2</v>
          </cell>
        </row>
        <row r="13">
          <cell r="E13" t="str">
            <v>CH</v>
          </cell>
          <cell r="F13" t="str">
            <v>3 MT</v>
          </cell>
          <cell r="G13" t="str">
            <v>20100btu</v>
          </cell>
        </row>
        <row r="13">
          <cell r="N13">
            <v>5053.24675324675</v>
          </cell>
        </row>
        <row r="13">
          <cell r="R13" t="str">
            <v>CU - 40  QC</v>
          </cell>
        </row>
        <row r="13">
          <cell r="U13">
            <v>8522.67415599772</v>
          </cell>
        </row>
        <row r="13">
          <cell r="W13" t="str">
            <v>HTC-3</v>
          </cell>
        </row>
        <row r="13">
          <cell r="Z13">
            <v>8744.95377360757</v>
          </cell>
        </row>
        <row r="14">
          <cell r="B14" t="str">
            <v>2EES-2(Y)</v>
          </cell>
          <cell r="C14" t="str">
            <v>2EC-2.2</v>
          </cell>
        </row>
        <row r="14">
          <cell r="E14" t="str">
            <v>CH</v>
          </cell>
          <cell r="F14" t="str">
            <v>2 LT</v>
          </cell>
          <cell r="G14" t="str">
            <v>8157btu</v>
          </cell>
        </row>
        <row r="14">
          <cell r="N14">
            <v>6809.09090909091</v>
          </cell>
        </row>
        <row r="14">
          <cell r="R14" t="str">
            <v>CU - 40  QC</v>
          </cell>
        </row>
        <row r="14">
          <cell r="U14">
            <v>10454.1027274263</v>
          </cell>
        </row>
        <row r="14">
          <cell r="W14" t="str">
            <v>HTC-3</v>
          </cell>
        </row>
        <row r="14">
          <cell r="Z14">
            <v>10676.3823450361</v>
          </cell>
        </row>
        <row r="15">
          <cell r="B15" t="str">
            <v>2EES-3(Y)</v>
          </cell>
          <cell r="C15" t="str">
            <v>2EC-3.2</v>
          </cell>
        </row>
        <row r="15">
          <cell r="E15" t="str">
            <v>CH</v>
          </cell>
          <cell r="F15" t="str">
            <v>3 MT</v>
          </cell>
          <cell r="G15" t="str">
            <v>23891btu</v>
          </cell>
        </row>
        <row r="15">
          <cell r="N15">
            <v>7344.15584415584</v>
          </cell>
        </row>
        <row r="15">
          <cell r="R15" t="str">
            <v>CU - 50  QC</v>
          </cell>
        </row>
        <row r="15">
          <cell r="U15">
            <v>11271.4040151935</v>
          </cell>
        </row>
        <row r="15">
          <cell r="W15" t="str">
            <v>HTC-3</v>
          </cell>
        </row>
        <row r="15">
          <cell r="Z15">
            <v>11264.9537736076</v>
          </cell>
        </row>
        <row r="16">
          <cell r="A16" t="str">
            <v>BIT001</v>
          </cell>
          <cell r="B16" t="str">
            <v>2DES-2(Y)</v>
          </cell>
          <cell r="C16" t="str">
            <v>2DC-2.2</v>
          </cell>
        </row>
        <row r="16">
          <cell r="E16" t="str">
            <v>CH</v>
          </cell>
          <cell r="F16" t="str">
            <v>2 LT</v>
          </cell>
          <cell r="G16" t="str">
            <v>9078btu</v>
          </cell>
        </row>
        <row r="16">
          <cell r="N16">
            <v>7081.81818181818</v>
          </cell>
        </row>
        <row r="16">
          <cell r="R16" t="str">
            <v>CU - 40  QC</v>
          </cell>
        </row>
        <row r="16">
          <cell r="U16">
            <v>10754.1027274263</v>
          </cell>
        </row>
        <row r="16">
          <cell r="W16" t="str">
            <v>HTC-4</v>
          </cell>
        </row>
        <row r="16">
          <cell r="Z16">
            <v>11277.0687394952</v>
          </cell>
        </row>
        <row r="17">
          <cell r="A17" t="str">
            <v>BIT002</v>
          </cell>
          <cell r="B17" t="str">
            <v>2DES-3(Y)</v>
          </cell>
          <cell r="C17" t="str">
            <v>2DC-3.2</v>
          </cell>
        </row>
        <row r="17">
          <cell r="E17" t="str">
            <v>CH</v>
          </cell>
          <cell r="F17" t="str">
            <v>3 MT</v>
          </cell>
          <cell r="G17" t="str">
            <v>28600btu</v>
          </cell>
        </row>
        <row r="17">
          <cell r="N17">
            <v>7381.81818181818</v>
          </cell>
        </row>
        <row r="17">
          <cell r="R17" t="str">
            <v>CU - 50  QC</v>
          </cell>
        </row>
        <row r="17">
          <cell r="U17">
            <v>11312.8325866221</v>
          </cell>
        </row>
        <row r="17">
          <cell r="W17" t="str">
            <v>HTC-4</v>
          </cell>
        </row>
        <row r="17">
          <cell r="Z17">
            <v>11607.0687394952</v>
          </cell>
        </row>
        <row r="18">
          <cell r="A18" t="str">
            <v>BIT003</v>
          </cell>
          <cell r="B18" t="str">
            <v>2CES-3(Y)</v>
          </cell>
          <cell r="C18" t="str">
            <v>2CC-3.2</v>
          </cell>
        </row>
        <row r="18">
          <cell r="E18" t="str">
            <v>CH</v>
          </cell>
          <cell r="F18" t="str">
            <v>3 LT</v>
          </cell>
          <cell r="G18" t="str">
            <v>11399btu</v>
          </cell>
        </row>
        <row r="18">
          <cell r="N18">
            <v>7483.11688311688</v>
          </cell>
        </row>
        <row r="18">
          <cell r="R18" t="str">
            <v>CU - 50  QC</v>
          </cell>
        </row>
        <row r="18">
          <cell r="U18">
            <v>11424.2611580507</v>
          </cell>
        </row>
        <row r="18">
          <cell r="W18" t="str">
            <v>HTC-4</v>
          </cell>
        </row>
        <row r="18">
          <cell r="Z18">
            <v>11718.4973109238</v>
          </cell>
        </row>
        <row r="19">
          <cell r="A19" t="str">
            <v>BIT004</v>
          </cell>
          <cell r="B19" t="str">
            <v>2CES-4(Y)</v>
          </cell>
          <cell r="C19" t="str">
            <v>2CC-4.2</v>
          </cell>
        </row>
        <row r="19">
          <cell r="E19" t="str">
            <v>CH</v>
          </cell>
          <cell r="F19" t="str">
            <v>4 MT</v>
          </cell>
          <cell r="G19" t="str">
            <v>35119btu</v>
          </cell>
        </row>
        <row r="19">
          <cell r="N19">
            <v>7797.4025974026</v>
          </cell>
        </row>
        <row r="19">
          <cell r="R19" t="str">
            <v>CU - 64 QC</v>
          </cell>
        </row>
        <row r="19">
          <cell r="U19">
            <v>12322.5409208195</v>
          </cell>
        </row>
        <row r="19">
          <cell r="W19" t="str">
            <v>HTC-5</v>
          </cell>
        </row>
        <row r="19">
          <cell r="Z19">
            <v>12105.6855820807</v>
          </cell>
        </row>
        <row r="20">
          <cell r="A20" t="str">
            <v>BIT005</v>
          </cell>
          <cell r="B20" t="str">
            <v>4FES-3(Y)</v>
          </cell>
          <cell r="C20" t="str">
            <v>4FC-3.2</v>
          </cell>
        </row>
        <row r="20">
          <cell r="E20" t="str">
            <v>CH</v>
          </cell>
          <cell r="F20" t="str">
            <v>3 LT</v>
          </cell>
          <cell r="G20" t="str">
            <v>12867btu</v>
          </cell>
        </row>
        <row r="20">
          <cell r="N20">
            <v>7905.1948051948</v>
          </cell>
        </row>
        <row r="20">
          <cell r="R20" t="str">
            <v>CU - 50  QC</v>
          </cell>
        </row>
        <row r="20">
          <cell r="U20">
            <v>11888.5468723364</v>
          </cell>
        </row>
        <row r="20">
          <cell r="W20" t="str">
            <v>HTC-5</v>
          </cell>
        </row>
        <row r="20">
          <cell r="Z20">
            <v>12224.2570106521</v>
          </cell>
        </row>
        <row r="21">
          <cell r="A21" t="str">
            <v>BIT006</v>
          </cell>
          <cell r="B21" t="str">
            <v>4FES-5(Y)</v>
          </cell>
          <cell r="C21" t="str">
            <v>4FC-5.2</v>
          </cell>
        </row>
        <row r="21">
          <cell r="E21" t="str">
            <v>CH</v>
          </cell>
          <cell r="F21" t="str">
            <v>5 MT</v>
          </cell>
          <cell r="G21" t="str">
            <v>40682btu</v>
          </cell>
        </row>
        <row r="21">
          <cell r="N21">
            <v>8731.16883116883</v>
          </cell>
        </row>
        <row r="21">
          <cell r="R21" t="str">
            <v>CU - 72 QC</v>
          </cell>
        </row>
        <row r="21">
          <cell r="U21">
            <v>13623.1536956148</v>
          </cell>
        </row>
        <row r="21">
          <cell r="W21" t="str">
            <v>HTC-8</v>
          </cell>
        </row>
        <row r="21">
          <cell r="Z21">
            <v>13845.9695718565</v>
          </cell>
        </row>
        <row r="22">
          <cell r="A22" t="str">
            <v>BIT007</v>
          </cell>
          <cell r="B22" t="str">
            <v>4EES-4(Y)</v>
          </cell>
          <cell r="C22" t="str">
            <v>4EC-4.2</v>
          </cell>
        </row>
        <row r="22">
          <cell r="E22" t="str">
            <v>CH</v>
          </cell>
          <cell r="F22" t="str">
            <v>4 LT</v>
          </cell>
          <cell r="G22" t="str">
            <v>16006btu</v>
          </cell>
        </row>
        <row r="22">
          <cell r="N22">
            <v>8229.87012987013</v>
          </cell>
        </row>
        <row r="22">
          <cell r="R22" t="str">
            <v>CU - 64 QC</v>
          </cell>
        </row>
        <row r="22">
          <cell r="U22">
            <v>12979.4455065764</v>
          </cell>
        </row>
        <row r="22">
          <cell r="W22" t="str">
            <v>HTC-5</v>
          </cell>
        </row>
        <row r="22">
          <cell r="Z22">
            <v>12762.5901678376</v>
          </cell>
        </row>
        <row r="23">
          <cell r="A23" t="str">
            <v>BIT008</v>
          </cell>
          <cell r="B23" t="str">
            <v>4EES-6(Y)</v>
          </cell>
          <cell r="C23" t="str">
            <v>4EC-6.2</v>
          </cell>
        </row>
        <row r="23">
          <cell r="E23" t="str">
            <v>CH</v>
          </cell>
          <cell r="F23" t="str">
            <v>6 MT</v>
          </cell>
          <cell r="G23" t="str">
            <v>52000btu</v>
          </cell>
        </row>
        <row r="23">
          <cell r="N23">
            <v>9290.90909090909</v>
          </cell>
        </row>
        <row r="23">
          <cell r="R23" t="str">
            <v>CU - 90 QC</v>
          </cell>
        </row>
        <row r="23">
          <cell r="U23">
            <v>14532.7113755601</v>
          </cell>
        </row>
        <row r="23">
          <cell r="W23" t="str">
            <v>HTC-8</v>
          </cell>
        </row>
        <row r="23">
          <cell r="Z23">
            <v>14461.6838575707</v>
          </cell>
        </row>
        <row r="24">
          <cell r="A24" t="str">
            <v>BIT009</v>
          </cell>
          <cell r="B24" t="str">
            <v>4DES-5(Y)</v>
          </cell>
          <cell r="C24" t="str">
            <v>4DC-5.2</v>
          </cell>
        </row>
        <row r="24">
          <cell r="E24" t="str">
            <v>CH</v>
          </cell>
          <cell r="F24" t="str">
            <v>5 LT</v>
          </cell>
          <cell r="G24" t="str">
            <v>19010btu</v>
          </cell>
        </row>
        <row r="24">
          <cell r="N24">
            <v>10359.7402597403</v>
          </cell>
        </row>
        <row r="24">
          <cell r="R24" t="str">
            <v>CU - 72 QC</v>
          </cell>
        </row>
        <row r="24">
          <cell r="U24">
            <v>15598.9214099545</v>
          </cell>
        </row>
        <row r="24">
          <cell r="W24" t="str">
            <v>HTC-8</v>
          </cell>
        </row>
        <row r="24">
          <cell r="Z24">
            <v>15821.7372861961</v>
          </cell>
        </row>
        <row r="25">
          <cell r="A25" t="str">
            <v>BIT010</v>
          </cell>
          <cell r="B25" t="str">
            <v>4DES-7(Y)</v>
          </cell>
          <cell r="C25" t="str">
            <v>4DC-7.2</v>
          </cell>
        </row>
        <row r="25">
          <cell r="E25" t="str">
            <v>CH</v>
          </cell>
          <cell r="F25" t="str">
            <v>7 MT</v>
          </cell>
          <cell r="G25" t="str">
            <v>60853btu</v>
          </cell>
        </row>
        <row r="25">
          <cell r="N25">
            <v>10711.6883116883</v>
          </cell>
        </row>
        <row r="25">
          <cell r="R25" t="str">
            <v>CU - 100 QC</v>
          </cell>
        </row>
        <row r="25">
          <cell r="U25">
            <v>16452.0247009152</v>
          </cell>
        </row>
        <row r="25">
          <cell r="W25" t="str">
            <v>HTC-10</v>
          </cell>
        </row>
        <row r="25">
          <cell r="Z25">
            <v>16665.0939832079</v>
          </cell>
        </row>
        <row r="26">
          <cell r="A26" t="str">
            <v>BIT011</v>
          </cell>
          <cell r="B26" t="str">
            <v>4CES-6(Y)</v>
          </cell>
          <cell r="C26" t="str">
            <v>4CC-6.2</v>
          </cell>
        </row>
        <row r="26">
          <cell r="E26" t="str">
            <v>CH</v>
          </cell>
          <cell r="F26" t="str">
            <v>6 LT</v>
          </cell>
          <cell r="G26" t="str">
            <v>21024btu</v>
          </cell>
        </row>
        <row r="26">
          <cell r="N26">
            <v>11335.0649350649</v>
          </cell>
        </row>
        <row r="26">
          <cell r="R26" t="str">
            <v>CU - 90 QC</v>
          </cell>
        </row>
        <row r="26">
          <cell r="U26">
            <v>16965.6219470426</v>
          </cell>
        </row>
        <row r="26">
          <cell r="W26" t="str">
            <v>HTC-8</v>
          </cell>
        </row>
        <row r="26">
          <cell r="Z26">
            <v>16894.5944290532</v>
          </cell>
        </row>
        <row r="27">
          <cell r="A27" t="str">
            <v>BIT012</v>
          </cell>
          <cell r="B27" t="str">
            <v>4CES-9(Y)</v>
          </cell>
          <cell r="C27" t="str">
            <v>4CC-9.2</v>
          </cell>
        </row>
        <row r="27">
          <cell r="E27" t="str">
            <v>CH</v>
          </cell>
          <cell r="F27" t="str">
            <v>9 MT</v>
          </cell>
          <cell r="G27" t="str">
            <v>69000btu</v>
          </cell>
        </row>
        <row r="27">
          <cell r="N27">
            <v>11774.025974026</v>
          </cell>
        </row>
        <row r="27">
          <cell r="R27" t="str">
            <v>CU - 125 QC</v>
          </cell>
        </row>
        <row r="27">
          <cell r="U27">
            <v>18377.6504396706</v>
          </cell>
        </row>
        <row r="27">
          <cell r="W27" t="str">
            <v>HTC-12</v>
          </cell>
        </row>
        <row r="27">
          <cell r="Z27">
            <v>18256.1633844654</v>
          </cell>
        </row>
        <row r="28">
          <cell r="A28" t="str">
            <v>BIT012.1</v>
          </cell>
          <cell r="B28" t="str">
            <v>4VES-7(Y)</v>
          </cell>
          <cell r="C28" t="str">
            <v>4VCS-6.2</v>
          </cell>
        </row>
        <row r="28">
          <cell r="E28" t="str">
            <v>CH</v>
          </cell>
          <cell r="F28" t="str">
            <v>6 LT</v>
          </cell>
          <cell r="G28" t="str">
            <v>24983btu</v>
          </cell>
        </row>
        <row r="28">
          <cell r="N28">
            <v>13629.8701298701</v>
          </cell>
        </row>
        <row r="28">
          <cell r="R28" t="str">
            <v>CU - 100 QC</v>
          </cell>
        </row>
        <row r="28">
          <cell r="U28">
            <v>20321.2136948092</v>
          </cell>
        </row>
        <row r="28">
          <cell r="W28" t="str">
            <v>HTC-10</v>
          </cell>
        </row>
        <row r="28">
          <cell r="Z28">
            <v>20534.2829771019</v>
          </cell>
        </row>
        <row r="29">
          <cell r="A29" t="str">
            <v>BIT013</v>
          </cell>
          <cell r="B29" t="str">
            <v>4VES-10(Y)</v>
          </cell>
          <cell r="C29" t="str">
            <v>4VCS-10.2</v>
          </cell>
        </row>
        <row r="29">
          <cell r="E29" t="str">
            <v>CH</v>
          </cell>
          <cell r="F29" t="str">
            <v>10 MT</v>
          </cell>
          <cell r="G29" t="str">
            <v>79864btu</v>
          </cell>
        </row>
        <row r="29">
          <cell r="N29">
            <v>13305.1948051948</v>
          </cell>
        </row>
        <row r="29">
          <cell r="R29" t="str">
            <v>CU - 144 QC</v>
          </cell>
        </row>
        <row r="29">
          <cell r="U29">
            <v>21236.4593763305</v>
          </cell>
        </row>
        <row r="29">
          <cell r="W29" t="str">
            <v>HTC-12</v>
          </cell>
        </row>
        <row r="29">
          <cell r="Z29">
            <v>20599.6380926451</v>
          </cell>
        </row>
        <row r="30">
          <cell r="A30" t="str">
            <v>BIT014</v>
          </cell>
          <cell r="B30" t="str">
            <v>4TES-9(Y)</v>
          </cell>
          <cell r="C30" t="str">
            <v>4TCS-8.2</v>
          </cell>
        </row>
        <row r="30">
          <cell r="E30" t="str">
            <v>CH</v>
          </cell>
          <cell r="F30" t="str">
            <v>8 LT</v>
          </cell>
          <cell r="G30" t="str">
            <v>30887btu</v>
          </cell>
        </row>
        <row r="30">
          <cell r="N30">
            <v>12989.6103896104</v>
          </cell>
        </row>
        <row r="30">
          <cell r="R30" t="str">
            <v>CU - 125 QC</v>
          </cell>
        </row>
        <row r="30">
          <cell r="U30">
            <v>20373.9822907074</v>
          </cell>
        </row>
        <row r="30">
          <cell r="W30" t="str">
            <v>HTC-12</v>
          </cell>
        </row>
        <row r="30">
          <cell r="Z30">
            <v>20252.4952355023</v>
          </cell>
        </row>
        <row r="31">
          <cell r="A31" t="str">
            <v>BIT015</v>
          </cell>
          <cell r="B31" t="str">
            <v>4TES-12(Y)</v>
          </cell>
          <cell r="C31" t="str">
            <v>4TCS-12.2</v>
          </cell>
        </row>
        <row r="31">
          <cell r="E31" t="str">
            <v>CH</v>
          </cell>
          <cell r="F31" t="str">
            <v>12 MT </v>
          </cell>
          <cell r="G31" t="str">
            <v>96246btu</v>
          </cell>
        </row>
        <row r="31">
          <cell r="N31">
            <v>14609.0909090909</v>
          </cell>
        </row>
        <row r="31">
          <cell r="R31" t="str">
            <v>CU - 160 QC</v>
          </cell>
        </row>
        <row r="31">
          <cell r="U31">
            <v>23200.9501276317</v>
          </cell>
        </row>
        <row r="31">
          <cell r="W31" t="str">
            <v>HTC-15</v>
          </cell>
        </row>
        <row r="31">
          <cell r="Z31">
            <v>22381.2684350129</v>
          </cell>
        </row>
        <row r="32">
          <cell r="A32" t="str">
            <v>BIT016</v>
          </cell>
          <cell r="B32" t="str">
            <v>4PES-12(Y)</v>
          </cell>
          <cell r="C32" t="str">
            <v>4PCS-10.2</v>
          </cell>
        </row>
        <row r="32">
          <cell r="E32" t="str">
            <v>CH</v>
          </cell>
          <cell r="F32" t="str">
            <v>10 LT</v>
          </cell>
          <cell r="G32" t="str">
            <v>35870btu</v>
          </cell>
        </row>
        <row r="32">
          <cell r="N32">
            <v>14096.1038961039</v>
          </cell>
        </row>
        <row r="32">
          <cell r="R32" t="str">
            <v>CU - 144 QC</v>
          </cell>
        </row>
        <row r="32">
          <cell r="U32">
            <v>22206.4593763305</v>
          </cell>
        </row>
        <row r="32">
          <cell r="W32" t="str">
            <v>HTC-15</v>
          </cell>
        </row>
        <row r="32">
          <cell r="Z32">
            <v>21916.9827207272</v>
          </cell>
        </row>
        <row r="33">
          <cell r="A33" t="str">
            <v>BIT017</v>
          </cell>
          <cell r="B33" t="str">
            <v>4PES-15(Y)</v>
          </cell>
          <cell r="C33" t="str">
            <v>4PCS-15.2</v>
          </cell>
        </row>
        <row r="33">
          <cell r="E33" t="str">
            <v>CH</v>
          </cell>
          <cell r="F33" t="str">
            <v>15 MT</v>
          </cell>
          <cell r="G33" t="str">
            <v>115359btu</v>
          </cell>
        </row>
        <row r="33">
          <cell r="N33">
            <v>14144.1558441558</v>
          </cell>
        </row>
        <row r="33">
          <cell r="R33" t="str">
            <v>CU - 200 QC</v>
          </cell>
        </row>
        <row r="33">
          <cell r="U33">
            <v>23816.2710844366</v>
          </cell>
        </row>
        <row r="33">
          <cell r="W33" t="str">
            <v>HTC-20</v>
          </cell>
        </row>
        <row r="33">
          <cell r="Z33">
            <v>22391.0218103223</v>
          </cell>
        </row>
        <row r="34">
          <cell r="A34" t="str">
            <v>BIT018</v>
          </cell>
          <cell r="B34" t="str">
            <v>4NES-14(Y)</v>
          </cell>
          <cell r="C34" t="str">
            <v>4NCS-12.2</v>
          </cell>
        </row>
        <row r="34">
          <cell r="E34" t="str">
            <v>CH</v>
          </cell>
          <cell r="F34" t="str">
            <v>12 LT</v>
          </cell>
          <cell r="G34" t="str">
            <v>41911btu</v>
          </cell>
        </row>
        <row r="34">
          <cell r="N34">
            <v>15409.0909090909</v>
          </cell>
        </row>
        <row r="34">
          <cell r="R34" t="str">
            <v>CU - 160 QC</v>
          </cell>
        </row>
        <row r="34">
          <cell r="U34">
            <v>24335.6043829509</v>
          </cell>
        </row>
        <row r="34">
          <cell r="W34" t="str">
            <v>HTC-20</v>
          </cell>
        </row>
        <row r="34">
          <cell r="Z34">
            <v>23937.10463707</v>
          </cell>
        </row>
        <row r="35">
          <cell r="A35" t="str">
            <v>BIT019</v>
          </cell>
          <cell r="B35" t="str">
            <v>4NES-20(Y)</v>
          </cell>
          <cell r="C35" t="str">
            <v>4NCS-20.2</v>
          </cell>
        </row>
        <row r="35">
          <cell r="E35" t="str">
            <v>CH</v>
          </cell>
          <cell r="F35" t="str">
            <v>20 MT</v>
          </cell>
          <cell r="G35" t="str">
            <v>133960btu</v>
          </cell>
        </row>
        <row r="35">
          <cell r="N35">
            <v>17512.987012987</v>
          </cell>
        </row>
        <row r="35">
          <cell r="R35" t="str">
            <v>CU - 250 QC</v>
          </cell>
        </row>
        <row r="35">
          <cell r="U35">
            <v>30366.4327322229</v>
          </cell>
        </row>
        <row r="35">
          <cell r="W35" t="str">
            <v>HTC-25</v>
          </cell>
        </row>
        <row r="35">
          <cell r="Z35">
            <v>27554.4583995266</v>
          </cell>
        </row>
        <row r="36">
          <cell r="A36" t="str">
            <v>BIT020</v>
          </cell>
          <cell r="B36" t="str">
            <v>4HE-18(Y)</v>
          </cell>
          <cell r="C36" t="str">
            <v>4H-15.2</v>
          </cell>
        </row>
        <row r="36">
          <cell r="E36" t="str">
            <v>OPSS/CH</v>
          </cell>
          <cell r="F36" t="str">
            <v>15 LT</v>
          </cell>
          <cell r="G36" t="str">
            <v>53925btu</v>
          </cell>
        </row>
        <row r="36">
          <cell r="N36">
            <v>20968.8311688312</v>
          </cell>
        </row>
        <row r="36">
          <cell r="R36" t="str">
            <v>CU - 200 QC</v>
          </cell>
        </row>
        <row r="36">
          <cell r="U36">
            <v>32096.815485266</v>
          </cell>
        </row>
        <row r="36">
          <cell r="W36" t="str">
            <v>HTC-20</v>
          </cell>
        </row>
        <row r="36">
          <cell r="Z36">
            <v>30671.5662111517</v>
          </cell>
        </row>
        <row r="37">
          <cell r="A37" t="str">
            <v>BIT021</v>
          </cell>
          <cell r="B37" t="str">
            <v>4HE-25(Y)</v>
          </cell>
          <cell r="C37" t="str">
            <v>4H-25.2</v>
          </cell>
        </row>
        <row r="37">
          <cell r="E37" t="str">
            <v>OPSS/CH</v>
          </cell>
          <cell r="F37" t="str">
            <v>25 MT</v>
          </cell>
          <cell r="G37" t="str">
            <v>174404btu</v>
          </cell>
        </row>
        <row r="37">
          <cell r="N37">
            <v>24474.025974026</v>
          </cell>
        </row>
        <row r="37">
          <cell r="R37" t="str">
            <v>CU - 300 QC</v>
          </cell>
        </row>
        <row r="37">
          <cell r="U37">
            <v>39841.5343954213</v>
          </cell>
        </row>
        <row r="37">
          <cell r="W37" t="str">
            <v>HTC-30</v>
          </cell>
        </row>
        <row r="37">
          <cell r="Z37">
            <v>36889.5337267442</v>
          </cell>
        </row>
        <row r="38">
          <cell r="A38" t="str">
            <v>BIT022</v>
          </cell>
          <cell r="B38" t="str">
            <v>4GE-23(Y)</v>
          </cell>
          <cell r="C38" t="str">
            <v>4G-20.2</v>
          </cell>
        </row>
        <row r="38">
          <cell r="E38" t="str">
            <v>OPSS/CH</v>
          </cell>
          <cell r="F38" t="str">
            <v>20 LT</v>
          </cell>
          <cell r="G38" t="str">
            <v>62628btu</v>
          </cell>
        </row>
        <row r="38">
          <cell r="N38">
            <v>24337.6623376623</v>
          </cell>
        </row>
        <row r="38">
          <cell r="R38" t="str">
            <v>CU - 250 QC</v>
          </cell>
        </row>
        <row r="38">
          <cell r="U38">
            <v>38654.6331242436</v>
          </cell>
        </row>
        <row r="38">
          <cell r="W38" t="str">
            <v>HTC-25</v>
          </cell>
        </row>
        <row r="38">
          <cell r="Z38">
            <v>35842.6587915473</v>
          </cell>
        </row>
        <row r="39">
          <cell r="A39" t="str">
            <v>BIT023</v>
          </cell>
          <cell r="B39" t="str">
            <v>4GE-30(Y)</v>
          </cell>
          <cell r="C39" t="str">
            <v>4G-30.2</v>
          </cell>
        </row>
        <row r="39">
          <cell r="E39" t="str">
            <v>OPSS/CH</v>
          </cell>
          <cell r="F39" t="str">
            <v>30 MT</v>
          </cell>
          <cell r="G39" t="str">
            <v>200001btu</v>
          </cell>
        </row>
        <row r="39">
          <cell r="N39">
            <v>27214.2857142857</v>
          </cell>
        </row>
        <row r="39">
          <cell r="R39" t="str">
            <v>CU - 350 QC</v>
          </cell>
        </row>
        <row r="39">
          <cell r="U39">
            <v>44826.6628286572</v>
          </cell>
        </row>
        <row r="39">
          <cell r="W39" t="str">
            <v>HTC-35</v>
          </cell>
        </row>
        <row r="39">
          <cell r="Z39">
            <v>41662.2871922225</v>
          </cell>
        </row>
        <row r="40">
          <cell r="A40" t="str">
            <v>BIT023.1</v>
          </cell>
          <cell r="B40" t="str">
            <v>4FE-28(Y)</v>
          </cell>
          <cell r="C40" t="str">
            <v>6J-22.2</v>
          </cell>
        </row>
        <row r="40">
          <cell r="E40" t="str">
            <v>OPSS/CH</v>
          </cell>
          <cell r="F40" t="str">
            <v>22 LT</v>
          </cell>
          <cell r="G40" t="str">
            <v>69795btu</v>
          </cell>
        </row>
        <row r="40">
          <cell r="N40">
            <v>25155.8441558442</v>
          </cell>
        </row>
        <row r="40">
          <cell r="R40" t="str">
            <v>CU - 300 QC</v>
          </cell>
        </row>
        <row r="40">
          <cell r="U40">
            <v>41430.1373117876</v>
          </cell>
        </row>
        <row r="40">
          <cell r="W40" t="str">
            <v>HTC-30</v>
          </cell>
        </row>
        <row r="40">
          <cell r="Z40">
            <v>38478.1366431106</v>
          </cell>
        </row>
        <row r="41">
          <cell r="A41" t="str">
            <v>BIT023.2</v>
          </cell>
          <cell r="B41" t="str">
            <v>4FE-35(Y)</v>
          </cell>
          <cell r="C41" t="str">
            <v>6J-33.2</v>
          </cell>
        </row>
        <row r="41">
          <cell r="E41" t="str">
            <v>OPSS/CH</v>
          </cell>
          <cell r="F41" t="str">
            <v>33 MT</v>
          </cell>
          <cell r="G41" t="str">
            <v>226281btu</v>
          </cell>
        </row>
        <row r="41">
          <cell r="N41">
            <v>25659.7402597403</v>
          </cell>
        </row>
        <row r="41">
          <cell r="R41" t="str">
            <v>CU - 400 QC</v>
          </cell>
        </row>
        <row r="41">
          <cell r="U41">
            <v>44873.2934820798</v>
          </cell>
        </row>
        <row r="41">
          <cell r="W41" t="str">
            <v>HTC-40</v>
          </cell>
        </row>
        <row r="41">
          <cell r="Z41">
            <v>40308.8308048467</v>
          </cell>
        </row>
        <row r="42">
          <cell r="A42" t="str">
            <v>BIT024</v>
          </cell>
          <cell r="B42" t="str">
            <v>6HE-28(Y)</v>
          </cell>
          <cell r="C42" t="str">
            <v>6H-25.2</v>
          </cell>
        </row>
        <row r="42">
          <cell r="E42" t="str">
            <v>OPSS/CH</v>
          </cell>
          <cell r="F42" t="str">
            <v>25 LT</v>
          </cell>
          <cell r="G42" t="str">
            <v>80888btu</v>
          </cell>
        </row>
        <row r="42">
          <cell r="N42">
            <v>27474.025974026</v>
          </cell>
        </row>
        <row r="42">
          <cell r="R42" t="str">
            <v>CU - 300 QC</v>
          </cell>
        </row>
        <row r="42">
          <cell r="U42">
            <v>43980.1373117876</v>
          </cell>
        </row>
        <row r="42">
          <cell r="W42" t="str">
            <v>HTC-30</v>
          </cell>
        </row>
        <row r="42">
          <cell r="Z42">
            <v>41028.1366431106</v>
          </cell>
        </row>
        <row r="43">
          <cell r="A43" t="str">
            <v>BIT025</v>
          </cell>
          <cell r="B43" t="str">
            <v>6HE-35(Y)</v>
          </cell>
          <cell r="C43" t="str">
            <v>6H-35.2</v>
          </cell>
        </row>
        <row r="43">
          <cell r="E43" t="str">
            <v>OPSS/CH</v>
          </cell>
          <cell r="F43" t="str">
            <v>35 MT</v>
          </cell>
          <cell r="G43" t="str">
            <v>262118btu</v>
          </cell>
        </row>
        <row r="43">
          <cell r="N43">
            <v>36064.9350649351</v>
          </cell>
        </row>
        <row r="43">
          <cell r="R43" t="str">
            <v>CU - 400 QC</v>
          </cell>
        </row>
        <row r="43">
          <cell r="U43">
            <v>56907.1133232327</v>
          </cell>
        </row>
        <row r="43">
          <cell r="W43" t="str">
            <v>HTC-40</v>
          </cell>
        </row>
        <row r="43">
          <cell r="Z43">
            <v>52342.6506459996</v>
          </cell>
        </row>
        <row r="44">
          <cell r="A44" t="str">
            <v>BIT026</v>
          </cell>
          <cell r="B44" t="str">
            <v>6GE-34(Y)</v>
          </cell>
          <cell r="C44" t="str">
            <v>6G-30.2</v>
          </cell>
        </row>
        <row r="44">
          <cell r="E44" t="str">
            <v>OPSS/CH</v>
          </cell>
          <cell r="F44" t="str">
            <v>30 LT</v>
          </cell>
          <cell r="G44" t="str">
            <v>93857btu</v>
          </cell>
        </row>
        <row r="44">
          <cell r="N44">
            <v>30759.7402597403</v>
          </cell>
        </row>
        <row r="44">
          <cell r="R44" t="str">
            <v>CU - 350 QC</v>
          </cell>
        </row>
        <row r="44">
          <cell r="U44">
            <v>49314.7683840958</v>
          </cell>
        </row>
        <row r="44">
          <cell r="W44" t="str">
            <v>HTC-35</v>
          </cell>
        </row>
        <row r="44">
          <cell r="Z44">
            <v>46150.3927476611</v>
          </cell>
        </row>
        <row r="45">
          <cell r="A45" t="str">
            <v>BIT027</v>
          </cell>
          <cell r="B45" t="str">
            <v>6GE-40(Y)</v>
          </cell>
          <cell r="C45" t="str">
            <v>6G-40.2</v>
          </cell>
        </row>
        <row r="45">
          <cell r="E45" t="str">
            <v>OPSS/CH</v>
          </cell>
          <cell r="F45" t="str">
            <v>40 MT</v>
          </cell>
          <cell r="G45" t="str">
            <v>300344btu</v>
          </cell>
        </row>
        <row r="45">
          <cell r="N45">
            <v>35928.5714285714</v>
          </cell>
        </row>
        <row r="45">
          <cell r="R45" t="str">
            <v>CU - 500 QC</v>
          </cell>
        </row>
        <row r="45">
          <cell r="U45">
            <v>59190.2963799661</v>
          </cell>
        </row>
        <row r="45">
          <cell r="W45" t="str">
            <v>HTC-50</v>
          </cell>
        </row>
        <row r="45">
          <cell r="Z45">
            <v>53916.628551664</v>
          </cell>
        </row>
        <row r="46">
          <cell r="A46" t="str">
            <v>BIT028</v>
          </cell>
          <cell r="B46" t="str">
            <v>6FE-44(Y)</v>
          </cell>
          <cell r="C46" t="str">
            <v>6F-40.2</v>
          </cell>
        </row>
        <row r="46">
          <cell r="E46" t="str">
            <v>OPSS/CH</v>
          </cell>
          <cell r="F46" t="str">
            <v>40 LT</v>
          </cell>
          <cell r="G46" t="str">
            <v>113482btu</v>
          </cell>
        </row>
        <row r="46">
          <cell r="N46">
            <v>40564.9350649351</v>
          </cell>
        </row>
        <row r="46">
          <cell r="R46" t="str">
            <v>CU - 400 QC</v>
          </cell>
        </row>
        <row r="46">
          <cell r="U46">
            <v>62326.5031692575</v>
          </cell>
        </row>
        <row r="46">
          <cell r="W46" t="str">
            <v>HTC-40</v>
          </cell>
        </row>
        <row r="46">
          <cell r="Z46">
            <v>57762.0404920244</v>
          </cell>
        </row>
        <row r="47">
          <cell r="A47" t="str">
            <v>BIT029</v>
          </cell>
          <cell r="B47" t="str">
            <v>6FE-50(Y)</v>
          </cell>
          <cell r="C47" t="str">
            <v>6F-50.2</v>
          </cell>
        </row>
        <row r="47">
          <cell r="E47" t="str">
            <v>OPSS/CH</v>
          </cell>
          <cell r="F47" t="str">
            <v>50 MT</v>
          </cell>
          <cell r="G47" t="str">
            <v>355293btu</v>
          </cell>
        </row>
        <row r="47">
          <cell r="N47">
            <v>38655.8441558442</v>
          </cell>
        </row>
        <row r="47">
          <cell r="R47" t="str">
            <v>CU - 500 QC</v>
          </cell>
        </row>
        <row r="47">
          <cell r="U47">
            <v>62190.2963799661</v>
          </cell>
        </row>
        <row r="47">
          <cell r="W47" t="str">
            <v>HTC-55</v>
          </cell>
        </row>
        <row r="47">
          <cell r="Z47">
            <v>58150.4796185823</v>
          </cell>
        </row>
        <row r="48">
          <cell r="A48" t="str">
            <v>BIT029.1</v>
          </cell>
          <cell r="B48" t="str">
            <v>S4G-12.2Y</v>
          </cell>
        </row>
        <row r="48">
          <cell r="E48" t="str">
            <v>OPSS/CH</v>
          </cell>
        </row>
        <row r="48">
          <cell r="N48">
            <v>32383.1168831169</v>
          </cell>
        </row>
        <row r="48">
          <cell r="R48" t="str">
            <v>CU - 160 QC</v>
          </cell>
        </row>
        <row r="48">
          <cell r="U48">
            <v>44406.8377776248</v>
          </cell>
        </row>
        <row r="49">
          <cell r="A49" t="str">
            <v>BIT029.2</v>
          </cell>
          <cell r="B49" t="str">
            <v>S6J-16.2Y</v>
          </cell>
        </row>
        <row r="49">
          <cell r="E49" t="str">
            <v>OPSS/CH</v>
          </cell>
        </row>
        <row r="49">
          <cell r="N49">
            <v>37292.2077922078</v>
          </cell>
        </row>
        <row r="49">
          <cell r="R49" t="str">
            <v>CU - 200 QC</v>
          </cell>
        </row>
        <row r="49">
          <cell r="U49">
            <v>50833.5873058582</v>
          </cell>
        </row>
        <row r="50">
          <cell r="A50" t="str">
            <v>BIT029.3</v>
          </cell>
          <cell r="B50" t="str">
            <v>S6H-20.2Y</v>
          </cell>
        </row>
        <row r="50">
          <cell r="E50" t="str">
            <v>OPSS/CH</v>
          </cell>
        </row>
        <row r="50">
          <cell r="N50">
            <v>38041.5584415584</v>
          </cell>
        </row>
        <row r="50">
          <cell r="R50" t="str">
            <v>CU - 250 QC</v>
          </cell>
        </row>
        <row r="50">
          <cell r="U50">
            <v>54567.5217548957</v>
          </cell>
        </row>
        <row r="51">
          <cell r="A51" t="str">
            <v>BIT029.4</v>
          </cell>
          <cell r="B51" t="str">
            <v>S6G-25.2Y</v>
          </cell>
          <cell r="C51" t="str">
            <v>S6H-20.2</v>
          </cell>
        </row>
        <row r="51">
          <cell r="E51" t="str">
            <v>OPSS/CH</v>
          </cell>
          <cell r="F51" t="str">
            <v>20 LT</v>
          </cell>
        </row>
        <row r="51">
          <cell r="N51">
            <v>42268.8311688312</v>
          </cell>
        </row>
        <row r="51">
          <cell r="U51">
            <v>61190.9368379901</v>
          </cell>
        </row>
        <row r="52">
          <cell r="A52" t="str">
            <v>BIT030</v>
          </cell>
          <cell r="B52" t="str">
            <v>S6F-30.2Y GERMANY</v>
          </cell>
          <cell r="C52" t="str">
            <v>S6F-30.2 GERMANY</v>
          </cell>
        </row>
        <row r="52">
          <cell r="E52" t="str">
            <v>OPSS/CH</v>
          </cell>
          <cell r="F52" t="str">
            <v>30 LT</v>
          </cell>
          <cell r="G52" t="str">
            <v>113482btu</v>
          </cell>
        </row>
        <row r="52">
          <cell r="N52">
            <v>44655.8441558442</v>
          </cell>
        </row>
        <row r="52">
          <cell r="U52">
            <v>64948.8909262882</v>
          </cell>
        </row>
        <row r="52">
          <cell r="W52" t="str">
            <v>HTC-35</v>
          </cell>
        </row>
        <row r="52">
          <cell r="Z52">
            <v>61784.5152898535</v>
          </cell>
        </row>
      </sheetData>
      <sheetData sheetId="18">
        <row r="8">
          <cell r="L8" t="str">
            <v>(RM) </v>
          </cell>
        </row>
        <row r="8">
          <cell r="U8" t="str">
            <v> Cond QC (RM) </v>
          </cell>
          <cell r="V8" t="str">
            <v>HTC MODEL</v>
          </cell>
        </row>
        <row r="8">
          <cell r="Y8" t="str">
            <v>HTC cond (RM) </v>
          </cell>
        </row>
        <row r="9">
          <cell r="A9" t="str">
            <v>REF001</v>
          </cell>
          <cell r="B9" t="str">
            <v>SPC-19L（3匹）</v>
          </cell>
          <cell r="C9" t="str">
            <v>4FES3Y</v>
          </cell>
        </row>
        <row r="9">
          <cell r="E9" t="str">
            <v>CH</v>
          </cell>
          <cell r="F9" t="str">
            <v>3 LT</v>
          </cell>
          <cell r="G9" t="str">
            <v>11399btu</v>
          </cell>
        </row>
        <row r="9">
          <cell r="L9">
            <v>4738.83110080072</v>
          </cell>
        </row>
        <row r="9">
          <cell r="R9" t="str">
            <v>CU - 50  QC</v>
          </cell>
        </row>
        <row r="9">
          <cell r="U9">
            <v>8583.42940794906</v>
          </cell>
          <cell r="V9" t="str">
            <v>HTC-4</v>
          </cell>
        </row>
        <row r="9">
          <cell r="Y9">
            <v>8900.29911104319</v>
          </cell>
        </row>
        <row r="10">
          <cell r="A10" t="str">
            <v>REF002</v>
          </cell>
          <cell r="B10" t="str">
            <v>SPC4-23L（4匹）</v>
          </cell>
          <cell r="C10" t="str">
            <v>4EES4Y</v>
          </cell>
        </row>
        <row r="10">
          <cell r="E10" t="str">
            <v>CH</v>
          </cell>
          <cell r="F10" t="str">
            <v>4 LT</v>
          </cell>
          <cell r="G10" t="str">
            <v>16006btu</v>
          </cell>
        </row>
        <row r="10">
          <cell r="L10">
            <v>4883.82099827883</v>
          </cell>
        </row>
        <row r="10">
          <cell r="R10" t="str">
            <v>CU - 72 QC</v>
          </cell>
        </row>
        <row r="10">
          <cell r="U10">
            <v>9434.02093794866</v>
          </cell>
          <cell r="V10" t="str">
            <v>HTC-8</v>
          </cell>
        </row>
        <row r="10">
          <cell r="Y10">
            <v>9673.97649697811</v>
          </cell>
        </row>
        <row r="11">
          <cell r="A11" t="str">
            <v>REF003</v>
          </cell>
          <cell r="B11" t="str">
            <v>SPC4-27L（5匹）</v>
          </cell>
          <cell r="C11" t="str">
            <v>4DES-5(Y)</v>
          </cell>
        </row>
        <row r="11">
          <cell r="E11" t="str">
            <v>CH</v>
          </cell>
          <cell r="F11" t="str">
            <v>5 LT</v>
          </cell>
          <cell r="G11" t="str">
            <v>21024btu</v>
          </cell>
        </row>
        <row r="11">
          <cell r="L11">
            <v>5180.3487240889</v>
          </cell>
        </row>
        <row r="11">
          <cell r="R11" t="str">
            <v>CU - 64 QC</v>
          </cell>
        </row>
        <row r="11">
          <cell r="U11">
            <v>9954.71542564321</v>
          </cell>
          <cell r="V11" t="str">
            <v>HTC-8</v>
          </cell>
        </row>
        <row r="11">
          <cell r="Y11">
            <v>10294.0490344063</v>
          </cell>
        </row>
        <row r="12">
          <cell r="A12" t="str">
            <v>REF004</v>
          </cell>
          <cell r="B12" t="str">
            <v>SPC4-33L（6匹）</v>
          </cell>
          <cell r="C12" t="str">
            <v>4CES-6(Y)</v>
          </cell>
        </row>
        <row r="12">
          <cell r="E12" t="str">
            <v>CH</v>
          </cell>
          <cell r="F12" t="str">
            <v>6 LT</v>
          </cell>
          <cell r="G12" t="str">
            <v>262118btu</v>
          </cell>
        </row>
        <row r="12">
          <cell r="L12">
            <v>5585.38501833421</v>
          </cell>
        </row>
        <row r="12">
          <cell r="R12" t="str">
            <v>CU - 90 QC</v>
          </cell>
        </row>
        <row r="12">
          <cell r="U12">
            <v>10806.7331398898</v>
          </cell>
          <cell r="V12" t="str">
            <v>HTC-8</v>
          </cell>
        </row>
        <row r="12">
          <cell r="Y12">
            <v>10730.2419666705</v>
          </cell>
        </row>
        <row r="13">
          <cell r="A13" t="str">
            <v>REF005</v>
          </cell>
          <cell r="B13" t="str">
            <v>SP4LF 060E</v>
          </cell>
          <cell r="C13" t="str">
            <v>4VES-7(Y)</v>
          </cell>
        </row>
        <row r="13">
          <cell r="E13" t="str">
            <v>CH</v>
          </cell>
          <cell r="F13" t="str">
            <v>6 LT</v>
          </cell>
          <cell r="G13" t="str">
            <v>29000btu</v>
          </cell>
        </row>
        <row r="13">
          <cell r="L13">
            <v>6764.33996856993</v>
          </cell>
        </row>
        <row r="13">
          <cell r="R13" t="str">
            <v>CU - 72 QC</v>
          </cell>
        </row>
        <row r="13">
          <cell r="U13">
            <v>11995.5527293405</v>
          </cell>
          <cell r="V13" t="str">
            <v>HTC-8</v>
          </cell>
        </row>
        <row r="13">
          <cell r="Y13">
            <v>12235.50828837</v>
          </cell>
        </row>
        <row r="14">
          <cell r="A14" t="str">
            <v>REF006</v>
          </cell>
          <cell r="B14" t="str">
            <v>SP4LF 080E</v>
          </cell>
          <cell r="C14" t="str">
            <v>4TES-9(Y)</v>
          </cell>
        </row>
        <row r="14">
          <cell r="E14" t="str">
            <v>CH</v>
          </cell>
          <cell r="F14" t="str">
            <v>8 LT</v>
          </cell>
          <cell r="G14" t="str">
            <v>30887btu</v>
          </cell>
        </row>
        <row r="14">
          <cell r="L14">
            <v>6810.99397590361</v>
          </cell>
        </row>
        <row r="14">
          <cell r="R14" t="str">
            <v>CU - 100 QC</v>
          </cell>
        </row>
        <row r="14">
          <cell r="U14">
            <v>12547.5990505807</v>
          </cell>
          <cell r="V14" t="str">
            <v>HTC-10</v>
          </cell>
        </row>
        <row r="14">
          <cell r="Y14">
            <v>12777.0582776651</v>
          </cell>
        </row>
        <row r="15">
          <cell r="A15" t="str">
            <v>REF007</v>
          </cell>
          <cell r="B15" t="str">
            <v>SP4LF 100E</v>
          </cell>
          <cell r="C15" t="str">
            <v>4PES-10(Y)</v>
          </cell>
        </row>
        <row r="15">
          <cell r="E15" t="str">
            <v>CH</v>
          </cell>
          <cell r="F15" t="str">
            <v>10 LT</v>
          </cell>
          <cell r="G15" t="str">
            <v>35870btu</v>
          </cell>
        </row>
        <row r="15">
          <cell r="L15">
            <v>7235.79099004715</v>
          </cell>
        </row>
        <row r="15">
          <cell r="R15" t="str">
            <v>CU - 90 QC</v>
          </cell>
        </row>
        <row r="15">
          <cell r="U15">
            <v>12819.715946257</v>
          </cell>
          <cell r="V15" t="str">
            <v>HTC-8</v>
          </cell>
        </row>
        <row r="15">
          <cell r="Y15">
            <v>12743.2247730378</v>
          </cell>
        </row>
        <row r="16">
          <cell r="A16" t="str">
            <v>REF008</v>
          </cell>
          <cell r="B16" t="str">
            <v>SP4LF 120E</v>
          </cell>
          <cell r="C16" t="str">
            <v>4NES-14(Y)</v>
          </cell>
        </row>
        <row r="16">
          <cell r="E16" t="str">
            <v>CH</v>
          </cell>
          <cell r="F16" t="str">
            <v>12 LT</v>
          </cell>
          <cell r="G16" t="str">
            <v>41911btu</v>
          </cell>
        </row>
        <row r="16">
          <cell r="L16">
            <v>7630.63122053431</v>
          </cell>
        </row>
        <row r="16">
          <cell r="R16" t="str">
            <v>CU - 144 QC</v>
          </cell>
        </row>
        <row r="16">
          <cell r="U16">
            <v>14800.549894129</v>
          </cell>
          <cell r="V16" t="str">
            <v>HTC-10</v>
          </cell>
        </row>
        <row r="16">
          <cell r="Y16">
            <v>13659.7445411136</v>
          </cell>
        </row>
        <row r="17">
          <cell r="A17" t="str">
            <v>REF009</v>
          </cell>
          <cell r="B17" t="str">
            <v>SP4L 150E</v>
          </cell>
          <cell r="C17" t="str">
            <v>4JE15(Y)</v>
          </cell>
        </row>
        <row r="17">
          <cell r="E17" t="str">
            <v>OPSS/CH</v>
          </cell>
          <cell r="F17" t="str">
            <v>15 LT</v>
          </cell>
          <cell r="G17" t="str">
            <v>45000btu</v>
          </cell>
        </row>
        <row r="17">
          <cell r="L17">
            <v>9573.40230487166</v>
          </cell>
        </row>
        <row r="17">
          <cell r="R17" t="str">
            <v>CU - 100 QC</v>
          </cell>
        </row>
        <row r="17">
          <cell r="U17">
            <v>16030.4978341636</v>
          </cell>
          <cell r="V17" t="str">
            <v>HTC-8</v>
          </cell>
        </row>
        <row r="17">
          <cell r="Y17">
            <v>15768.6498490815</v>
          </cell>
        </row>
        <row r="18">
          <cell r="A18" t="str">
            <v>REF010</v>
          </cell>
          <cell r="B18" t="str">
            <v>SP4L 180E</v>
          </cell>
          <cell r="C18" t="str">
            <v>4HE-18(Y)</v>
          </cell>
        </row>
        <row r="18">
          <cell r="E18" t="str">
            <v>OPSS/CH</v>
          </cell>
          <cell r="F18" t="str">
            <v>18 LT</v>
          </cell>
          <cell r="G18" t="str">
            <v>53925btu</v>
          </cell>
        </row>
        <row r="18">
          <cell r="L18">
            <v>10173.029072813</v>
          </cell>
        </row>
        <row r="18">
          <cell r="R18" t="str">
            <v>CU - 144 QC</v>
          </cell>
        </row>
        <row r="18">
          <cell r="U18">
            <v>18046.5143182003</v>
          </cell>
          <cell r="V18" t="str">
            <v>HTC-12</v>
          </cell>
        </row>
        <row r="18">
          <cell r="Y18">
            <v>17360.7067819238</v>
          </cell>
        </row>
        <row r="19">
          <cell r="A19" t="str">
            <v>REF011</v>
          </cell>
          <cell r="B19" t="str">
            <v>SP4L 220E</v>
          </cell>
          <cell r="C19" t="str">
            <v>4GE-23(Y)</v>
          </cell>
        </row>
        <row r="19">
          <cell r="E19" t="str">
            <v>OPSS/CH</v>
          </cell>
          <cell r="F19" t="str">
            <v>22 LT</v>
          </cell>
          <cell r="G19" t="str">
            <v>62628btu</v>
          </cell>
        </row>
        <row r="19">
          <cell r="L19">
            <v>10468.1770560503</v>
          </cell>
        </row>
        <row r="19">
          <cell r="R19" t="str">
            <v>CU - 125 QC</v>
          </cell>
        </row>
        <row r="19">
          <cell r="U19">
            <v>17809.3906694772</v>
          </cell>
          <cell r="V19" t="str">
            <v>HTC-10</v>
          </cell>
        </row>
        <row r="19">
          <cell r="Y19">
            <v>17223.5606394404</v>
          </cell>
        </row>
        <row r="20">
          <cell r="A20" t="str">
            <v>REF012</v>
          </cell>
          <cell r="B20" t="str">
            <v>SP4L 250E</v>
          </cell>
          <cell r="C20" t="str">
            <v>4FE-25(Y)</v>
          </cell>
        </row>
        <row r="20">
          <cell r="E20" t="str">
            <v>OPSS/CH</v>
          </cell>
          <cell r="F20" t="str">
            <v>25 LT</v>
          </cell>
          <cell r="G20" t="str">
            <v>72000btu</v>
          </cell>
        </row>
        <row r="20">
          <cell r="L20">
            <v>12384.9201152436</v>
          </cell>
        </row>
        <row r="20">
          <cell r="R20" t="str">
            <v>CU - 160 QC</v>
          </cell>
        </row>
        <row r="20">
          <cell r="U20">
            <v>22819.6709500466</v>
          </cell>
          <cell r="V20" t="str">
            <v>HTC-15</v>
          </cell>
        </row>
        <row r="20">
          <cell r="Y20">
            <v>20193.7298117066</v>
          </cell>
        </row>
        <row r="21">
          <cell r="A21" t="str">
            <v>REF013</v>
          </cell>
          <cell r="B21" t="str">
            <v>SP6L 270E</v>
          </cell>
          <cell r="C21" t="str">
            <v>6HE-28(Y)</v>
          </cell>
        </row>
        <row r="21">
          <cell r="E21" t="str">
            <v>OPSS/CH</v>
          </cell>
          <cell r="F21" t="str">
            <v>28 LT</v>
          </cell>
          <cell r="G21" t="str">
            <v>80888btu</v>
          </cell>
        </row>
        <row r="21">
          <cell r="L21">
            <v>13038.0762179151</v>
          </cell>
        </row>
        <row r="21">
          <cell r="R21" t="str">
            <v>CU - 300 QC</v>
          </cell>
        </row>
        <row r="21">
          <cell r="U21">
            <v>28552.1500136983</v>
          </cell>
          <cell r="V21" t="str">
            <v>HTC-30</v>
          </cell>
        </row>
        <row r="21">
          <cell r="Y21">
            <v>25232.1565291998</v>
          </cell>
        </row>
        <row r="22">
          <cell r="A22" t="str">
            <v>REF014</v>
          </cell>
          <cell r="B22" t="str">
            <v>SP6L 300E</v>
          </cell>
          <cell r="C22" t="str">
            <v>6GE-34(Y)</v>
          </cell>
        </row>
        <row r="22">
          <cell r="E22" t="str">
            <v>OPSS/CH</v>
          </cell>
          <cell r="F22" t="str">
            <v>30 LT</v>
          </cell>
          <cell r="G22" t="str">
            <v>93857btu</v>
          </cell>
        </row>
        <row r="22">
          <cell r="L22">
            <v>14297.2433211105</v>
          </cell>
        </row>
        <row r="22">
          <cell r="R22" t="str">
            <v>CU - 200 QC</v>
          </cell>
        </row>
        <row r="22">
          <cell r="U22">
            <v>24362.016084671</v>
          </cell>
          <cell r="V22" t="str">
            <v>HTC-20</v>
          </cell>
        </row>
        <row r="22">
          <cell r="Y22">
            <v>22827.1322510095</v>
          </cell>
        </row>
        <row r="23">
          <cell r="A23" t="str">
            <v>REF015</v>
          </cell>
          <cell r="B23" t="str">
            <v>SP6L 400E</v>
          </cell>
          <cell r="C23" t="str">
            <v>6FE-44(Y)</v>
          </cell>
        </row>
        <row r="23">
          <cell r="E23" t="str">
            <v>OPSS/CH</v>
          </cell>
          <cell r="F23" t="str">
            <v>40 LT</v>
          </cell>
          <cell r="G23" t="str">
            <v>113482btu</v>
          </cell>
        </row>
        <row r="23">
          <cell r="L23">
            <v>16638.2922996333</v>
          </cell>
        </row>
        <row r="23">
          <cell r="R23" t="str">
            <v>CU - 160 QC</v>
          </cell>
        </row>
        <row r="23">
          <cell r="U23">
            <v>25777.4154926749</v>
          </cell>
          <cell r="V23" t="str">
            <v>HTC-15</v>
          </cell>
        </row>
        <row r="23">
          <cell r="Y23">
            <v>24894.6813621623</v>
          </cell>
        </row>
        <row r="24">
          <cell r="A24" t="str">
            <v>REF016</v>
          </cell>
          <cell r="B24" t="str">
            <v>SPC4-19H（5匹）</v>
          </cell>
          <cell r="C24" t="str">
            <v>4FES5Y</v>
          </cell>
        </row>
        <row r="24">
          <cell r="E24" t="str">
            <v>CH</v>
          </cell>
          <cell r="F24" t="str">
            <v>5 MT</v>
          </cell>
        </row>
        <row r="24">
          <cell r="L24">
            <v>4881.95016089202</v>
          </cell>
        </row>
        <row r="24">
          <cell r="R24" t="str">
            <v>CU - 250 QC</v>
          </cell>
        </row>
        <row r="24">
          <cell r="U24">
            <v>17151.3943984131</v>
          </cell>
          <cell r="V24" t="str">
            <v>HTC-25</v>
          </cell>
        </row>
        <row r="24">
          <cell r="Y24">
            <v>14123.1143478171</v>
          </cell>
        </row>
        <row r="25">
          <cell r="A25" t="str">
            <v>REF017</v>
          </cell>
          <cell r="B25" t="str">
            <v>SPC4-23H（6匹）</v>
          </cell>
          <cell r="C25" t="str">
            <v>4EES6Y</v>
          </cell>
        </row>
        <row r="25">
          <cell r="E25" t="str">
            <v>CH</v>
          </cell>
          <cell r="F25" t="str">
            <v>6 MT</v>
          </cell>
        </row>
        <row r="25">
          <cell r="L25">
            <v>5113.93399685699</v>
          </cell>
        </row>
        <row r="25">
          <cell r="R25" t="str">
            <v>CU - 200 QC</v>
          </cell>
        </row>
        <row r="25">
          <cell r="U25">
            <v>15170.8661096526</v>
          </cell>
          <cell r="V25" t="str">
            <v>HTC-20</v>
          </cell>
        </row>
        <row r="25">
          <cell r="Y25">
            <v>13635.9822759911</v>
          </cell>
        </row>
        <row r="26">
          <cell r="A26" t="str">
            <v>REF018</v>
          </cell>
          <cell r="B26" t="str">
            <v>SPC4-27H（8匹）</v>
          </cell>
          <cell r="C26" t="str">
            <v>4DES7Y</v>
          </cell>
        </row>
        <row r="26">
          <cell r="E26" t="str">
            <v>CH</v>
          </cell>
          <cell r="F26" t="str">
            <v>7 MT</v>
          </cell>
        </row>
        <row r="26">
          <cell r="L26">
            <v>5608.77048566939</v>
          </cell>
        </row>
        <row r="26">
          <cell r="R26" t="str">
            <v>CU - 300 QC</v>
          </cell>
        </row>
        <row r="26">
          <cell r="U26">
            <v>20551.3592251259</v>
          </cell>
          <cell r="V26" t="str">
            <v>HTC-28</v>
          </cell>
        </row>
        <row r="26">
          <cell r="Y26">
            <v>16801.4719299817</v>
          </cell>
        </row>
        <row r="27">
          <cell r="A27" t="str">
            <v>REF019</v>
          </cell>
          <cell r="B27" t="str">
            <v>SPC4-33H（9匹）</v>
          </cell>
          <cell r="C27" t="str">
            <v>4CES9Y</v>
          </cell>
        </row>
        <row r="27">
          <cell r="E27" t="str">
            <v>CH</v>
          </cell>
          <cell r="F27" t="str">
            <v>9 MT</v>
          </cell>
        </row>
        <row r="27">
          <cell r="L27">
            <v>5815.49801691237</v>
          </cell>
        </row>
        <row r="27">
          <cell r="R27" t="str">
            <v>CU - 250 QC</v>
          </cell>
        </row>
        <row r="27">
          <cell r="U27">
            <v>18903.4147637245</v>
          </cell>
          <cell r="V27" t="str">
            <v>HTC-25</v>
          </cell>
        </row>
        <row r="27">
          <cell r="Y27">
            <v>15875.1347131285</v>
          </cell>
        </row>
        <row r="28">
          <cell r="A28" t="str">
            <v>REF020</v>
          </cell>
          <cell r="B28" t="str">
            <v>SP4HF 1000</v>
          </cell>
          <cell r="C28" t="str">
            <v>4VES10Y</v>
          </cell>
        </row>
        <row r="28">
          <cell r="E28" t="str">
            <v>CH</v>
          </cell>
          <cell r="F28" t="str">
            <v>10 MT</v>
          </cell>
        </row>
        <row r="28">
          <cell r="L28">
            <v>6766.79544264013</v>
          </cell>
        </row>
        <row r="28">
          <cell r="R28" t="str">
            <v>CU - 350 QC</v>
          </cell>
        </row>
        <row r="28">
          <cell r="U28">
            <v>23151.7910729993</v>
          </cell>
          <cell r="V28" t="str">
            <v>HTC-35</v>
          </cell>
        </row>
        <row r="28">
          <cell r="Y28" t="str">
            <v>~</v>
          </cell>
        </row>
        <row r="29">
          <cell r="A29" t="str">
            <v>REF021</v>
          </cell>
          <cell r="B29" t="str">
            <v>SP4HF 1200</v>
          </cell>
          <cell r="C29" t="str">
            <v>4TES12Y</v>
          </cell>
        </row>
        <row r="29">
          <cell r="E29" t="str">
            <v>CH</v>
          </cell>
          <cell r="F29" t="str">
            <v>12 MT</v>
          </cell>
        </row>
        <row r="29">
          <cell r="L29">
            <v>7235.79099004715</v>
          </cell>
        </row>
        <row r="29">
          <cell r="R29" t="str">
            <v>CU - 300 QC</v>
          </cell>
        </row>
        <row r="29">
          <cell r="U29">
            <v>22303.5351529173</v>
          </cell>
          <cell r="V29" t="str">
            <v>HTC-30</v>
          </cell>
        </row>
        <row r="29">
          <cell r="Y29" t="str">
            <v>~</v>
          </cell>
        </row>
        <row r="30">
          <cell r="A30" t="str">
            <v>REF022</v>
          </cell>
          <cell r="B30" t="str">
            <v>SP4HF 1500</v>
          </cell>
          <cell r="C30" t="str">
            <v>4PES15Y</v>
          </cell>
        </row>
        <row r="30">
          <cell r="E30" t="str">
            <v>CH</v>
          </cell>
          <cell r="F30" t="str">
            <v>15 MT</v>
          </cell>
        </row>
        <row r="30">
          <cell r="L30">
            <v>7630.63122053431</v>
          </cell>
        </row>
        <row r="30">
          <cell r="R30" t="str">
            <v>CU - 350 QC</v>
          </cell>
        </row>
        <row r="30">
          <cell r="U30">
            <v>24648.3343305123</v>
          </cell>
          <cell r="V30" t="str">
            <v>HTC-35</v>
          </cell>
        </row>
        <row r="30">
          <cell r="Y30" t="str">
            <v>~</v>
          </cell>
        </row>
        <row r="31">
          <cell r="A31" t="str">
            <v>REF023</v>
          </cell>
          <cell r="B31" t="str">
            <v>SP4HF 2000</v>
          </cell>
          <cell r="C31" t="str">
            <v>4NES20Y</v>
          </cell>
        </row>
        <row r="31">
          <cell r="E31" t="str">
            <v>CH</v>
          </cell>
          <cell r="F31" t="str">
            <v>20 MT</v>
          </cell>
        </row>
        <row r="31">
          <cell r="L31">
            <v>8056.90151911996</v>
          </cell>
        </row>
        <row r="31">
          <cell r="R31" t="str">
            <v>CU - 350 QC</v>
          </cell>
        </row>
        <row r="31">
          <cell r="U31">
            <v>25107.3946520661</v>
          </cell>
          <cell r="V31" t="str">
            <v>HTC-35</v>
          </cell>
        </row>
        <row r="31">
          <cell r="Y31" t="str">
            <v>~</v>
          </cell>
        </row>
        <row r="32">
          <cell r="A32" t="str">
            <v>REF024</v>
          </cell>
          <cell r="B32" t="str">
            <v>SP4H 2200</v>
          </cell>
          <cell r="C32" t="str">
            <v>4JE22Y</v>
          </cell>
        </row>
        <row r="32">
          <cell r="E32" t="str">
            <v>OPSS/CH</v>
          </cell>
          <cell r="F32" t="str">
            <v>22 MT</v>
          </cell>
        </row>
        <row r="32">
          <cell r="L32">
            <v>10715.6888423258</v>
          </cell>
        </row>
        <row r="32">
          <cell r="R32" t="str">
            <v>CU - 500 QC</v>
          </cell>
        </row>
        <row r="32">
          <cell r="U32">
            <v>33466.3369551349</v>
          </cell>
          <cell r="V32" t="str">
            <v>HTC-40</v>
          </cell>
        </row>
        <row r="32">
          <cell r="Y32" t="str">
            <v>~</v>
          </cell>
        </row>
        <row r="33">
          <cell r="A33" t="str">
            <v>REF025</v>
          </cell>
          <cell r="B33" t="str">
            <v>SP4H 2500</v>
          </cell>
          <cell r="C33" t="str">
            <v>4HE25Y</v>
          </cell>
        </row>
        <row r="33">
          <cell r="E33" t="str">
            <v>OPSS/CH</v>
          </cell>
          <cell r="F33" t="str">
            <v>25 MT</v>
          </cell>
        </row>
        <row r="33">
          <cell r="L33">
            <v>11183.2111052907</v>
          </cell>
        </row>
        <row r="33">
          <cell r="R33" t="str">
            <v>CU - 400 QC</v>
          </cell>
        </row>
        <row r="33">
          <cell r="U33">
            <v>31854.9682421802</v>
          </cell>
          <cell r="V33" t="str">
            <v>HTC-50</v>
          </cell>
        </row>
        <row r="33">
          <cell r="Y33">
            <v>27035.4212791463</v>
          </cell>
        </row>
        <row r="34">
          <cell r="A34" t="str">
            <v>REF026</v>
          </cell>
          <cell r="B34" t="str">
            <v>SP4H 3000</v>
          </cell>
          <cell r="C34" t="str">
            <v>4GE30Y</v>
          </cell>
        </row>
        <row r="34">
          <cell r="E34" t="str">
            <v>OPSS/CH</v>
          </cell>
          <cell r="F34" t="str">
            <v>30 MT</v>
          </cell>
        </row>
        <row r="34">
          <cell r="L34">
            <v>11505.3693033002</v>
          </cell>
        </row>
        <row r="34">
          <cell r="R34" t="str">
            <v>CU - 500 QC</v>
          </cell>
        </row>
        <row r="34">
          <cell r="U34">
            <v>34778.3005284919</v>
          </cell>
          <cell r="V34" t="str">
            <v>HTC-50</v>
          </cell>
        </row>
        <row r="34">
          <cell r="Y34" t="str">
            <v>~</v>
          </cell>
        </row>
        <row r="35">
          <cell r="A35" t="str">
            <v>REF027</v>
          </cell>
          <cell r="B35" t="str">
            <v>SP4H 3500</v>
          </cell>
          <cell r="C35" t="str">
            <v>4FE35Y</v>
          </cell>
        </row>
        <row r="35">
          <cell r="E35" t="str">
            <v>OPSS/CH</v>
          </cell>
          <cell r="F35" t="str">
            <v>35 MT</v>
          </cell>
        </row>
        <row r="35">
          <cell r="L35">
            <v>13609.2194866422</v>
          </cell>
        </row>
        <row r="35">
          <cell r="R35" t="str">
            <v>CU - 350 QC</v>
          </cell>
        </row>
        <row r="35">
          <cell r="U35">
            <v>31470.8639267459</v>
          </cell>
          <cell r="V35" t="str">
            <v>HTC-35</v>
          </cell>
        </row>
        <row r="35">
          <cell r="Y35" t="str">
            <v>~</v>
          </cell>
        </row>
        <row r="36">
          <cell r="A36" t="str">
            <v>REF028</v>
          </cell>
          <cell r="B36" t="str">
            <v>SP6H 3700</v>
          </cell>
          <cell r="C36" t="str">
            <v>6HE35Y</v>
          </cell>
        </row>
        <row r="36">
          <cell r="E36" t="str">
            <v>OPSS/CH</v>
          </cell>
          <cell r="F36" t="str">
            <v>37 MT</v>
          </cell>
        </row>
        <row r="36">
          <cell r="L36">
            <v>14297.7344159246</v>
          </cell>
        </row>
        <row r="37">
          <cell r="A37" t="str">
            <v>REF029</v>
          </cell>
          <cell r="B37" t="str">
            <v>SP6H 4000</v>
          </cell>
          <cell r="C37" t="str">
            <v>6GE40Y</v>
          </cell>
        </row>
        <row r="37">
          <cell r="E37" t="str">
            <v>OPSS/CH</v>
          </cell>
          <cell r="F37" t="str">
            <v>40 MT</v>
          </cell>
        </row>
        <row r="37">
          <cell r="L37">
            <v>14987.231534835</v>
          </cell>
        </row>
        <row r="38">
          <cell r="A38" t="str">
            <v>REF030</v>
          </cell>
          <cell r="B38" t="str">
            <v>SP6H 5000</v>
          </cell>
          <cell r="C38" t="str">
            <v>6FE50Y</v>
          </cell>
        </row>
        <row r="38">
          <cell r="E38" t="str">
            <v>OPSS/CH</v>
          </cell>
          <cell r="F38" t="str">
            <v>50 MT</v>
          </cell>
        </row>
        <row r="38">
          <cell r="L38">
            <v>15863.3446830801</v>
          </cell>
        </row>
        <row r="39">
          <cell r="A39" t="str">
            <v>REF031</v>
          </cell>
          <cell r="B39" t="str">
            <v>SBC4-120E</v>
          </cell>
          <cell r="C39" t="str">
            <v>S4G-12.2Y</v>
          </cell>
        </row>
        <row r="39">
          <cell r="E39" t="str">
            <v>OPSS/CH</v>
          </cell>
        </row>
        <row r="39">
          <cell r="L39">
            <v>13397.0665269775</v>
          </cell>
        </row>
        <row r="40">
          <cell r="A40" t="str">
            <v>REF032</v>
          </cell>
          <cell r="B40" t="str">
            <v>SBC4-140E</v>
          </cell>
          <cell r="C40" t="str">
            <v>S4F-14.2Y</v>
          </cell>
        </row>
        <row r="40">
          <cell r="E40" t="str">
            <v>OPSS/CH</v>
          </cell>
        </row>
        <row r="40">
          <cell r="L40">
            <v>16206.1288632792</v>
          </cell>
        </row>
        <row r="41">
          <cell r="A41" t="str">
            <v>REF033</v>
          </cell>
          <cell r="B41" t="str">
            <v>SBC6-160E</v>
          </cell>
          <cell r="C41" t="str">
            <v>S6J-16.2Y</v>
          </cell>
        </row>
        <row r="41">
          <cell r="E41" t="str">
            <v>OPSS/CH</v>
          </cell>
        </row>
        <row r="41">
          <cell r="L41">
            <v>17560.6151313328</v>
          </cell>
        </row>
        <row r="42">
          <cell r="A42" t="str">
            <v>REF034</v>
          </cell>
          <cell r="B42" t="str">
            <v>SBC6-200E</v>
          </cell>
          <cell r="C42" t="str">
            <v>S6H-20.2Y</v>
          </cell>
        </row>
        <row r="42">
          <cell r="E42" t="str">
            <v>OPSS/CH</v>
          </cell>
        </row>
        <row r="42">
          <cell r="L42">
            <v>17839.3699019681</v>
          </cell>
        </row>
        <row r="43">
          <cell r="A43" t="str">
            <v>REF035</v>
          </cell>
          <cell r="B43" t="str">
            <v>SBC6-250E</v>
          </cell>
          <cell r="C43" t="str">
            <v>S6G-25.2Y</v>
          </cell>
        </row>
        <row r="43">
          <cell r="E43" t="str">
            <v>OPSS/CH</v>
          </cell>
        </row>
        <row r="43">
          <cell r="L43">
            <v>19986.1558033376</v>
          </cell>
        </row>
        <row r="43">
          <cell r="R43" t="str">
            <v>CU - 300 QC</v>
          </cell>
        </row>
        <row r="43">
          <cell r="U43">
            <v>46751.9421175593</v>
          </cell>
        </row>
        <row r="44">
          <cell r="A44" t="str">
            <v>REF036</v>
          </cell>
          <cell r="B44" t="str">
            <v>SBC6-300E</v>
          </cell>
          <cell r="C44" t="str">
            <v>S6F-30.2Y </v>
          </cell>
        </row>
        <row r="44">
          <cell r="E44" t="str">
            <v>OPSS/CH</v>
          </cell>
        </row>
        <row r="44">
          <cell r="L44">
            <v>23572.5510738607</v>
          </cell>
        </row>
        <row r="45">
          <cell r="B45" t="str">
            <v>SW3L 3000</v>
          </cell>
        </row>
        <row r="45">
          <cell r="F45" t="str">
            <v>30LT</v>
          </cell>
        </row>
        <row r="45">
          <cell r="L45" t="str">
            <v>~</v>
          </cell>
        </row>
        <row r="45">
          <cell r="R45" t="str">
            <v>CU - 400 QC</v>
          </cell>
        </row>
        <row r="45">
          <cell r="U45">
            <v>45915.1702001358</v>
          </cell>
        </row>
        <row r="46">
          <cell r="A46" t="str">
            <v>REF041</v>
          </cell>
          <cell r="B46" t="str">
            <v>SW3L 4000</v>
          </cell>
        </row>
        <row r="46">
          <cell r="F46" t="str">
            <v>40LT</v>
          </cell>
        </row>
        <row r="46">
          <cell r="L46">
            <v>21588.7218045113</v>
          </cell>
        </row>
        <row r="46">
          <cell r="R46" t="str">
            <v>CU - 500 QC</v>
          </cell>
        </row>
        <row r="46">
          <cell r="U46">
            <v>58325.2075252261</v>
          </cell>
        </row>
        <row r="47">
          <cell r="A47" t="str">
            <v>REF042</v>
          </cell>
          <cell r="B47" t="str">
            <v>SW3L 5000</v>
          </cell>
        </row>
        <row r="47">
          <cell r="F47" t="str">
            <v>50LT</v>
          </cell>
        </row>
        <row r="47">
          <cell r="L47">
            <v>23646.6165413534</v>
          </cell>
        </row>
        <row r="47">
          <cell r="R47" t="str">
            <v>CU400QC *2</v>
          </cell>
        </row>
        <row r="47">
          <cell r="U47">
            <v>72859.6172232772</v>
          </cell>
        </row>
        <row r="48">
          <cell r="B48" t="str">
            <v>SW3L 6000</v>
          </cell>
        </row>
        <row r="48">
          <cell r="F48" t="str">
            <v>60LT</v>
          </cell>
        </row>
        <row r="48">
          <cell r="L48" t="str">
            <v>~</v>
          </cell>
        </row>
        <row r="48">
          <cell r="R48" t="str">
            <v>CU350QC *3</v>
          </cell>
        </row>
        <row r="48">
          <cell r="U48" t="str">
            <v>~</v>
          </cell>
        </row>
        <row r="49">
          <cell r="B49" t="str">
            <v>SW3L 7000</v>
          </cell>
        </row>
        <row r="49">
          <cell r="F49" t="str">
            <v>70LT</v>
          </cell>
        </row>
        <row r="49">
          <cell r="L49" t="str">
            <v>~</v>
          </cell>
        </row>
        <row r="49">
          <cell r="R49" t="str">
            <v>CU400QC *3</v>
          </cell>
        </row>
        <row r="49">
          <cell r="U49" t="str">
            <v>~</v>
          </cell>
        </row>
        <row r="50">
          <cell r="A50" t="str">
            <v>REF045</v>
          </cell>
          <cell r="B50" t="str">
            <v>SW3L 8000</v>
          </cell>
        </row>
        <row r="50">
          <cell r="F50" t="str">
            <v>80LT</v>
          </cell>
        </row>
        <row r="50">
          <cell r="L50">
            <v>28759.3984962406</v>
          </cell>
        </row>
        <row r="50">
          <cell r="R50" t="str">
            <v>CU500QC *3</v>
          </cell>
        </row>
        <row r="50">
          <cell r="U50">
            <v>101685.953840415</v>
          </cell>
        </row>
        <row r="51">
          <cell r="B51" t="str">
            <v>SW3L 9500</v>
          </cell>
        </row>
        <row r="51">
          <cell r="F51" t="str">
            <v>95LT</v>
          </cell>
        </row>
        <row r="51">
          <cell r="L51">
            <v>0</v>
          </cell>
        </row>
        <row r="51">
          <cell r="U51">
            <v>0</v>
          </cell>
        </row>
        <row r="52">
          <cell r="B52" t="str">
            <v>SW3L 10500</v>
          </cell>
        </row>
        <row r="52">
          <cell r="F52" t="str">
            <v>105LT</v>
          </cell>
        </row>
        <row r="52">
          <cell r="L52">
            <v>0</v>
          </cell>
        </row>
        <row r="52">
          <cell r="U52">
            <v>0</v>
          </cell>
        </row>
        <row r="53">
          <cell r="B53" t="str">
            <v>SW3L 11500</v>
          </cell>
        </row>
        <row r="53">
          <cell r="F53" t="str">
            <v>115LT</v>
          </cell>
        </row>
        <row r="53">
          <cell r="L53">
            <v>0</v>
          </cell>
        </row>
        <row r="53">
          <cell r="U53">
            <v>0</v>
          </cell>
        </row>
        <row r="54">
          <cell r="B54" t="str">
            <v>SW3L 13000</v>
          </cell>
        </row>
        <row r="54">
          <cell r="F54" t="str">
            <v>130LT</v>
          </cell>
        </row>
        <row r="54">
          <cell r="L54">
            <v>0</v>
          </cell>
        </row>
        <row r="54">
          <cell r="U54">
            <v>0</v>
          </cell>
        </row>
        <row r="55">
          <cell r="B55" t="str">
            <v>SW3L 16000</v>
          </cell>
        </row>
        <row r="55">
          <cell r="F55" t="str">
            <v>150LT</v>
          </cell>
        </row>
        <row r="55">
          <cell r="L55">
            <v>0</v>
          </cell>
        </row>
        <row r="55">
          <cell r="U55">
            <v>0</v>
          </cell>
        </row>
        <row r="56">
          <cell r="B56" t="str">
            <v>SW3L 18000</v>
          </cell>
        </row>
        <row r="56">
          <cell r="F56" t="str">
            <v>170LT</v>
          </cell>
        </row>
        <row r="56">
          <cell r="L56">
            <v>0</v>
          </cell>
        </row>
        <row r="56">
          <cell r="U56">
            <v>0</v>
          </cell>
        </row>
        <row r="57">
          <cell r="B57" t="str">
            <v>SW3L 20000</v>
          </cell>
        </row>
        <row r="57">
          <cell r="F57" t="str">
            <v>200LT</v>
          </cell>
        </row>
        <row r="57">
          <cell r="L57">
            <v>0</v>
          </cell>
        </row>
        <row r="57">
          <cell r="U57">
            <v>0</v>
          </cell>
        </row>
        <row r="58">
          <cell r="B58" t="str">
            <v>SW3L 22000</v>
          </cell>
        </row>
        <row r="58">
          <cell r="F58" t="str">
            <v>220LT</v>
          </cell>
        </row>
        <row r="58">
          <cell r="L58">
            <v>0</v>
          </cell>
        </row>
        <row r="58">
          <cell r="U58">
            <v>0</v>
          </cell>
        </row>
        <row r="59">
          <cell r="B59" t="str">
            <v>SW3L 23000</v>
          </cell>
        </row>
        <row r="59">
          <cell r="F59" t="str">
            <v>230LT</v>
          </cell>
        </row>
        <row r="59">
          <cell r="L59">
            <v>0</v>
          </cell>
        </row>
        <row r="59">
          <cell r="U59">
            <v>0</v>
          </cell>
        </row>
        <row r="60">
          <cell r="B60" t="str">
            <v>SW3H 4000</v>
          </cell>
        </row>
        <row r="60">
          <cell r="F60" t="str">
            <v>40MT</v>
          </cell>
        </row>
        <row r="60">
          <cell r="L60">
            <v>0</v>
          </cell>
        </row>
        <row r="60">
          <cell r="U60">
            <v>0</v>
          </cell>
        </row>
        <row r="61">
          <cell r="B61" t="str">
            <v>SW3H 5000</v>
          </cell>
        </row>
        <row r="61">
          <cell r="F61" t="str">
            <v>50MT</v>
          </cell>
        </row>
        <row r="61">
          <cell r="L61">
            <v>26714.2857142857</v>
          </cell>
        </row>
        <row r="61">
          <cell r="U61">
            <v>66169.2307692308</v>
          </cell>
        </row>
        <row r="62">
          <cell r="B62" t="str">
            <v>SW3H 6000</v>
          </cell>
        </row>
        <row r="62">
          <cell r="F62" t="str">
            <v>60MT</v>
          </cell>
        </row>
        <row r="62">
          <cell r="L62">
            <v>0</v>
          </cell>
        </row>
        <row r="62">
          <cell r="U62">
            <v>0</v>
          </cell>
        </row>
        <row r="63">
          <cell r="B63" t="str">
            <v>SW3H 7500</v>
          </cell>
        </row>
        <row r="63">
          <cell r="F63" t="str">
            <v>75MT</v>
          </cell>
        </row>
        <row r="63">
          <cell r="L63">
            <v>0</v>
          </cell>
        </row>
        <row r="63">
          <cell r="U63">
            <v>0</v>
          </cell>
        </row>
        <row r="64">
          <cell r="B64" t="str">
            <v>SW3H 9000</v>
          </cell>
        </row>
        <row r="64">
          <cell r="F64" t="str">
            <v>90MT</v>
          </cell>
        </row>
        <row r="64">
          <cell r="L64">
            <v>0</v>
          </cell>
        </row>
        <row r="64">
          <cell r="U64">
            <v>0</v>
          </cell>
        </row>
        <row r="65">
          <cell r="B65" t="str">
            <v>SW3H 10500</v>
          </cell>
        </row>
        <row r="65">
          <cell r="F65" t="str">
            <v>105MT</v>
          </cell>
        </row>
        <row r="65">
          <cell r="L65">
            <v>0</v>
          </cell>
        </row>
        <row r="65">
          <cell r="U65">
            <v>0</v>
          </cell>
        </row>
        <row r="66">
          <cell r="B66" t="str">
            <v>SW3H 11500</v>
          </cell>
        </row>
        <row r="66">
          <cell r="L66">
            <v>0</v>
          </cell>
        </row>
        <row r="66">
          <cell r="U66">
            <v>0</v>
          </cell>
        </row>
        <row r="67">
          <cell r="B67" t="str">
            <v>SW3H 12500</v>
          </cell>
        </row>
        <row r="67">
          <cell r="L67">
            <v>0</v>
          </cell>
        </row>
        <row r="67">
          <cell r="U67">
            <v>0</v>
          </cell>
        </row>
        <row r="68">
          <cell r="B68" t="str">
            <v>SW3H 14000</v>
          </cell>
        </row>
        <row r="68">
          <cell r="L68">
            <v>0</v>
          </cell>
        </row>
        <row r="68">
          <cell r="U68">
            <v>0</v>
          </cell>
        </row>
        <row r="69">
          <cell r="B69" t="str">
            <v>SW3H 16000</v>
          </cell>
        </row>
        <row r="69">
          <cell r="L69">
            <v>0</v>
          </cell>
        </row>
        <row r="69">
          <cell r="U69">
            <v>0</v>
          </cell>
        </row>
        <row r="70">
          <cell r="B70" t="str">
            <v>SW3H 19000</v>
          </cell>
        </row>
        <row r="70">
          <cell r="L70">
            <v>0</v>
          </cell>
        </row>
        <row r="70">
          <cell r="U70">
            <v>0</v>
          </cell>
        </row>
        <row r="71">
          <cell r="B71" t="str">
            <v>SW3H 21000</v>
          </cell>
        </row>
        <row r="71">
          <cell r="L71">
            <v>0</v>
          </cell>
        </row>
        <row r="71">
          <cell r="U71">
            <v>0</v>
          </cell>
        </row>
        <row r="72">
          <cell r="B72" t="str">
            <v>SW3H 24000</v>
          </cell>
        </row>
        <row r="72">
          <cell r="L72">
            <v>0</v>
          </cell>
        </row>
        <row r="72">
          <cell r="U72">
            <v>0</v>
          </cell>
        </row>
        <row r="73">
          <cell r="B73" t="str">
            <v>SW3H 25000</v>
          </cell>
        </row>
        <row r="73">
          <cell r="L73">
            <v>0</v>
          </cell>
        </row>
        <row r="73">
          <cell r="U73">
            <v>0</v>
          </cell>
        </row>
        <row r="74">
          <cell r="B74" t="str">
            <v>SRC-XS-040</v>
          </cell>
        </row>
        <row r="74">
          <cell r="L74">
            <v>0</v>
          </cell>
        </row>
        <row r="74">
          <cell r="U74">
            <v>0</v>
          </cell>
        </row>
        <row r="75">
          <cell r="B75" t="str">
            <v>SRC-XS-050</v>
          </cell>
        </row>
        <row r="75">
          <cell r="L75">
            <v>0</v>
          </cell>
        </row>
        <row r="75">
          <cell r="U75">
            <v>0</v>
          </cell>
        </row>
        <row r="76">
          <cell r="B76" t="str">
            <v>SRC-XS-060</v>
          </cell>
        </row>
        <row r="76">
          <cell r="L76">
            <v>0</v>
          </cell>
        </row>
        <row r="76">
          <cell r="U76">
            <v>0</v>
          </cell>
        </row>
        <row r="77">
          <cell r="B77" t="str">
            <v>SRC-S-113</v>
          </cell>
        </row>
        <row r="77">
          <cell r="L77">
            <v>0</v>
          </cell>
        </row>
        <row r="77">
          <cell r="U77">
            <v>0</v>
          </cell>
        </row>
        <row r="78">
          <cell r="B78" t="str">
            <v>SRC-S-133</v>
          </cell>
        </row>
        <row r="78">
          <cell r="L78">
            <v>0</v>
          </cell>
        </row>
        <row r="78">
          <cell r="U78">
            <v>0</v>
          </cell>
        </row>
        <row r="79">
          <cell r="B79" t="str">
            <v>SRC-S-163</v>
          </cell>
        </row>
        <row r="79">
          <cell r="L79">
            <v>0</v>
          </cell>
        </row>
        <row r="79">
          <cell r="U79">
            <v>0</v>
          </cell>
        </row>
        <row r="80">
          <cell r="B80" t="str">
            <v>SRC-S-183</v>
          </cell>
        </row>
        <row r="80">
          <cell r="L80">
            <v>0</v>
          </cell>
        </row>
        <row r="80">
          <cell r="U80">
            <v>0</v>
          </cell>
        </row>
        <row r="81">
          <cell r="B81" t="str">
            <v>SRC-S-213</v>
          </cell>
        </row>
        <row r="81">
          <cell r="L81">
            <v>0</v>
          </cell>
        </row>
        <row r="81">
          <cell r="U81">
            <v>0</v>
          </cell>
        </row>
        <row r="82">
          <cell r="B82" t="str">
            <v>SRC-S-255</v>
          </cell>
        </row>
        <row r="82">
          <cell r="L82">
            <v>0</v>
          </cell>
        </row>
        <row r="82">
          <cell r="U82">
            <v>0</v>
          </cell>
        </row>
        <row r="83">
          <cell r="B83" t="str">
            <v>SRC-S-285</v>
          </cell>
        </row>
        <row r="83">
          <cell r="L83">
            <v>0</v>
          </cell>
        </row>
        <row r="83">
          <cell r="U83">
            <v>0</v>
          </cell>
        </row>
        <row r="84">
          <cell r="B84" t="str">
            <v>SRC-S-305</v>
          </cell>
        </row>
        <row r="84">
          <cell r="L84">
            <v>0</v>
          </cell>
        </row>
        <row r="84">
          <cell r="U84">
            <v>0</v>
          </cell>
        </row>
        <row r="85">
          <cell r="B85" t="str">
            <v>SRC-S-353</v>
          </cell>
        </row>
        <row r="85">
          <cell r="L85">
            <v>0</v>
          </cell>
        </row>
        <row r="85">
          <cell r="U85">
            <v>0</v>
          </cell>
        </row>
        <row r="86">
          <cell r="B86" t="str">
            <v>SRC-S-413</v>
          </cell>
        </row>
        <row r="86">
          <cell r="L86">
            <v>0</v>
          </cell>
        </row>
        <row r="86">
          <cell r="U86">
            <v>0</v>
          </cell>
        </row>
        <row r="87">
          <cell r="B87" t="str">
            <v>SRC-S-463</v>
          </cell>
        </row>
        <row r="87">
          <cell r="L87">
            <v>0</v>
          </cell>
        </row>
        <row r="87">
          <cell r="U87">
            <v>0</v>
          </cell>
        </row>
        <row r="88">
          <cell r="B88" t="str">
            <v>SRC-S-503</v>
          </cell>
        </row>
        <row r="88">
          <cell r="L88">
            <v>0</v>
          </cell>
        </row>
        <row r="88">
          <cell r="U88">
            <v>0</v>
          </cell>
        </row>
        <row r="89">
          <cell r="B89" t="str">
            <v>SRC-S-553</v>
          </cell>
        </row>
        <row r="89">
          <cell r="L89">
            <v>0</v>
          </cell>
        </row>
        <row r="89">
          <cell r="U89">
            <v>0</v>
          </cell>
        </row>
        <row r="90">
          <cell r="B90" t="str">
            <v>SRC-S-603</v>
          </cell>
        </row>
        <row r="90">
          <cell r="L90">
            <v>0</v>
          </cell>
        </row>
        <row r="90">
          <cell r="U90">
            <v>0</v>
          </cell>
        </row>
        <row r="91">
          <cell r="B91" t="str">
            <v>SRC-S-755</v>
          </cell>
        </row>
        <row r="91">
          <cell r="L91">
            <v>0</v>
          </cell>
        </row>
        <row r="91">
          <cell r="U91">
            <v>0</v>
          </cell>
        </row>
        <row r="92">
          <cell r="B92" t="str">
            <v>SRC-S-785</v>
          </cell>
        </row>
        <row r="92">
          <cell r="L92">
            <v>0</v>
          </cell>
        </row>
        <row r="92">
          <cell r="U92">
            <v>0</v>
          </cell>
        </row>
        <row r="93">
          <cell r="B93" t="str">
            <v>SRC-S-885</v>
          </cell>
        </row>
        <row r="93">
          <cell r="L93">
            <v>0</v>
          </cell>
        </row>
        <row r="93">
          <cell r="U93">
            <v>0</v>
          </cell>
        </row>
        <row r="94">
          <cell r="B94" t="str">
            <v>SRC-S-985</v>
          </cell>
        </row>
        <row r="94">
          <cell r="L94">
            <v>0</v>
          </cell>
        </row>
        <row r="94">
          <cell r="U94">
            <v>0</v>
          </cell>
        </row>
        <row r="95">
          <cell r="B95" t="str">
            <v>134-XS-040</v>
          </cell>
        </row>
        <row r="95">
          <cell r="L95">
            <v>0</v>
          </cell>
        </row>
        <row r="95">
          <cell r="U95">
            <v>0</v>
          </cell>
        </row>
        <row r="96">
          <cell r="B96" t="str">
            <v>134-XS-050</v>
          </cell>
        </row>
        <row r="96">
          <cell r="L96">
            <v>0</v>
          </cell>
        </row>
        <row r="96">
          <cell r="U96">
            <v>0</v>
          </cell>
        </row>
        <row r="97">
          <cell r="B97" t="str">
            <v>134-XS-060</v>
          </cell>
        </row>
        <row r="97">
          <cell r="L97">
            <v>0</v>
          </cell>
        </row>
        <row r="97">
          <cell r="U97">
            <v>0</v>
          </cell>
        </row>
        <row r="98">
          <cell r="B98" t="str">
            <v>134-S-071</v>
          </cell>
        </row>
        <row r="98">
          <cell r="L98">
            <v>0</v>
          </cell>
        </row>
        <row r="98">
          <cell r="U98">
            <v>0</v>
          </cell>
        </row>
        <row r="99">
          <cell r="B99" t="str">
            <v>134-S-081</v>
          </cell>
        </row>
        <row r="99">
          <cell r="L99">
            <v>0</v>
          </cell>
        </row>
        <row r="99">
          <cell r="U99">
            <v>0</v>
          </cell>
        </row>
        <row r="100">
          <cell r="B100" t="str">
            <v>134-S-091</v>
          </cell>
        </row>
        <row r="100">
          <cell r="L100">
            <v>0</v>
          </cell>
        </row>
        <row r="100">
          <cell r="U100">
            <v>0</v>
          </cell>
        </row>
        <row r="101">
          <cell r="B101" t="str">
            <v>134-S-101</v>
          </cell>
        </row>
        <row r="101">
          <cell r="L101">
            <v>0</v>
          </cell>
        </row>
        <row r="101">
          <cell r="U101">
            <v>0</v>
          </cell>
        </row>
        <row r="102">
          <cell r="B102" t="str">
            <v>134-S-110</v>
          </cell>
        </row>
        <row r="102">
          <cell r="L102">
            <v>0</v>
          </cell>
        </row>
        <row r="102">
          <cell r="U102">
            <v>0</v>
          </cell>
        </row>
        <row r="103">
          <cell r="B103" t="str">
            <v>134-S-120</v>
          </cell>
        </row>
        <row r="103">
          <cell r="L103">
            <v>0</v>
          </cell>
        </row>
        <row r="103">
          <cell r="U103">
            <v>0</v>
          </cell>
        </row>
      </sheetData>
      <sheetData sheetId="19">
        <row r="8">
          <cell r="A8" t="str">
            <v>ITEM CODE</v>
          </cell>
        </row>
        <row r="9">
          <cell r="A9" t="str">
            <v>CB001</v>
          </cell>
          <cell r="B9" t="str">
            <v>B2DES-2(Y)</v>
          </cell>
          <cell r="C9" t="str">
            <v>2DC-2.2</v>
          </cell>
          <cell r="D9" t="str">
            <v>2LT</v>
          </cell>
        </row>
        <row r="9">
          <cell r="M9">
            <v>2617.36601578729</v>
          </cell>
        </row>
        <row r="9">
          <cell r="S9" t="str">
            <v>CU - 40  QC</v>
          </cell>
        </row>
        <row r="9">
          <cell r="V9">
            <v>5512.3211266553</v>
          </cell>
        </row>
        <row r="9">
          <cell r="Y9" t="str">
            <v>HTC-4</v>
          </cell>
        </row>
        <row r="9">
          <cell r="AB9">
            <v>6075.51529349877</v>
          </cell>
        </row>
        <row r="10">
          <cell r="A10" t="str">
            <v>CB002</v>
          </cell>
          <cell r="B10" t="str">
            <v>B2CES-3(Y)</v>
          </cell>
          <cell r="C10" t="str">
            <v>2CC-3.2</v>
          </cell>
          <cell r="D10" t="str">
            <v>3LT</v>
          </cell>
        </row>
        <row r="10">
          <cell r="M10">
            <v>2810.43036242332</v>
          </cell>
        </row>
        <row r="10">
          <cell r="S10" t="str">
            <v>CU - 50  QC</v>
          </cell>
        </row>
        <row r="10">
          <cell r="V10">
            <v>5930.91839201834</v>
          </cell>
        </row>
        <row r="10">
          <cell r="Y10" t="str">
            <v>HTC-4</v>
          </cell>
        </row>
        <row r="10">
          <cell r="AB10">
            <v>6247.78809511246</v>
          </cell>
        </row>
        <row r="11">
          <cell r="A11" t="str">
            <v>CB003</v>
          </cell>
          <cell r="B11" t="str">
            <v>B4FES-3(Y)</v>
          </cell>
          <cell r="C11" t="str">
            <v>4FC-3.2</v>
          </cell>
          <cell r="D11" t="str">
            <v>3LT</v>
          </cell>
        </row>
        <row r="11">
          <cell r="M11">
            <v>3421.39348468926</v>
          </cell>
        </row>
        <row r="11">
          <cell r="S11" t="str">
            <v>CU - 50  QC</v>
          </cell>
        </row>
        <row r="11">
          <cell r="V11">
            <v>6476.08548573255</v>
          </cell>
        </row>
        <row r="11">
          <cell r="Y11" t="str">
            <v>HTC-4</v>
          </cell>
        </row>
        <row r="11">
          <cell r="AB11">
            <v>6792.95518882668</v>
          </cell>
        </row>
        <row r="12">
          <cell r="A12" t="str">
            <v>CB004</v>
          </cell>
          <cell r="B12" t="str">
            <v>B4EES-4(Y)</v>
          </cell>
          <cell r="C12" t="str">
            <v>4EC-4.2</v>
          </cell>
          <cell r="D12" t="str">
            <v>4LT</v>
          </cell>
        </row>
        <row r="12">
          <cell r="M12">
            <v>3543.58610914245</v>
          </cell>
        </row>
        <row r="12">
          <cell r="S12" t="str">
            <v>CU - 64 QC</v>
          </cell>
        </row>
        <row r="12">
          <cell r="V12">
            <v>7415.15517401304</v>
          </cell>
        </row>
        <row r="12">
          <cell r="Y12" t="str">
            <v>HTC-5</v>
          </cell>
        </row>
        <row r="12">
          <cell r="AB12">
            <v>7181.61865537128</v>
          </cell>
        </row>
        <row r="13">
          <cell r="A13" t="str">
            <v>CB005</v>
          </cell>
          <cell r="B13" t="str">
            <v>B4DES-5(Y)</v>
          </cell>
          <cell r="C13" t="str">
            <v>4DC-5.2</v>
          </cell>
          <cell r="D13" t="str">
            <v>5LT</v>
          </cell>
        </row>
        <row r="13">
          <cell r="M13">
            <v>3665.77873359564</v>
          </cell>
        </row>
        <row r="13">
          <cell r="S13" t="str">
            <v>CU - 72 QC</v>
          </cell>
        </row>
        <row r="13">
          <cell r="V13">
            <v>7859.1891716275</v>
          </cell>
        </row>
        <row r="13">
          <cell r="Y13" t="str">
            <v>HTC-8</v>
          </cell>
        </row>
        <row r="13">
          <cell r="AB13">
            <v>8099.14473065694</v>
          </cell>
        </row>
        <row r="14">
          <cell r="A14" t="str">
            <v>CB006</v>
          </cell>
          <cell r="B14" t="str">
            <v>B4CES-6(Y)</v>
          </cell>
          <cell r="C14" t="str">
            <v>4CC-6.2</v>
          </cell>
          <cell r="D14" t="str">
            <v>6LT</v>
          </cell>
        </row>
        <row r="14">
          <cell r="M14">
            <v>3787.97135804883</v>
          </cell>
        </row>
        <row r="14">
          <cell r="S14" t="str">
            <v>CU - 90 QC</v>
          </cell>
        </row>
        <row r="14">
          <cell r="V14">
            <v>8284.66932261908</v>
          </cell>
        </row>
        <row r="14">
          <cell r="Y14" t="str">
            <v>HTC-8</v>
          </cell>
        </row>
        <row r="14">
          <cell r="AB14">
            <v>8208.17814939979</v>
          </cell>
        </row>
        <row r="15">
          <cell r="A15" t="str">
            <v>CB007</v>
          </cell>
          <cell r="B15" t="str">
            <v>B4TES-9(Y)</v>
          </cell>
          <cell r="C15" t="str">
            <v>4TCS-8.2</v>
          </cell>
          <cell r="D15" t="str">
            <v>8LT</v>
          </cell>
        </row>
        <row r="15">
          <cell r="M15">
            <v>5254.28285148708</v>
          </cell>
        </row>
        <row r="15">
          <cell r="S15" t="str">
            <v>CU - 125 QC</v>
          </cell>
        </row>
        <row r="15">
          <cell r="V15">
            <v>11115.8232344909</v>
          </cell>
        </row>
        <row r="15">
          <cell r="Y15" t="str">
            <v>HTC-10</v>
          </cell>
        </row>
        <row r="15">
          <cell r="AB15">
            <v>10529.9932044541</v>
          </cell>
        </row>
        <row r="16">
          <cell r="A16" t="str">
            <v>CB008</v>
          </cell>
          <cell r="B16" t="str">
            <v>B4PES-12(Y)</v>
          </cell>
          <cell r="C16" t="str">
            <v>4PCS-10.2</v>
          </cell>
          <cell r="D16" t="str">
            <v>10LT</v>
          </cell>
        </row>
        <row r="16">
          <cell r="M16">
            <v>5620.86072484665</v>
          </cell>
        </row>
        <row r="16">
          <cell r="S16" t="str">
            <v>CU - 144 QC</v>
          </cell>
        </row>
        <row r="16">
          <cell r="V16">
            <v>12074.8218906211</v>
          </cell>
        </row>
        <row r="16">
          <cell r="Y16" t="str">
            <v>HTC-12</v>
          </cell>
        </row>
        <row r="16">
          <cell r="AB16">
            <v>11389.0143543446</v>
          </cell>
        </row>
        <row r="17">
          <cell r="A17" t="str">
            <v>CB009</v>
          </cell>
          <cell r="B17" t="str">
            <v>B4NES-14(Y)</v>
          </cell>
          <cell r="C17" t="str">
            <v>4NCS-12.2</v>
          </cell>
          <cell r="D17" t="str">
            <v>12LT</v>
          </cell>
        </row>
        <row r="17">
          <cell r="M17">
            <v>6109.6312226594</v>
          </cell>
        </row>
        <row r="17">
          <cell r="S17" t="str">
            <v>CU - 160 QC</v>
          </cell>
        </row>
        <row r="17">
          <cell r="V17">
            <v>13202.3424957991</v>
          </cell>
        </row>
        <row r="17">
          <cell r="Y17" t="str">
            <v>HTC-15</v>
          </cell>
        </row>
        <row r="17">
          <cell r="AB17">
            <v>12319.6083652865</v>
          </cell>
        </row>
        <row r="18">
          <cell r="A18" t="str">
            <v>CB010</v>
          </cell>
          <cell r="B18" t="str">
            <v>B4HE-18(Y)</v>
          </cell>
          <cell r="C18" t="str">
            <v>4H15.2</v>
          </cell>
          <cell r="D18" t="str">
            <v>15LT</v>
          </cell>
        </row>
        <row r="18">
          <cell r="M18">
            <v>8424.8572431437</v>
          </cell>
        </row>
        <row r="18">
          <cell r="S18" t="str">
            <v>CU - 200 QC</v>
          </cell>
        </row>
        <row r="18">
          <cell r="V18">
            <v>17040.0390553009</v>
          </cell>
        </row>
        <row r="18">
          <cell r="Y18" t="str">
            <v>HTC-20</v>
          </cell>
        </row>
        <row r="18">
          <cell r="AB18">
            <v>15505.1552216394</v>
          </cell>
        </row>
        <row r="19">
          <cell r="A19" t="str">
            <v>CB011</v>
          </cell>
          <cell r="B19" t="str">
            <v>B4GE-23(Y)</v>
          </cell>
          <cell r="C19" t="str">
            <v>4G-20.2</v>
          </cell>
          <cell r="D19" t="str">
            <v>20LT</v>
          </cell>
        </row>
        <row r="19">
          <cell r="M19">
            <v>8661.09631708653</v>
          </cell>
        </row>
        <row r="19">
          <cell r="S19" t="str">
            <v>CU - 250 QC</v>
          </cell>
        </row>
        <row r="19">
          <cell r="V19">
            <v>20235.1240637219</v>
          </cell>
        </row>
        <row r="19">
          <cell r="Y19" t="str">
            <v>HTC-25</v>
          </cell>
        </row>
        <row r="19">
          <cell r="AB19">
            <v>17206.8440131259</v>
          </cell>
        </row>
        <row r="20">
          <cell r="A20" t="str">
            <v>CB012</v>
          </cell>
          <cell r="B20" t="str">
            <v>B6HE-28(Y)</v>
          </cell>
          <cell r="C20" t="str">
            <v>6H-25.2</v>
          </cell>
          <cell r="D20" t="str">
            <v>25LT</v>
          </cell>
        </row>
        <row r="20">
          <cell r="M20">
            <v>10078.5307607435</v>
          </cell>
        </row>
        <row r="20">
          <cell r="S20" t="str">
            <v>CU - 300 QC</v>
          </cell>
        </row>
        <row r="20">
          <cell r="V20">
            <v>23673.488178399</v>
          </cell>
        </row>
        <row r="20">
          <cell r="Y20" t="str">
            <v>HTC-30</v>
          </cell>
        </row>
        <row r="20">
          <cell r="AB20">
            <v>20494.4105352083</v>
          </cell>
        </row>
        <row r="21">
          <cell r="A21" t="str">
            <v>CB013</v>
          </cell>
          <cell r="B21" t="str">
            <v>B6GE-34(Y)</v>
          </cell>
          <cell r="C21" t="str">
            <v>6G-30.2</v>
          </cell>
          <cell r="D21" t="str">
            <v>30LT</v>
          </cell>
        </row>
        <row r="21">
          <cell r="M21">
            <v>10432.8893716578</v>
          </cell>
        </row>
        <row r="21">
          <cell r="S21" t="str">
            <v>CU - 350 QC</v>
          </cell>
        </row>
        <row r="21">
          <cell r="V21">
            <v>25786.1821802678</v>
          </cell>
        </row>
        <row r="21">
          <cell r="Y21" t="str">
            <v>HTC-35</v>
          </cell>
        </row>
        <row r="21">
          <cell r="AB21">
            <v>22378.3930333382</v>
          </cell>
        </row>
        <row r="22">
          <cell r="A22" t="str">
            <v>CB014</v>
          </cell>
          <cell r="B22" t="str">
            <v>B6FE-44(Y)</v>
          </cell>
          <cell r="C22" t="str">
            <v>6F-40.2</v>
          </cell>
          <cell r="D22" t="str">
            <v>40LT</v>
          </cell>
        </row>
        <row r="22">
          <cell r="M22">
            <v>11023.4870565148</v>
          </cell>
        </row>
        <row r="22">
          <cell r="S22" t="str">
            <v>CU - 400 QC</v>
          </cell>
        </row>
        <row r="22">
          <cell r="V22">
            <v>28731.9700368707</v>
          </cell>
        </row>
        <row r="22">
          <cell r="Y22" t="str">
            <v>HTC-50</v>
          </cell>
        </row>
        <row r="22">
          <cell r="AB22">
            <v>25167.4896794623</v>
          </cell>
        </row>
        <row r="23">
          <cell r="A23" t="str">
            <v>CB015</v>
          </cell>
          <cell r="B23" t="str">
            <v>B4FES-5(Y)</v>
          </cell>
          <cell r="C23" t="str">
            <v>4FC-5.2</v>
          </cell>
          <cell r="D23" t="str">
            <v>5MT</v>
          </cell>
        </row>
        <row r="23">
          <cell r="M23">
            <v>3543.58610914245</v>
          </cell>
        </row>
        <row r="23">
          <cell r="S23" t="str">
            <v>CU - 72 QC</v>
          </cell>
        </row>
        <row r="23">
          <cell r="V23">
            <v>7750.15575288465</v>
          </cell>
        </row>
        <row r="23">
          <cell r="Y23" t="str">
            <v>HTC-8</v>
          </cell>
        </row>
        <row r="23">
          <cell r="AB23">
            <v>7990.1113119141</v>
          </cell>
        </row>
        <row r="24">
          <cell r="A24" t="str">
            <v>CB016</v>
          </cell>
          <cell r="B24" t="str">
            <v>B4EES-6(Y)</v>
          </cell>
          <cell r="C24" t="str">
            <v>4EC-6.2</v>
          </cell>
          <cell r="D24" t="str">
            <v>6MT</v>
          </cell>
        </row>
        <row r="24">
          <cell r="M24">
            <v>3665.77873359564</v>
          </cell>
        </row>
        <row r="24">
          <cell r="S24" t="str">
            <v>CU - 90 QC</v>
          </cell>
        </row>
        <row r="24">
          <cell r="V24">
            <v>8175.63590387623</v>
          </cell>
        </row>
        <row r="24">
          <cell r="Y24" t="str">
            <v>HTC-8</v>
          </cell>
        </row>
        <row r="24">
          <cell r="AB24">
            <v>8099.14473065694</v>
          </cell>
        </row>
        <row r="25">
          <cell r="A25" t="str">
            <v>CB017</v>
          </cell>
          <cell r="B25" t="str">
            <v>B4DES-7(Y)</v>
          </cell>
          <cell r="C25" t="str">
            <v>4DC-7.2</v>
          </cell>
          <cell r="D25" t="str">
            <v>7MT</v>
          </cell>
        </row>
        <row r="25">
          <cell r="M25">
            <v>3787.97135804883</v>
          </cell>
        </row>
        <row r="25">
          <cell r="S25" t="str">
            <v>CU - 100 QC</v>
          </cell>
        </row>
        <row r="25">
          <cell r="V25">
            <v>8470.02613448191</v>
          </cell>
        </row>
        <row r="25">
          <cell r="Y25" t="str">
            <v>HTC-10</v>
          </cell>
        </row>
        <row r="25">
          <cell r="AB25">
            <v>8699.48536156634</v>
          </cell>
        </row>
        <row r="26">
          <cell r="A26" t="str">
            <v>CB018</v>
          </cell>
          <cell r="B26" t="str">
            <v>B4CES-9(Y)</v>
          </cell>
          <cell r="C26" t="str">
            <v>4CC-9.2</v>
          </cell>
          <cell r="D26" t="str">
            <v>9MT</v>
          </cell>
        </row>
        <row r="26">
          <cell r="M26">
            <v>3910.16398250202</v>
          </cell>
        </row>
        <row r="26">
          <cell r="S26" t="str">
            <v>CU - 125 QC</v>
          </cell>
        </row>
        <row r="26">
          <cell r="V26">
            <v>9916.45562831957</v>
          </cell>
        </row>
        <row r="26">
          <cell r="Y26" t="str">
            <v>HTC-12</v>
          </cell>
        </row>
        <row r="26">
          <cell r="AB26">
            <v>9785.62341502171</v>
          </cell>
        </row>
        <row r="27">
          <cell r="A27" t="str">
            <v>CB019</v>
          </cell>
          <cell r="B27" t="str">
            <v>B4VES-10(Y)</v>
          </cell>
          <cell r="C27" t="str">
            <v>4VCS-10.2</v>
          </cell>
          <cell r="D27" t="str">
            <v>10MT</v>
          </cell>
        </row>
        <row r="27">
          <cell r="M27">
            <v>5498.66810039346</v>
          </cell>
        </row>
        <row r="27">
          <cell r="S27" t="str">
            <v>CU - 144 QC</v>
          </cell>
        </row>
        <row r="27">
          <cell r="V27">
            <v>11965.7884718783</v>
          </cell>
        </row>
        <row r="27">
          <cell r="Y27" t="str">
            <v>HTC-12</v>
          </cell>
        </row>
        <row r="27">
          <cell r="AB27">
            <v>11279.9809356018</v>
          </cell>
        </row>
        <row r="28">
          <cell r="A28" t="str">
            <v>CB020</v>
          </cell>
          <cell r="B28" t="str">
            <v>B4TES-12(Y)</v>
          </cell>
          <cell r="C28" t="str">
            <v>4TCS-12.2</v>
          </cell>
          <cell r="D28" t="str">
            <v>12MT</v>
          </cell>
        </row>
        <row r="28">
          <cell r="M28">
            <v>5695.04910397894</v>
          </cell>
        </row>
        <row r="28">
          <cell r="S28" t="str">
            <v>CU - 160 QC</v>
          </cell>
        </row>
        <row r="28">
          <cell r="V28">
            <v>12536.7785117412</v>
          </cell>
        </row>
        <row r="28">
          <cell r="Y28" t="str">
            <v>HTC-15</v>
          </cell>
        </row>
        <row r="28">
          <cell r="AB28">
            <v>11654.0443812286</v>
          </cell>
        </row>
        <row r="29">
          <cell r="A29" t="str">
            <v>CB021</v>
          </cell>
          <cell r="B29" t="str">
            <v>B4PES-15(Y)</v>
          </cell>
          <cell r="C29" t="str">
            <v>4PCS-15.2</v>
          </cell>
          <cell r="D29" t="str">
            <v>15MT</v>
          </cell>
        </row>
        <row r="29">
          <cell r="M29">
            <v>6074.7190442442</v>
          </cell>
        </row>
        <row r="29">
          <cell r="S29" t="str">
            <v>CU - 200 QC</v>
          </cell>
        </row>
        <row r="29">
          <cell r="V29">
            <v>14090.0059194878</v>
          </cell>
        </row>
        <row r="29">
          <cell r="Y29" t="str">
            <v>HTC-20</v>
          </cell>
        </row>
        <row r="29">
          <cell r="AB29">
            <v>12555.1220858263</v>
          </cell>
        </row>
        <row r="30">
          <cell r="A30" t="str">
            <v>CB022</v>
          </cell>
          <cell r="B30" t="str">
            <v>B4NES-20(Y)</v>
          </cell>
          <cell r="C30" t="str">
            <v>4NCS-20.2</v>
          </cell>
          <cell r="D30" t="str">
            <v>20MT</v>
          </cell>
        </row>
        <row r="30">
          <cell r="M30">
            <v>6327.83233775438</v>
          </cell>
        </row>
        <row r="30">
          <cell r="S30" t="str">
            <v>CU - 250 QC</v>
          </cell>
        </row>
        <row r="30">
          <cell r="V30">
            <v>16945.275726264</v>
          </cell>
        </row>
        <row r="30">
          <cell r="Y30" t="str">
            <v>HTC-25</v>
          </cell>
        </row>
        <row r="30">
          <cell r="AB30">
            <v>13916.995675668</v>
          </cell>
        </row>
        <row r="31">
          <cell r="A31" t="str">
            <v>CB023</v>
          </cell>
          <cell r="B31" t="str">
            <v>B4HE-25(Y)</v>
          </cell>
          <cell r="C31" t="str">
            <v>4H-25.2</v>
          </cell>
          <cell r="D31" t="str">
            <v>25MT</v>
          </cell>
        </row>
        <row r="31">
          <cell r="M31">
            <v>8661.09631708653</v>
          </cell>
        </row>
        <row r="31">
          <cell r="S31" t="str">
            <v>CU - 300 QC</v>
          </cell>
        </row>
        <row r="31">
          <cell r="V31">
            <v>21351.786971144</v>
          </cell>
        </row>
        <row r="31">
          <cell r="Y31" t="str">
            <v>HTC-30</v>
          </cell>
        </row>
        <row r="31">
          <cell r="AB31">
            <v>18172.7093279533</v>
          </cell>
        </row>
        <row r="32">
          <cell r="A32" t="str">
            <v>CB024</v>
          </cell>
          <cell r="B32" t="str">
            <v>B4GE-30(Y)</v>
          </cell>
          <cell r="C32" t="str">
            <v>4G-30.2</v>
          </cell>
          <cell r="D32" t="str">
            <v>30MT</v>
          </cell>
        </row>
        <row r="32">
          <cell r="M32">
            <v>8897.33539102936</v>
          </cell>
        </row>
        <row r="32">
          <cell r="S32" t="str">
            <v>CU - 350 QC</v>
          </cell>
        </row>
        <row r="32">
          <cell r="V32">
            <v>23802.4891629839</v>
          </cell>
        </row>
        <row r="32">
          <cell r="Y32" t="str">
            <v>HTC-35</v>
          </cell>
        </row>
        <row r="32">
          <cell r="AB32">
            <v>20394.7000160542</v>
          </cell>
        </row>
        <row r="33">
          <cell r="A33" t="str">
            <v>CB024.1</v>
          </cell>
          <cell r="B33" t="str">
            <v>B6HE-35(Y)</v>
          </cell>
          <cell r="C33" t="str">
            <v>6H-35.2</v>
          </cell>
          <cell r="D33" t="str">
            <v>35MT</v>
          </cell>
        </row>
        <row r="33">
          <cell r="M33">
            <v>10314.7698346863</v>
          </cell>
        </row>
        <row r="33">
          <cell r="S33" t="str">
            <v>CU - 400 QC</v>
          </cell>
        </row>
        <row r="33">
          <cell r="V33">
            <v>27568.9048498263</v>
          </cell>
        </row>
        <row r="33">
          <cell r="Y33" t="str">
            <v>HTC-40</v>
          </cell>
        </row>
        <row r="33">
          <cell r="AB33">
            <v>22653.3296589599</v>
          </cell>
        </row>
        <row r="34">
          <cell r="A34" t="str">
            <v>CB025</v>
          </cell>
          <cell r="B34" t="str">
            <v>B6GE-40(Y)</v>
          </cell>
          <cell r="C34" t="str">
            <v>6G-40.2</v>
          </cell>
          <cell r="D34" t="str">
            <v>40MT</v>
          </cell>
        </row>
        <row r="34">
          <cell r="M34">
            <v>10669.1284456006</v>
          </cell>
        </row>
        <row r="34">
          <cell r="S34" t="str">
            <v>CU - 500 QC</v>
          </cell>
        </row>
        <row r="34">
          <cell r="V34">
            <v>30519.7240075591</v>
          </cell>
        </row>
        <row r="34">
          <cell r="Y34" t="str">
            <v>HTC-50</v>
          </cell>
        </row>
        <row r="34">
          <cell r="AB34">
            <v>24840.3894232338</v>
          </cell>
        </row>
        <row r="35">
          <cell r="A35" t="str">
            <v>CB025.2</v>
          </cell>
          <cell r="B35" t="str">
            <v>B6FE-50(Y)</v>
          </cell>
          <cell r="C35" t="str">
            <v>6F-50.2</v>
          </cell>
          <cell r="D35" t="str">
            <v>50MT</v>
          </cell>
        </row>
        <row r="35">
          <cell r="M35">
            <v>11259.7261304577</v>
          </cell>
        </row>
        <row r="35">
          <cell r="S35" t="str">
            <v>CU - 500 QC</v>
          </cell>
        </row>
        <row r="35">
          <cell r="V35">
            <v>31064.8911012733</v>
          </cell>
        </row>
        <row r="35">
          <cell r="Y35" t="str">
            <v>HTC-55</v>
          </cell>
        </row>
        <row r="35">
          <cell r="AB35">
            <v>26714.3192043985</v>
          </cell>
        </row>
        <row r="36">
          <cell r="A36" t="str">
            <v>CB025.1</v>
          </cell>
          <cell r="B36" t="str">
            <v>BS6H-20.2(Y)</v>
          </cell>
          <cell r="C36" t="str">
            <v>S6H-20.2</v>
          </cell>
          <cell r="D36" t="str">
            <v>2stage 20LT</v>
          </cell>
        </row>
        <row r="36">
          <cell r="M36">
            <v>13149.6387220003</v>
          </cell>
        </row>
        <row r="36">
          <cell r="S36" t="str">
            <v>CU - 250 QC</v>
          </cell>
        </row>
        <row r="36">
          <cell r="V36">
            <v>26034.3103492659</v>
          </cell>
        </row>
        <row r="36">
          <cell r="Y36" t="str">
            <v>HTC-25</v>
          </cell>
        </row>
        <row r="36">
          <cell r="AB36">
            <v>23006.0302986699</v>
          </cell>
        </row>
        <row r="37">
          <cell r="A37" t="str">
            <v>CB025.3</v>
          </cell>
          <cell r="B37" t="str">
            <v>BS6G-25.2(Y)</v>
          </cell>
          <cell r="C37" t="str">
            <v>S6G-25.2</v>
          </cell>
          <cell r="D37" t="str">
            <v>2stage 25LT</v>
          </cell>
        </row>
        <row r="37">
          <cell r="M37">
            <v>14212.714554743</v>
          </cell>
        </row>
        <row r="37">
          <cell r="S37" t="str">
            <v>CU - 300 QC</v>
          </cell>
        </row>
        <row r="37">
          <cell r="V37">
            <v>28439.9663330659</v>
          </cell>
        </row>
        <row r="37">
          <cell r="Y37" t="str">
            <v>HTC-30</v>
          </cell>
        </row>
        <row r="37">
          <cell r="AB37">
            <v>25260.8886898752</v>
          </cell>
        </row>
        <row r="38">
          <cell r="A38" t="str">
            <v>CB026</v>
          </cell>
          <cell r="B38" t="str">
            <v>BS6F-30.2(Y)</v>
          </cell>
          <cell r="C38" t="str">
            <v>S6F-30.2</v>
          </cell>
          <cell r="D38" t="str">
            <v>2stage 30LT</v>
          </cell>
        </row>
        <row r="38">
          <cell r="M38">
            <v>15313.7712823449</v>
          </cell>
        </row>
        <row r="38">
          <cell r="S38" t="str">
            <v>CU - 350 QC</v>
          </cell>
        </row>
        <row r="38">
          <cell r="V38">
            <v>30204.4685987935</v>
          </cell>
        </row>
        <row r="38">
          <cell r="Y38" t="str">
            <v>HTC-35</v>
          </cell>
        </row>
        <row r="38">
          <cell r="AB38">
            <v>26796.6794518638</v>
          </cell>
        </row>
      </sheetData>
      <sheetData sheetId="20"/>
      <sheetData sheetId="21">
        <row r="8">
          <cell r="A8" t="str">
            <v>ITEM CODE</v>
          </cell>
          <cell r="B8" t="str">
            <v>MODEL</v>
          </cell>
          <cell r="C8" t="str">
            <v>BRAND</v>
          </cell>
          <cell r="D8" t="str">
            <v>HP</v>
          </cell>
        </row>
        <row r="8">
          <cell r="J8" t="str">
            <v>(RM) </v>
          </cell>
        </row>
        <row r="8">
          <cell r="M8" t="str">
            <v>Evaporating Btu at ~25c</v>
          </cell>
        </row>
        <row r="8">
          <cell r="P8" t="str">
            <v>CU QC MODEL</v>
          </cell>
        </row>
        <row r="8">
          <cell r="S8" t="str">
            <v>Cond QC (RM)</v>
          </cell>
        </row>
        <row r="9">
          <cell r="A9" t="str">
            <v>REC001</v>
          </cell>
          <cell r="B9" t="str">
            <v>LCU-32PJ</v>
          </cell>
        </row>
        <row r="9">
          <cell r="D9">
            <v>3</v>
          </cell>
        </row>
        <row r="9">
          <cell r="J9">
            <v>1803.48258706468</v>
          </cell>
        </row>
        <row r="9">
          <cell r="M9" t="str">
            <v>8052 btu</v>
          </cell>
        </row>
        <row r="9">
          <cell r="P9" t="str">
            <v>CU - 40  QC</v>
          </cell>
        </row>
        <row r="9">
          <cell r="S9">
            <v>4834.33627136979</v>
          </cell>
        </row>
        <row r="10">
          <cell r="A10" t="str">
            <v>REC002</v>
          </cell>
          <cell r="B10" t="str">
            <v>LCU-42PJ</v>
          </cell>
        </row>
        <row r="10">
          <cell r="J10">
            <v>2363.18407960199</v>
          </cell>
        </row>
        <row r="10">
          <cell r="M10" t="str">
            <v>9830 btu</v>
          </cell>
        </row>
        <row r="10">
          <cell r="P10" t="str">
            <v>CU - 50  QC</v>
          </cell>
        </row>
        <row r="10">
          <cell r="S10">
            <v>5839.5162055829</v>
          </cell>
        </row>
        <row r="11">
          <cell r="A11" t="str">
            <v>REC003</v>
          </cell>
          <cell r="B11" t="str">
            <v>LCU-52PJ</v>
          </cell>
        </row>
        <row r="11">
          <cell r="J11">
            <v>2487.56218905473</v>
          </cell>
        </row>
        <row r="11">
          <cell r="M11" t="str">
            <v>15990 btu</v>
          </cell>
        </row>
        <row r="11">
          <cell r="P11" t="str">
            <v>CU - 72 QC</v>
          </cell>
        </row>
        <row r="11">
          <cell r="S11">
            <v>6884.3978607773</v>
          </cell>
        </row>
        <row r="12">
          <cell r="A12" t="str">
            <v>REC004</v>
          </cell>
          <cell r="B12" t="str">
            <v>LCU-62PJ</v>
          </cell>
        </row>
        <row r="12">
          <cell r="J12">
            <v>2736.3184079602</v>
          </cell>
        </row>
        <row r="12">
          <cell r="M12" t="str">
            <v>22150 btu</v>
          </cell>
        </row>
        <row r="12">
          <cell r="P12" t="str">
            <v>CU - 90 QC</v>
          </cell>
        </row>
        <row r="12">
          <cell r="S12">
            <v>7430.46571816954</v>
          </cell>
        </row>
        <row r="13">
          <cell r="A13" t="str">
            <v>REC005</v>
          </cell>
          <cell r="B13" t="str">
            <v>LCU-72PJ</v>
          </cell>
        </row>
        <row r="13">
          <cell r="J13">
            <v>2873.13432835821</v>
          </cell>
        </row>
        <row r="13">
          <cell r="M13" t="str">
            <v>25600 btu</v>
          </cell>
        </row>
        <row r="13">
          <cell r="P13" t="str">
            <v>CU - 100 QC</v>
          </cell>
        </row>
        <row r="13">
          <cell r="S13">
            <v>7742.11414886131</v>
          </cell>
        </row>
        <row r="14">
          <cell r="A14" t="str">
            <v>REC006</v>
          </cell>
          <cell r="B14" t="str">
            <v>LCU-100PJ</v>
          </cell>
        </row>
        <row r="14">
          <cell r="J14">
            <v>3731.34328358209</v>
          </cell>
        </row>
        <row r="14">
          <cell r="M14" t="str">
            <v>38500 btu</v>
          </cell>
        </row>
        <row r="14">
          <cell r="P14" t="str">
            <v>CU - 144 QC</v>
          </cell>
        </row>
        <row r="14">
          <cell r="S14">
            <v>10503.601505603</v>
          </cell>
        </row>
        <row r="15">
          <cell r="A15" t="str">
            <v>REC007</v>
          </cell>
          <cell r="B15" t="str">
            <v>LCU-150PJ</v>
          </cell>
        </row>
        <row r="15">
          <cell r="J15">
            <v>4975.12437810945</v>
          </cell>
        </row>
        <row r="15">
          <cell r="M15" t="str">
            <v>45700 btu</v>
          </cell>
        </row>
        <row r="15">
          <cell r="P15" t="str">
            <v>CU - 200 QC</v>
          </cell>
        </row>
        <row r="15">
          <cell r="S15">
            <v>14056.1333239116</v>
          </cell>
        </row>
        <row r="16">
          <cell r="A16" t="str">
            <v>REC008</v>
          </cell>
          <cell r="B16" t="str">
            <v>06DA818</v>
          </cell>
        </row>
        <row r="16">
          <cell r="J16">
            <v>2114.42786069652</v>
          </cell>
        </row>
        <row r="16">
          <cell r="M16" t="str">
            <v>14450 btu</v>
          </cell>
        </row>
        <row r="16">
          <cell r="P16" t="str">
            <v>CU - 100 QC</v>
          </cell>
        </row>
        <row r="16">
          <cell r="S16">
            <v>7345.27430791596</v>
          </cell>
        </row>
        <row r="17">
          <cell r="A17" t="str">
            <v>REC009</v>
          </cell>
          <cell r="B17" t="str">
            <v>06DA824</v>
          </cell>
        </row>
        <row r="17">
          <cell r="J17">
            <v>2238.80597014925</v>
          </cell>
        </row>
        <row r="17">
          <cell r="M17" t="str">
            <v>18310 btu</v>
          </cell>
        </row>
        <row r="17">
          <cell r="P17" t="str">
            <v>CU - 125 QC</v>
          </cell>
        </row>
        <row r="17">
          <cell r="S17">
            <v>8493.97635484015</v>
          </cell>
        </row>
        <row r="18">
          <cell r="A18" t="str">
            <v>REC010</v>
          </cell>
          <cell r="B18" t="str">
            <v>06DM337</v>
          </cell>
        </row>
        <row r="18">
          <cell r="J18">
            <v>3109.45273631841</v>
          </cell>
        </row>
        <row r="18">
          <cell r="M18" t="str">
            <v>32970 btu</v>
          </cell>
        </row>
        <row r="18">
          <cell r="P18" t="str">
            <v>CU - 144 QC</v>
          </cell>
        </row>
        <row r="18">
          <cell r="S18">
            <v>9929.54869274418</v>
          </cell>
        </row>
        <row r="19">
          <cell r="A19" t="str">
            <v>REC011</v>
          </cell>
          <cell r="B19" t="str">
            <v>06DA537</v>
          </cell>
        </row>
        <row r="19">
          <cell r="J19">
            <v>3083.33333333333</v>
          </cell>
        </row>
        <row r="19">
          <cell r="M19" t="str">
            <v>34765 btu</v>
          </cell>
        </row>
        <row r="19">
          <cell r="P19" t="str">
            <v>CU - 200 QC</v>
          </cell>
        </row>
        <row r="19">
          <cell r="S19">
            <v>12401.1234247783</v>
          </cell>
        </row>
        <row r="20">
          <cell r="A20" t="str">
            <v>REC012</v>
          </cell>
          <cell r="B20" t="str">
            <v>06EA250</v>
          </cell>
        </row>
        <row r="20">
          <cell r="J20">
            <v>4726.36815920398</v>
          </cell>
        </row>
        <row r="20">
          <cell r="M20" t="str">
            <v>37670 btu</v>
          </cell>
        </row>
        <row r="20">
          <cell r="P20" t="str">
            <v>CU - 250 QC</v>
          </cell>
        </row>
        <row r="20">
          <cell r="S20">
            <v>16894.7891272865</v>
          </cell>
        </row>
        <row r="21">
          <cell r="A21" t="str">
            <v>REC013</v>
          </cell>
          <cell r="B21" t="str">
            <v>06EA265</v>
          </cell>
        </row>
        <row r="21">
          <cell r="J21">
            <v>5063.14580941447</v>
          </cell>
        </row>
        <row r="21">
          <cell r="M21" t="str">
            <v>56854 btu</v>
          </cell>
        </row>
        <row r="21">
          <cell r="P21" t="str">
            <v>CU - 300 QC</v>
          </cell>
        </row>
        <row r="21">
          <cell r="S21">
            <v>19433.3748240502</v>
          </cell>
        </row>
        <row r="22">
          <cell r="A22" t="str">
            <v>REC014</v>
          </cell>
          <cell r="B22" t="str">
            <v>06EA275</v>
          </cell>
        </row>
        <row r="22">
          <cell r="J22">
            <v>5970.14925373134</v>
          </cell>
        </row>
        <row r="22">
          <cell r="M22" t="str">
            <v>63086 btu</v>
          </cell>
        </row>
        <row r="22">
          <cell r="P22" t="str">
            <v>CU - 350 QC</v>
          </cell>
        </row>
        <row r="22">
          <cell r="S22">
            <v>21666.7297637204</v>
          </cell>
        </row>
        <row r="23">
          <cell r="A23" t="str">
            <v>REC015</v>
          </cell>
          <cell r="B23" t="str">
            <v>06EA199</v>
          </cell>
        </row>
        <row r="23">
          <cell r="J23">
            <v>5683.12284730195</v>
          </cell>
        </row>
        <row r="23">
          <cell r="M23" t="str">
            <v>82000 btu</v>
          </cell>
        </row>
        <row r="23">
          <cell r="P23" t="str">
            <v>CU - 350 QC</v>
          </cell>
        </row>
        <row r="23">
          <cell r="S23">
            <v>22347.8102821653</v>
          </cell>
        </row>
        <row r="24">
          <cell r="A24" t="str">
            <v>REC016</v>
          </cell>
          <cell r="B24" t="str">
            <v>06EA299</v>
          </cell>
        </row>
        <row r="24">
          <cell r="J24">
            <v>5683.12284730195</v>
          </cell>
        </row>
        <row r="24">
          <cell r="M24" t="str">
            <v>91130 btu</v>
          </cell>
        </row>
        <row r="24">
          <cell r="P24" t="str">
            <v>CU - 400 QC</v>
          </cell>
        </row>
        <row r="24">
          <cell r="S24">
            <v>24239.5663704667</v>
          </cell>
        </row>
        <row r="25">
          <cell r="A25" t="str">
            <v>REC017</v>
          </cell>
          <cell r="B25" t="str">
            <v>2DC-3.2</v>
          </cell>
        </row>
        <row r="25">
          <cell r="J25">
            <v>2860.69651741294</v>
          </cell>
        </row>
        <row r="25">
          <cell r="M25" t="str">
            <v>28600 btu 0c</v>
          </cell>
        </row>
        <row r="25">
          <cell r="P25" t="str">
            <v>CU - 40  QC</v>
          </cell>
        </row>
        <row r="25">
          <cell r="S25">
            <v>5810.22605322971</v>
          </cell>
        </row>
        <row r="26">
          <cell r="A26" t="str">
            <v>REC017.1</v>
          </cell>
          <cell r="B26" t="str">
            <v>4FC-5.2</v>
          </cell>
        </row>
        <row r="26">
          <cell r="J26">
            <v>2750</v>
          </cell>
        </row>
        <row r="26">
          <cell r="M26" t="str">
            <v>40682 btu 0c</v>
          </cell>
        </row>
        <row r="26">
          <cell r="P26" t="str">
            <v>CU - 72 QC</v>
          </cell>
        </row>
        <row r="26">
          <cell r="S26">
            <v>6891.02561866578</v>
          </cell>
        </row>
        <row r="27">
          <cell r="A27" t="str">
            <v>REC018</v>
          </cell>
          <cell r="B27" t="str">
            <v>4DC-7.2</v>
          </cell>
        </row>
        <row r="27">
          <cell r="J27">
            <v>3420.39800995025</v>
          </cell>
        </row>
        <row r="27">
          <cell r="M27" t="str">
            <v>60850 btu 0c</v>
          </cell>
        </row>
        <row r="27">
          <cell r="P27" t="str">
            <v>CU - 100 QC</v>
          </cell>
        </row>
        <row r="27">
          <cell r="S27">
            <v>8247.28062417703</v>
          </cell>
        </row>
        <row r="28">
          <cell r="A28" t="str">
            <v>REC019</v>
          </cell>
          <cell r="B28" t="str">
            <v>4V-10.2</v>
          </cell>
        </row>
        <row r="28">
          <cell r="J28">
            <v>4228.85572139303</v>
          </cell>
        </row>
        <row r="28">
          <cell r="M28" t="str">
            <v>79900 btu 0c</v>
          </cell>
        </row>
        <row r="28">
          <cell r="P28" t="str">
            <v>CU - 125 QC</v>
          </cell>
        </row>
        <row r="28">
          <cell r="S28">
            <v>10330.9453559883</v>
          </cell>
        </row>
        <row r="29">
          <cell r="A29" t="str">
            <v>REC020</v>
          </cell>
          <cell r="B29" t="str">
            <v>4T-12.2</v>
          </cell>
        </row>
        <row r="29">
          <cell r="J29">
            <v>4228.85572139303</v>
          </cell>
        </row>
        <row r="29">
          <cell r="M29" t="str">
            <v>96250 btu 0c</v>
          </cell>
        </row>
        <row r="29">
          <cell r="P29" t="str">
            <v>CU - 144 QC</v>
          </cell>
        </row>
        <row r="29">
          <cell r="S29">
            <v>10962.84375589</v>
          </cell>
        </row>
        <row r="30">
          <cell r="A30" t="str">
            <v>REC021</v>
          </cell>
          <cell r="B30" t="str">
            <v>4TC-12.2</v>
          </cell>
        </row>
        <row r="30">
          <cell r="J30">
            <v>5597.01492537314</v>
          </cell>
        </row>
        <row r="30">
          <cell r="M30" t="str">
            <v>96250 btu 0c</v>
          </cell>
        </row>
        <row r="30">
          <cell r="P30" t="str">
            <v>CU - 144 QC</v>
          </cell>
        </row>
        <row r="30">
          <cell r="S30">
            <v>12225.7599441793</v>
          </cell>
        </row>
        <row r="31">
          <cell r="A31" t="str">
            <v>REC022</v>
          </cell>
          <cell r="B31" t="str">
            <v>4P-15.2</v>
          </cell>
        </row>
        <row r="31">
          <cell r="J31">
            <v>5099.50248756219</v>
          </cell>
        </row>
        <row r="31">
          <cell r="M31" t="str">
            <v>115360 btu 0c</v>
          </cell>
        </row>
        <row r="31">
          <cell r="P31" t="str">
            <v>CU - 160 QC</v>
          </cell>
        </row>
        <row r="31">
          <cell r="S31">
            <v>12457.9046240989</v>
          </cell>
        </row>
        <row r="32">
          <cell r="A32" t="str">
            <v>REC023</v>
          </cell>
          <cell r="B32" t="str">
            <v>4PCS-15.2</v>
          </cell>
        </row>
        <row r="32">
          <cell r="J32">
            <v>5970.14925373134</v>
          </cell>
        </row>
        <row r="32">
          <cell r="M32" t="str">
            <v>115360 btu 0c</v>
          </cell>
        </row>
        <row r="32">
          <cell r="P32" t="str">
            <v>CU - 160 QC</v>
          </cell>
        </row>
        <row r="32">
          <cell r="S32">
            <v>13261.5785621012</v>
          </cell>
        </row>
        <row r="33">
          <cell r="A33" t="str">
            <v>REC024</v>
          </cell>
          <cell r="B33" t="str">
            <v>4N-20.2</v>
          </cell>
        </row>
        <row r="33">
          <cell r="J33">
            <v>5223.88059701493</v>
          </cell>
        </row>
        <row r="33">
          <cell r="M33" t="str">
            <v>134480 btu 0c</v>
          </cell>
        </row>
        <row r="33">
          <cell r="P33" t="str">
            <v>CU - 200 QC</v>
          </cell>
        </row>
        <row r="33">
          <cell r="S33">
            <v>14377.0132066382</v>
          </cell>
        </row>
        <row r="34">
          <cell r="A34" t="str">
            <v>REC025</v>
          </cell>
          <cell r="B34" t="str">
            <v>4NCS-20.2</v>
          </cell>
        </row>
        <row r="34">
          <cell r="J34">
            <v>6840.7960199005</v>
          </cell>
        </row>
        <row r="34">
          <cell r="M34" t="str">
            <v>134480 btu 0c</v>
          </cell>
        </row>
        <row r="34">
          <cell r="P34" t="str">
            <v>CU - 200 QC</v>
          </cell>
        </row>
        <row r="34">
          <cell r="S34">
            <v>15869.5505200711</v>
          </cell>
        </row>
        <row r="35">
          <cell r="A35" t="str">
            <v>REC026</v>
          </cell>
          <cell r="B35" t="str">
            <v>4J-22.2</v>
          </cell>
        </row>
        <row r="35">
          <cell r="J35">
            <v>6094.52736318408</v>
          </cell>
        </row>
        <row r="35">
          <cell r="M35" t="str">
            <v>151540 btu 0c</v>
          </cell>
        </row>
        <row r="35">
          <cell r="P35" t="str">
            <v>CU - 250 QC</v>
          </cell>
        </row>
        <row r="35">
          <cell r="S35">
            <v>18157.7053155758</v>
          </cell>
        </row>
        <row r="36">
          <cell r="A36" t="str">
            <v>REC027</v>
          </cell>
          <cell r="B36" t="str">
            <v>4H-25.2</v>
          </cell>
        </row>
        <row r="36">
          <cell r="J36">
            <v>6716.41791044776</v>
          </cell>
        </row>
        <row r="36">
          <cell r="M36" t="str">
            <v>175770 btu 0c</v>
          </cell>
        </row>
        <row r="36">
          <cell r="P36" t="str">
            <v>CU - 250 QC</v>
          </cell>
        </row>
        <row r="36">
          <cell r="S36">
            <v>15692.6506674062</v>
          </cell>
        </row>
        <row r="37">
          <cell r="A37" t="str">
            <v>REC028</v>
          </cell>
          <cell r="B37" t="str">
            <v>4G-30.2</v>
          </cell>
        </row>
        <row r="37">
          <cell r="J37">
            <v>6716.41791044776</v>
          </cell>
        </row>
        <row r="37">
          <cell r="M37" t="str">
            <v>201370 btu 0c</v>
          </cell>
        </row>
        <row r="37">
          <cell r="P37" t="str">
            <v>CU - 300 QC</v>
          </cell>
        </row>
        <row r="37">
          <cell r="S37">
            <v>20569.9993935106</v>
          </cell>
        </row>
        <row r="38">
          <cell r="A38" t="str">
            <v>REC029</v>
          </cell>
          <cell r="B38" t="str">
            <v>6J-33.2</v>
          </cell>
        </row>
        <row r="38">
          <cell r="J38">
            <v>8706.46766169154</v>
          </cell>
        </row>
        <row r="38">
          <cell r="M38" t="str">
            <v>226282 btu 0c</v>
          </cell>
        </row>
        <row r="38">
          <cell r="P38" t="str">
            <v>CU - 350 QC</v>
          </cell>
        </row>
        <row r="38">
          <cell r="S38">
            <v>24192.562140299</v>
          </cell>
        </row>
        <row r="39">
          <cell r="A39" t="str">
            <v>REC030</v>
          </cell>
          <cell r="B39" t="str">
            <v>6H-35.2</v>
          </cell>
        </row>
        <row r="39">
          <cell r="J39">
            <v>8955.22388059702</v>
          </cell>
        </row>
        <row r="39">
          <cell r="M39" t="str">
            <v>263830 btu 0c</v>
          </cell>
        </row>
        <row r="39">
          <cell r="P39" t="str">
            <v>CU - 400 QC</v>
          </cell>
        </row>
        <row r="39">
          <cell r="S39">
            <v>26313.9393537438</v>
          </cell>
        </row>
        <row r="40">
          <cell r="A40" t="str">
            <v>REC031</v>
          </cell>
          <cell r="B40" t="str">
            <v>6G-40.2</v>
          </cell>
        </row>
        <row r="40">
          <cell r="J40">
            <v>9079.60199004975</v>
          </cell>
        </row>
        <row r="40">
          <cell r="M40" t="str">
            <v>302390 btu 0c</v>
          </cell>
        </row>
        <row r="40">
          <cell r="P40" t="str">
            <v>CU - 400 QC</v>
          </cell>
        </row>
        <row r="40">
          <cell r="S40">
            <v>26937.6145909029</v>
          </cell>
        </row>
        <row r="41">
          <cell r="A41" t="str">
            <v>REC032</v>
          </cell>
          <cell r="B41" t="str">
            <v>6F-50.2</v>
          </cell>
        </row>
        <row r="41">
          <cell r="J41">
            <v>9328.35820895523</v>
          </cell>
        </row>
        <row r="41">
          <cell r="M41" t="str">
            <v>357680 btu 0c</v>
          </cell>
        </row>
        <row r="41">
          <cell r="P41" t="str">
            <v>CU-250QC*2</v>
          </cell>
        </row>
        <row r="41">
          <cell r="S41">
            <v>31201.5926060718</v>
          </cell>
        </row>
        <row r="42">
          <cell r="A42" t="str">
            <v>REC033</v>
          </cell>
          <cell r="B42" t="str">
            <v>2DC-2.2</v>
          </cell>
        </row>
        <row r="42">
          <cell r="J42">
            <v>2860.69651741294</v>
          </cell>
        </row>
        <row r="42">
          <cell r="M42" t="str">
            <v> 9080 btu</v>
          </cell>
        </row>
        <row r="42">
          <cell r="P42" t="str">
            <v>CU - 36  QC</v>
          </cell>
        </row>
        <row r="42">
          <cell r="S42">
            <v>5716.95472882179</v>
          </cell>
        </row>
        <row r="43">
          <cell r="A43" t="str">
            <v>REC034</v>
          </cell>
          <cell r="B43" t="str">
            <v>2CC-3.2</v>
          </cell>
        </row>
        <row r="43">
          <cell r="J43">
            <v>2860.69651741294</v>
          </cell>
        </row>
        <row r="43">
          <cell r="M43" t="str">
            <v>11400 btu</v>
          </cell>
        </row>
        <row r="43">
          <cell r="P43" t="str">
            <v>CU - 50  QC</v>
          </cell>
        </row>
        <row r="43">
          <cell r="S43">
            <v>6056.55051697906</v>
          </cell>
        </row>
        <row r="44">
          <cell r="A44" t="str">
            <v>REC035</v>
          </cell>
          <cell r="B44" t="str">
            <v>2U-3.2</v>
          </cell>
        </row>
        <row r="44">
          <cell r="J44">
            <v>2487.56218905473</v>
          </cell>
        </row>
        <row r="44">
          <cell r="M44" t="str">
            <v>12870 btu</v>
          </cell>
        </row>
        <row r="44">
          <cell r="P44" t="str">
            <v>CU - 50  QC</v>
          </cell>
        </row>
        <row r="44">
          <cell r="S44">
            <v>5712.1188292638</v>
          </cell>
        </row>
        <row r="45">
          <cell r="A45" t="str">
            <v>REC036</v>
          </cell>
          <cell r="B45" t="str">
            <v>4FC-3.2</v>
          </cell>
        </row>
        <row r="45">
          <cell r="J45">
            <v>2860.69651741294</v>
          </cell>
        </row>
        <row r="45">
          <cell r="M45" t="str">
            <v>16007 btu</v>
          </cell>
        </row>
        <row r="45">
          <cell r="P45" t="str">
            <v>CU - 64B QC</v>
          </cell>
        </row>
        <row r="45">
          <cell r="S45">
            <v>6604.45929444201</v>
          </cell>
        </row>
        <row r="46">
          <cell r="A46" t="str">
            <v>REC037</v>
          </cell>
          <cell r="B46" t="str">
            <v>4EC-4.2</v>
          </cell>
        </row>
        <row r="46">
          <cell r="J46">
            <v>3233.83084577114</v>
          </cell>
        </row>
        <row r="46">
          <cell r="M46" t="str">
            <v>16007 btu</v>
          </cell>
        </row>
        <row r="46">
          <cell r="P46" t="str">
            <v>CU - 64B QC</v>
          </cell>
        </row>
        <row r="46">
          <cell r="S46">
            <v>6948.89098215728</v>
          </cell>
        </row>
        <row r="47">
          <cell r="A47" t="str">
            <v>REC038</v>
          </cell>
          <cell r="B47" t="str">
            <v>2N-5.2</v>
          </cell>
        </row>
        <row r="47">
          <cell r="J47">
            <v>2736.3184079602</v>
          </cell>
        </row>
        <row r="47">
          <cell r="M47" t="str">
            <v>20010 btu</v>
          </cell>
        </row>
        <row r="47">
          <cell r="P47" t="str">
            <v>CU - 72 QC</v>
          </cell>
        </row>
        <row r="47">
          <cell r="S47">
            <v>7114.0189859208</v>
          </cell>
        </row>
        <row r="48">
          <cell r="A48" t="str">
            <v>REC039</v>
          </cell>
          <cell r="B48" t="str">
            <v>4Z-5.2</v>
          </cell>
        </row>
        <row r="48">
          <cell r="J48">
            <v>3233.83084577114</v>
          </cell>
        </row>
        <row r="48">
          <cell r="M48" t="str">
            <v>21000 btu</v>
          </cell>
        </row>
        <row r="48">
          <cell r="P48" t="str">
            <v>CU - 72 QC</v>
          </cell>
        </row>
        <row r="48">
          <cell r="S48">
            <v>7573.26123620783</v>
          </cell>
        </row>
        <row r="49">
          <cell r="A49" t="str">
            <v>REC040</v>
          </cell>
          <cell r="B49" t="str">
            <v>4DC-5.2</v>
          </cell>
        </row>
        <row r="49">
          <cell r="J49">
            <v>3358.20895522388</v>
          </cell>
        </row>
        <row r="49">
          <cell r="M49" t="str">
            <v>19010 btu</v>
          </cell>
        </row>
        <row r="49">
          <cell r="P49" t="str">
            <v>CU - 72 QC</v>
          </cell>
        </row>
        <row r="49">
          <cell r="S49">
            <v>7688.07179877959</v>
          </cell>
        </row>
        <row r="50">
          <cell r="A50" t="str">
            <v>REC041</v>
          </cell>
          <cell r="B50" t="str">
            <v>4CC-6.2</v>
          </cell>
        </row>
        <row r="50">
          <cell r="J50">
            <v>3482.58706467662</v>
          </cell>
        </row>
        <row r="50">
          <cell r="M50" t="str">
            <v>21024 btu</v>
          </cell>
        </row>
        <row r="50">
          <cell r="P50" t="str">
            <v>CU - 90 QC</v>
          </cell>
        </row>
        <row r="50">
          <cell r="S50">
            <v>8119.32909360008</v>
          </cell>
        </row>
        <row r="51">
          <cell r="A51" t="str">
            <v>REC042</v>
          </cell>
          <cell r="B51" t="str">
            <v>4V-6.2</v>
          </cell>
        </row>
        <row r="51">
          <cell r="J51">
            <v>4104.4776119403</v>
          </cell>
        </row>
        <row r="51">
          <cell r="M51" t="str">
            <v>25000 btu</v>
          </cell>
        </row>
        <row r="51">
          <cell r="P51" t="str">
            <v>CU - 100 QC</v>
          </cell>
        </row>
        <row r="51">
          <cell r="S51">
            <v>8878.73871832169</v>
          </cell>
        </row>
        <row r="52">
          <cell r="A52" t="str">
            <v>REC043</v>
          </cell>
          <cell r="B52" t="str">
            <v>4T-8.2</v>
          </cell>
        </row>
        <row r="52">
          <cell r="J52">
            <v>4353.23383084577</v>
          </cell>
        </row>
        <row r="52">
          <cell r="M52" t="str">
            <v>30888 btu</v>
          </cell>
        </row>
        <row r="52">
          <cell r="P52" t="str">
            <v>CU - 125 QC</v>
          </cell>
        </row>
        <row r="52">
          <cell r="S52">
            <v>10445.75591856</v>
          </cell>
        </row>
        <row r="53">
          <cell r="A53" t="str">
            <v>REC044</v>
          </cell>
          <cell r="B53" t="str">
            <v>4TCS-8.2</v>
          </cell>
        </row>
        <row r="53">
          <cell r="J53">
            <v>5597.01492537314</v>
          </cell>
        </row>
        <row r="53">
          <cell r="M53" t="str">
            <v>30889 btu</v>
          </cell>
        </row>
        <row r="53">
          <cell r="P53" t="str">
            <v>CU - 125 QC</v>
          </cell>
        </row>
        <row r="53">
          <cell r="S53">
            <v>11593.8615442776</v>
          </cell>
        </row>
        <row r="54">
          <cell r="A54" t="str">
            <v>REC045</v>
          </cell>
          <cell r="B54" t="str">
            <v>4P-10.2</v>
          </cell>
        </row>
        <row r="54">
          <cell r="J54">
            <v>4601.99004975124</v>
          </cell>
        </row>
        <row r="54">
          <cell r="M54" t="str">
            <v>35870 btu</v>
          </cell>
        </row>
        <row r="54">
          <cell r="P54" t="str">
            <v>CU - 144 QC</v>
          </cell>
        </row>
        <row r="54">
          <cell r="S54">
            <v>11307.2754436053</v>
          </cell>
        </row>
        <row r="55">
          <cell r="A55" t="str">
            <v>REC045.1</v>
          </cell>
          <cell r="B55" t="str">
            <v>4PC-10.2</v>
          </cell>
        </row>
        <row r="55">
          <cell r="J55">
            <v>5166.66666666667</v>
          </cell>
        </row>
        <row r="55">
          <cell r="M55" t="str">
            <v>35870 btu</v>
          </cell>
        </row>
        <row r="55">
          <cell r="P55" t="str">
            <v>CU - 144 QC</v>
          </cell>
        </row>
        <row r="55">
          <cell r="S55">
            <v>12290.0538592195</v>
          </cell>
        </row>
        <row r="56">
          <cell r="A56" t="str">
            <v>REC045.2</v>
          </cell>
          <cell r="B56" t="str">
            <v>4PES12Y</v>
          </cell>
        </row>
        <row r="56">
          <cell r="J56">
            <v>5833.33333333333</v>
          </cell>
        </row>
        <row r="56">
          <cell r="M56" t="str">
            <v>35870 btu</v>
          </cell>
        </row>
        <row r="56">
          <cell r="P56" t="str">
            <v>CU - 144 QC</v>
          </cell>
        </row>
        <row r="56">
          <cell r="S56">
            <v>12443.9000130657</v>
          </cell>
        </row>
        <row r="57">
          <cell r="A57" t="str">
            <v>REC046</v>
          </cell>
          <cell r="B57" t="str">
            <v>4N-12.2</v>
          </cell>
        </row>
        <row r="57">
          <cell r="J57">
            <v>5223.88059701493</v>
          </cell>
        </row>
        <row r="57">
          <cell r="M57" t="str">
            <v>41912 btu</v>
          </cell>
        </row>
        <row r="57">
          <cell r="P57" t="str">
            <v>CU - 160 QC</v>
          </cell>
        </row>
        <row r="57">
          <cell r="S57">
            <v>12572.7151866706</v>
          </cell>
        </row>
        <row r="58">
          <cell r="A58" t="str">
            <v>REC047</v>
          </cell>
          <cell r="B58" t="str">
            <v>4NCS-12.2</v>
          </cell>
        </row>
        <row r="58">
          <cell r="J58">
            <v>5845.77114427861</v>
          </cell>
        </row>
        <row r="58">
          <cell r="M58" t="str">
            <v>41913 btu</v>
          </cell>
        </row>
        <row r="58">
          <cell r="P58" t="str">
            <v>CU - 160 QC</v>
          </cell>
        </row>
        <row r="58">
          <cell r="S58">
            <v>13146.7679995294</v>
          </cell>
        </row>
        <row r="59">
          <cell r="A59" t="str">
            <v>REC048</v>
          </cell>
          <cell r="B59" t="str">
            <v>4J-13.2</v>
          </cell>
        </row>
        <row r="59">
          <cell r="J59">
            <v>6218.90547263682</v>
          </cell>
        </row>
        <row r="59">
          <cell r="M59" t="str">
            <v>47030 btu</v>
          </cell>
        </row>
        <row r="59">
          <cell r="P59" t="str">
            <v>CU - 200 QC</v>
          </cell>
        </row>
        <row r="59">
          <cell r="S59">
            <v>15295.4977072123</v>
          </cell>
        </row>
        <row r="60">
          <cell r="A60" t="str">
            <v>REC049</v>
          </cell>
          <cell r="B60" t="str">
            <v>4H-15.2</v>
          </cell>
        </row>
        <row r="60">
          <cell r="J60">
            <v>6592.03980099502</v>
          </cell>
        </row>
        <row r="60">
          <cell r="M60" t="str">
            <v>53925 btu</v>
          </cell>
        </row>
        <row r="60">
          <cell r="P60" t="str">
            <v>CU - 200 QC</v>
          </cell>
        </row>
        <row r="60">
          <cell r="S60">
            <v>15639.9293949275</v>
          </cell>
        </row>
        <row r="61">
          <cell r="A61" t="str">
            <v>REC050</v>
          </cell>
          <cell r="B61" t="str">
            <v>4G-20.2</v>
          </cell>
        </row>
        <row r="61">
          <cell r="J61">
            <v>6592.03980099502</v>
          </cell>
        </row>
        <row r="61">
          <cell r="M61" t="str">
            <v>62630 btu</v>
          </cell>
        </row>
        <row r="61">
          <cell r="P61" t="str">
            <v>CU - 250 QC</v>
          </cell>
        </row>
        <row r="61">
          <cell r="S61">
            <v>18616.9475658628</v>
          </cell>
        </row>
        <row r="62">
          <cell r="A62" t="str">
            <v>REC051</v>
          </cell>
          <cell r="B62" t="str">
            <v>6J-22.2</v>
          </cell>
        </row>
        <row r="62">
          <cell r="J62">
            <v>8706.46766169154</v>
          </cell>
        </row>
        <row r="62">
          <cell r="M62" t="str">
            <v>69800 btu</v>
          </cell>
        </row>
        <row r="62">
          <cell r="P62" t="str">
            <v>CU - 250 QC</v>
          </cell>
        </row>
        <row r="62">
          <cell r="S62">
            <v>21290.3054872366</v>
          </cell>
        </row>
        <row r="63">
          <cell r="A63" t="str">
            <v>REC052</v>
          </cell>
          <cell r="B63" t="str">
            <v>6H-25.2</v>
          </cell>
        </row>
        <row r="63">
          <cell r="J63">
            <v>8955.22388059702</v>
          </cell>
        </row>
        <row r="63">
          <cell r="M63" t="str">
            <v>80888 btu</v>
          </cell>
        </row>
        <row r="63">
          <cell r="P63" t="str">
            <v>CU - 300 QC</v>
          </cell>
        </row>
        <row r="63">
          <cell r="S63">
            <v>22636.5895198022</v>
          </cell>
        </row>
        <row r="64">
          <cell r="A64" t="str">
            <v>REC053</v>
          </cell>
          <cell r="B64" t="str">
            <v>6G-30.2</v>
          </cell>
        </row>
        <row r="64">
          <cell r="J64">
            <v>9079.60199004975</v>
          </cell>
        </row>
        <row r="64">
          <cell r="M64" t="str">
            <v>93858 btu</v>
          </cell>
        </row>
        <row r="64">
          <cell r="P64" t="str">
            <v>CU - 350 QC</v>
          </cell>
        </row>
        <row r="64">
          <cell r="S64">
            <v>24536.9938280143</v>
          </cell>
        </row>
        <row r="66">
          <cell r="A66" t="str">
            <v>REC054</v>
          </cell>
          <cell r="B66" t="str">
            <v>6F-40.2</v>
          </cell>
        </row>
        <row r="66">
          <cell r="J66">
            <v>10074.6268656716</v>
          </cell>
        </row>
        <row r="66">
          <cell r="M66" t="str">
            <v>113482btu</v>
          </cell>
        </row>
        <row r="66">
          <cell r="P66" t="str">
            <v>CU - 400 QC</v>
          </cell>
        </row>
        <row r="66">
          <cell r="S66">
            <v>27856.099091477</v>
          </cell>
        </row>
        <row r="67">
          <cell r="A67" t="str">
            <v>REC055</v>
          </cell>
          <cell r="B67" t="str">
            <v>S4T-5.2</v>
          </cell>
        </row>
        <row r="67">
          <cell r="J67" t="str">
            <v>~</v>
          </cell>
        </row>
        <row r="67">
          <cell r="M67" t="str">
            <v>26200 btu</v>
          </cell>
        </row>
        <row r="67">
          <cell r="P67" t="str">
            <v>CU - 90 QC</v>
          </cell>
        </row>
        <row r="67">
          <cell r="S67">
            <v>9215.4887244325</v>
          </cell>
        </row>
        <row r="68">
          <cell r="A68" t="str">
            <v>REC056</v>
          </cell>
          <cell r="B68" t="str">
            <v>S4N-8.2</v>
          </cell>
        </row>
        <row r="68">
          <cell r="J68" t="str">
            <v>~</v>
          </cell>
        </row>
        <row r="68">
          <cell r="M68" t="str">
            <v>37500 btu</v>
          </cell>
        </row>
        <row r="68">
          <cell r="P68" t="str">
            <v>CU - 125 QC</v>
          </cell>
        </row>
        <row r="68">
          <cell r="S68">
            <v>11446.7498238291</v>
          </cell>
        </row>
        <row r="69">
          <cell r="A69" t="str">
            <v>REC057</v>
          </cell>
          <cell r="B69" t="str">
            <v>S4G-12.2</v>
          </cell>
        </row>
        <row r="69">
          <cell r="J69" t="str">
            <v>~</v>
          </cell>
        </row>
        <row r="69">
          <cell r="M69" t="str">
            <v>56550 btu</v>
          </cell>
        </row>
        <row r="69">
          <cell r="P69" t="str">
            <v>CU - 160 QC</v>
          </cell>
        </row>
        <row r="69">
          <cell r="S69">
            <v>15166.0497069323</v>
          </cell>
        </row>
        <row r="70">
          <cell r="A70" t="str">
            <v>REC058</v>
          </cell>
          <cell r="B70" t="str">
            <v>S6J-16.2</v>
          </cell>
        </row>
        <row r="70">
          <cell r="J70" t="str">
            <v>~</v>
          </cell>
        </row>
        <row r="70">
          <cell r="M70" t="str">
            <v>84000 btu</v>
          </cell>
        </row>
        <row r="70">
          <cell r="P70" t="str">
            <v>CU - 200 QC</v>
          </cell>
        </row>
        <row r="70">
          <cell r="S70">
            <v>19396.5859005357</v>
          </cell>
        </row>
        <row r="71">
          <cell r="A71" t="str">
            <v>REC059</v>
          </cell>
          <cell r="B71" t="str">
            <v>S6H-20.2</v>
          </cell>
        </row>
        <row r="71">
          <cell r="J71">
            <v>8802.14313050134</v>
          </cell>
        </row>
        <row r="71">
          <cell r="M71" t="str">
            <v>94000 btu</v>
          </cell>
        </row>
        <row r="71">
          <cell r="P71" t="str">
            <v>CU - 250 QC</v>
          </cell>
        </row>
        <row r="71">
          <cell r="S71">
            <v>22453.7445528138</v>
          </cell>
        </row>
        <row r="72">
          <cell r="A72" t="str">
            <v>REC060</v>
          </cell>
          <cell r="B72" t="str">
            <v>S6G-25.2</v>
          </cell>
        </row>
        <row r="72">
          <cell r="J72">
            <v>9535.65505804312</v>
          </cell>
        </row>
        <row r="72">
          <cell r="M72" t="str">
            <v>111780 btu</v>
          </cell>
        </row>
        <row r="72">
          <cell r="P72" t="str">
            <v>CU - 300 QC</v>
          </cell>
        </row>
        <row r="72">
          <cell r="S72">
            <v>24122.6806438044</v>
          </cell>
        </row>
        <row r="73">
          <cell r="A73" t="str">
            <v>REC061</v>
          </cell>
          <cell r="B73" t="str">
            <v>S6F-30.2</v>
          </cell>
        </row>
        <row r="73">
          <cell r="J73">
            <v>12672.4866234863</v>
          </cell>
        </row>
        <row r="73">
          <cell r="M73" t="str">
            <v>133800btu</v>
          </cell>
        </row>
        <row r="73">
          <cell r="P73" t="str">
            <v>CU - 350 QC</v>
          </cell>
        </row>
        <row r="73">
          <cell r="S73">
            <v>26872.8233167745</v>
          </cell>
        </row>
        <row r="74">
          <cell r="A74" t="str">
            <v>REC062</v>
          </cell>
          <cell r="B74" t="str">
            <v>HSKC6461-60</v>
          </cell>
        </row>
        <row r="74">
          <cell r="J74">
            <v>9328.35820895523</v>
          </cell>
        </row>
        <row r="74">
          <cell r="M74" t="str">
            <v>174750 btu -20c</v>
          </cell>
        </row>
        <row r="74">
          <cell r="P74" t="str">
            <v>HTC 75</v>
          </cell>
        </row>
        <row r="74">
          <cell r="S74">
            <v>30981.6028919297</v>
          </cell>
        </row>
        <row r="75">
          <cell r="A75" t="str">
            <v>REC063</v>
          </cell>
          <cell r="B75" t="str">
            <v>HSKC7461-80</v>
          </cell>
        </row>
        <row r="75">
          <cell r="J75">
            <v>9950.24875621891</v>
          </cell>
        </row>
        <row r="75">
          <cell r="M75" t="str">
            <v>239250 btu -20c</v>
          </cell>
        </row>
        <row r="75">
          <cell r="P75" t="str">
            <v>HTC 75</v>
          </cell>
        </row>
        <row r="75">
          <cell r="S75">
            <v>34131.3295673502</v>
          </cell>
        </row>
        <row r="76">
          <cell r="A76" t="str">
            <v>REC064</v>
          </cell>
          <cell r="B76" t="str">
            <v>C-SB303</v>
          </cell>
        </row>
        <row r="76">
          <cell r="J76" t="str">
            <v>~</v>
          </cell>
        </row>
        <row r="77">
          <cell r="A77" t="str">
            <v>REC065</v>
          </cell>
          <cell r="B77" t="str">
            <v>C-SB453</v>
          </cell>
        </row>
        <row r="77">
          <cell r="J77" t="str">
            <v>~</v>
          </cell>
        </row>
        <row r="77">
          <cell r="P77" t="str">
            <v>CU - 72 QC</v>
          </cell>
        </row>
        <row r="77">
          <cell r="S77">
            <v>3797.93841846122</v>
          </cell>
        </row>
        <row r="78">
          <cell r="A78" t="str">
            <v>REC066</v>
          </cell>
          <cell r="B78" t="str">
            <v>300CB</v>
          </cell>
        </row>
        <row r="78">
          <cell r="J78" t="str">
            <v>~</v>
          </cell>
        </row>
        <row r="78">
          <cell r="P78" t="str">
            <v>CU - 40  QC</v>
          </cell>
        </row>
        <row r="78">
          <cell r="S78">
            <v>4169.58311407931</v>
          </cell>
        </row>
        <row r="79">
          <cell r="A79" t="str">
            <v>REC067</v>
          </cell>
          <cell r="B79" t="str">
            <v>400CB</v>
          </cell>
        </row>
        <row r="79">
          <cell r="J79" t="str">
            <v>~</v>
          </cell>
        </row>
        <row r="79">
          <cell r="P79" t="str">
            <v>CU - 50  QC</v>
          </cell>
        </row>
        <row r="79">
          <cell r="S79">
            <v>4811.96167056568</v>
          </cell>
        </row>
        <row r="80">
          <cell r="A80" t="str">
            <v>REC068</v>
          </cell>
          <cell r="B80" t="str">
            <v>JT160</v>
          </cell>
        </row>
        <row r="80">
          <cell r="J80" t="str">
            <v>~</v>
          </cell>
        </row>
        <row r="80">
          <cell r="P80" t="str">
            <v>CU - 64 QC</v>
          </cell>
        </row>
        <row r="80">
          <cell r="S80">
            <v>3698.56036872753</v>
          </cell>
        </row>
        <row r="81">
          <cell r="A81" t="str">
            <v>REC069</v>
          </cell>
          <cell r="B81" t="str">
            <v>CRHH-083</v>
          </cell>
        </row>
        <row r="81">
          <cell r="J81">
            <v>1416.66666666667</v>
          </cell>
        </row>
        <row r="81">
          <cell r="P81" t="str">
            <v>CU - 100 QC</v>
          </cell>
        </row>
        <row r="81">
          <cell r="S81">
            <v>5748.0612768168</v>
          </cell>
        </row>
        <row r="82">
          <cell r="A82" t="str">
            <v>REC070</v>
          </cell>
          <cell r="B82" t="str">
            <v>CRFQ-0250 </v>
          </cell>
        </row>
        <row r="82">
          <cell r="J82">
            <v>428.571428571429</v>
          </cell>
        </row>
        <row r="82">
          <cell r="P82" t="str">
            <v>CU - 36  QC</v>
          </cell>
        </row>
        <row r="82">
          <cell r="S82">
            <v>2597.88364834594</v>
          </cell>
        </row>
        <row r="83">
          <cell r="A83" t="str">
            <v>REC071</v>
          </cell>
          <cell r="B83" t="str">
            <v>CRHD-0275 </v>
          </cell>
        </row>
        <row r="83">
          <cell r="J83">
            <v>428.571428571429</v>
          </cell>
        </row>
        <row r="83">
          <cell r="P83" t="str">
            <v>CU - 40  QC</v>
          </cell>
        </row>
        <row r="83">
          <cell r="S83">
            <v>2691.15497275386</v>
          </cell>
        </row>
        <row r="84">
          <cell r="A84" t="str">
            <v>REC072</v>
          </cell>
          <cell r="B84" t="str">
            <v>JT95</v>
          </cell>
        </row>
        <row r="84">
          <cell r="J84" t="str">
            <v>~</v>
          </cell>
        </row>
        <row r="85">
          <cell r="A85" t="str">
            <v>REC073</v>
          </cell>
          <cell r="B85" t="str">
            <v>JT160</v>
          </cell>
        </row>
        <row r="85">
          <cell r="J85" t="str">
            <v>~</v>
          </cell>
        </row>
        <row r="85">
          <cell r="P85" t="str">
            <v>CU - 72 QC</v>
          </cell>
        </row>
        <row r="85">
          <cell r="S85">
            <v>3797.93841846122</v>
          </cell>
        </row>
        <row r="86">
          <cell r="A86" t="str">
            <v>REC074</v>
          </cell>
          <cell r="B86" t="str">
            <v>QR-90</v>
          </cell>
        </row>
        <row r="86">
          <cell r="J86" t="str">
            <v>~</v>
          </cell>
        </row>
        <row r="86">
          <cell r="P86" t="str">
            <v>CU - 100 QC</v>
          </cell>
        </row>
        <row r="86">
          <cell r="S86">
            <v>5594.21512297065</v>
          </cell>
        </row>
        <row r="87">
          <cell r="A87" t="str">
            <v>REC075</v>
          </cell>
          <cell r="B87" t="str">
            <v>QR-070</v>
          </cell>
        </row>
        <row r="87">
          <cell r="J87">
            <v>1071.42857142857</v>
          </cell>
        </row>
        <row r="87">
          <cell r="P87" t="str">
            <v>CU - 125 QC</v>
          </cell>
        </row>
        <row r="87">
          <cell r="S87">
            <v>6434.81180429035</v>
          </cell>
        </row>
        <row r="88">
          <cell r="A88" t="str">
            <v>REC076</v>
          </cell>
          <cell r="B88" t="str">
            <v>QR-11</v>
          </cell>
        </row>
        <row r="88">
          <cell r="J88">
            <v>1214.28571428571</v>
          </cell>
        </row>
        <row r="89">
          <cell r="A89" t="str">
            <v>REC077</v>
          </cell>
          <cell r="B89" t="str">
            <v>QR-125</v>
          </cell>
        </row>
        <row r="89">
          <cell r="J89" t="str">
            <v>~</v>
          </cell>
        </row>
        <row r="89">
          <cell r="P89" t="str">
            <v>CU - 125 QC</v>
          </cell>
        </row>
        <row r="89">
          <cell r="S89">
            <v>6665.58103505958</v>
          </cell>
        </row>
        <row r="90">
          <cell r="A90" t="str">
            <v>REC078</v>
          </cell>
          <cell r="B90" t="str">
            <v>QR-15</v>
          </cell>
        </row>
        <row r="90">
          <cell r="J90">
            <v>1642.85714285714</v>
          </cell>
        </row>
        <row r="90">
          <cell r="P90" t="str">
            <v>CU - 144 QC</v>
          </cell>
        </row>
        <row r="90">
          <cell r="S90">
            <v>7605.17174265363</v>
          </cell>
        </row>
        <row r="91">
          <cell r="A91" t="str">
            <v>REC079</v>
          </cell>
          <cell r="B91" t="str">
            <v>ZR34K/380V</v>
          </cell>
        </row>
        <row r="91">
          <cell r="J91" t="str">
            <v>~</v>
          </cell>
        </row>
        <row r="91">
          <cell r="P91" t="str">
            <v>CU - 40  QC</v>
          </cell>
        </row>
        <row r="91">
          <cell r="S91">
            <v>2583.46266506155</v>
          </cell>
        </row>
        <row r="92">
          <cell r="A92" t="str">
            <v>REC080</v>
          </cell>
          <cell r="B92" t="str">
            <v>ZR61</v>
          </cell>
        </row>
        <row r="92">
          <cell r="J92" t="str">
            <v>~</v>
          </cell>
        </row>
        <row r="93">
          <cell r="A93" t="str">
            <v>REC081</v>
          </cell>
          <cell r="B93" t="str">
            <v>ZR68K</v>
          </cell>
        </row>
        <row r="93">
          <cell r="J93" t="str">
            <v>~</v>
          </cell>
        </row>
        <row r="94">
          <cell r="A94" t="str">
            <v>REC082</v>
          </cell>
          <cell r="B94" t="str">
            <v>ZR72K</v>
          </cell>
        </row>
        <row r="94">
          <cell r="J94" t="str">
            <v>~</v>
          </cell>
        </row>
        <row r="94">
          <cell r="P94" t="str">
            <v>CU - 90 QC</v>
          </cell>
        </row>
        <row r="94">
          <cell r="S94">
            <v>4191.30822763304</v>
          </cell>
        </row>
        <row r="95">
          <cell r="A95" t="str">
            <v>REC083</v>
          </cell>
          <cell r="B95" t="str">
            <v>ZR94K</v>
          </cell>
        </row>
        <row r="95">
          <cell r="J95">
            <v>1333.33333333333</v>
          </cell>
        </row>
        <row r="95">
          <cell r="P95" t="str">
            <v>CU - 125 QC</v>
          </cell>
        </row>
        <row r="95">
          <cell r="S95">
            <v>6486.42745701489</v>
          </cell>
        </row>
        <row r="96">
          <cell r="A96" t="str">
            <v>REC084</v>
          </cell>
          <cell r="B96" t="str">
            <v>ZB66KQE</v>
          </cell>
        </row>
        <row r="96">
          <cell r="J96">
            <v>2500</v>
          </cell>
        </row>
        <row r="96">
          <cell r="P96" t="str">
            <v>CU - 125 QC</v>
          </cell>
        </row>
        <row r="96">
          <cell r="S96">
            <v>7588.6579581365</v>
          </cell>
        </row>
        <row r="97">
          <cell r="A97" t="str">
            <v>REC085</v>
          </cell>
          <cell r="B97" t="str">
            <v>ZR125K</v>
          </cell>
        </row>
        <row r="97">
          <cell r="J97">
            <v>1583.33333333333</v>
          </cell>
        </row>
        <row r="97">
          <cell r="P97" t="str">
            <v>CU - 125 QC</v>
          </cell>
        </row>
        <row r="97">
          <cell r="S97">
            <v>6742.50411198266</v>
          </cell>
        </row>
        <row r="98">
          <cell r="A98" t="str">
            <v>REC086</v>
          </cell>
          <cell r="B98" t="str">
            <v>ZR144K</v>
          </cell>
        </row>
        <row r="98">
          <cell r="J98" t="str">
            <v>~</v>
          </cell>
        </row>
        <row r="98">
          <cell r="P98" t="str">
            <v>CU - 144 QC</v>
          </cell>
        </row>
        <row r="98">
          <cell r="S98">
            <v>7451.32558880747</v>
          </cell>
        </row>
        <row r="99">
          <cell r="A99" t="str">
            <v>REC087</v>
          </cell>
          <cell r="B99" t="str">
            <v>ZR160K</v>
          </cell>
        </row>
        <row r="99">
          <cell r="J99" t="str">
            <v>~</v>
          </cell>
        </row>
        <row r="100">
          <cell r="A100" t="str">
            <v>REC088</v>
          </cell>
          <cell r="B100" t="str">
            <v>MTZ22 RECOND</v>
          </cell>
        </row>
        <row r="100">
          <cell r="J100" t="str">
            <v>~</v>
          </cell>
        </row>
        <row r="101">
          <cell r="A101" t="str">
            <v>REC089</v>
          </cell>
          <cell r="B101" t="str">
            <v>MTZ28 RECOND</v>
          </cell>
        </row>
        <row r="101">
          <cell r="J101" t="str">
            <v>~</v>
          </cell>
        </row>
        <row r="101">
          <cell r="P101" t="str">
            <v>CU - 32  QC</v>
          </cell>
        </row>
        <row r="101">
          <cell r="S101">
            <v>2885.89954883389</v>
          </cell>
        </row>
        <row r="102">
          <cell r="A102" t="str">
            <v>REC090</v>
          </cell>
          <cell r="B102" t="str">
            <v>MTZ50 RECOND</v>
          </cell>
        </row>
        <row r="102">
          <cell r="J102" t="str">
            <v>~</v>
          </cell>
        </row>
        <row r="102">
          <cell r="P102" t="str">
            <v>CU - 50  QC</v>
          </cell>
        </row>
        <row r="102">
          <cell r="S102">
            <v>3704.1052395919</v>
          </cell>
        </row>
        <row r="103">
          <cell r="A103" t="str">
            <v>REC091</v>
          </cell>
          <cell r="B103" t="str">
            <v>MT64 RECOND</v>
          </cell>
        </row>
        <row r="103">
          <cell r="J103" t="str">
            <v>~</v>
          </cell>
        </row>
        <row r="103">
          <cell r="P103" t="str">
            <v>CU - 64 QC</v>
          </cell>
        </row>
        <row r="103">
          <cell r="S103">
            <v>4544.71421488138</v>
          </cell>
        </row>
        <row r="104">
          <cell r="A104" t="str">
            <v>REC092</v>
          </cell>
          <cell r="B104" t="str">
            <v>MTZ64 RECOND</v>
          </cell>
        </row>
        <row r="104">
          <cell r="J104" t="str">
            <v>~</v>
          </cell>
        </row>
        <row r="104">
          <cell r="P104" t="str">
            <v>CU - 64 QC</v>
          </cell>
        </row>
        <row r="104">
          <cell r="S104">
            <v>4544.71421488138</v>
          </cell>
        </row>
        <row r="105">
          <cell r="A105" t="str">
            <v>REC093</v>
          </cell>
          <cell r="B105" t="str">
            <v>MT72 RECOND</v>
          </cell>
        </row>
        <row r="105">
          <cell r="J105" t="str">
            <v>~</v>
          </cell>
        </row>
        <row r="106">
          <cell r="A106" t="str">
            <v>REC094</v>
          </cell>
          <cell r="B106" t="str">
            <v>MT81 RECOND</v>
          </cell>
        </row>
        <row r="106">
          <cell r="J106" t="str">
            <v>~</v>
          </cell>
        </row>
        <row r="107">
          <cell r="A107" t="str">
            <v>REC095</v>
          </cell>
          <cell r="B107" t="str">
            <v>MT100 RECOND</v>
          </cell>
        </row>
        <row r="107">
          <cell r="J107" t="str">
            <v>~</v>
          </cell>
        </row>
        <row r="107">
          <cell r="P107" t="str">
            <v>CU - 100 QC</v>
          </cell>
        </row>
        <row r="107">
          <cell r="S107">
            <v>6132.67666143219</v>
          </cell>
        </row>
        <row r="108">
          <cell r="A108" t="str">
            <v>REC096</v>
          </cell>
          <cell r="B108" t="str">
            <v>MTZ100 RECOND</v>
          </cell>
        </row>
        <row r="108">
          <cell r="J108" t="str">
            <v>~</v>
          </cell>
        </row>
        <row r="108">
          <cell r="P108" t="str">
            <v>CU - 100 QC</v>
          </cell>
        </row>
        <row r="108">
          <cell r="S108">
            <v>6671.13819989372</v>
          </cell>
        </row>
        <row r="109">
          <cell r="A109" t="str">
            <v>REC097</v>
          </cell>
          <cell r="B109" t="str">
            <v>MTZ125 RECOND</v>
          </cell>
        </row>
        <row r="109">
          <cell r="J109" t="str">
            <v>~</v>
          </cell>
        </row>
        <row r="109">
          <cell r="P109" t="str">
            <v>CU - 125 QC</v>
          </cell>
        </row>
        <row r="109">
          <cell r="S109">
            <v>7511.73488121343</v>
          </cell>
        </row>
        <row r="110">
          <cell r="A110" t="str">
            <v>REC098</v>
          </cell>
          <cell r="B110" t="str">
            <v>MT160 RECOND</v>
          </cell>
        </row>
        <row r="110">
          <cell r="J110">
            <v>2833.33333333333</v>
          </cell>
        </row>
        <row r="110">
          <cell r="P110" t="str">
            <v>CU - 160 QC</v>
          </cell>
        </row>
        <row r="110">
          <cell r="S110">
            <v>9063.65323550796</v>
          </cell>
        </row>
        <row r="111">
          <cell r="A111" t="str">
            <v>REC099</v>
          </cell>
          <cell r="B111" t="str">
            <v>AW5532/ 1ph (NEW)</v>
          </cell>
        </row>
        <row r="111">
          <cell r="J111" t="str">
            <v>~</v>
          </cell>
        </row>
        <row r="111">
          <cell r="P111" t="str">
            <v>CU - 36  QC</v>
          </cell>
        </row>
        <row r="111">
          <cell r="S111">
            <v>2751.72980219209</v>
          </cell>
        </row>
        <row r="112">
          <cell r="A112" t="str">
            <v>REC100</v>
          </cell>
          <cell r="B112" t="str">
            <v>AV5538/1PH (NEW)</v>
          </cell>
        </row>
        <row r="112">
          <cell r="J112" t="str">
            <v>~</v>
          </cell>
        </row>
        <row r="112">
          <cell r="P112" t="str">
            <v>CU - 50  QC</v>
          </cell>
        </row>
        <row r="112">
          <cell r="S112">
            <v>3350.25908574574</v>
          </cell>
        </row>
        <row r="113">
          <cell r="A113" t="str">
            <v>REC101</v>
          </cell>
          <cell r="B113" t="str">
            <v>AV5542</v>
          </cell>
        </row>
        <row r="113">
          <cell r="J113" t="str">
            <v>~</v>
          </cell>
        </row>
        <row r="114">
          <cell r="A114" t="str">
            <v>REC102</v>
          </cell>
          <cell r="B114" t="str">
            <v>AV5555 </v>
          </cell>
        </row>
        <row r="114">
          <cell r="J114" t="str">
            <v>~</v>
          </cell>
        </row>
        <row r="114">
          <cell r="P114" t="str">
            <v>CU - 72 QC</v>
          </cell>
        </row>
        <row r="114">
          <cell r="S114">
            <v>4105.63072615353</v>
          </cell>
        </row>
        <row r="115">
          <cell r="A115" t="str">
            <v>REC103</v>
          </cell>
          <cell r="B115" t="str">
            <v>AV5568</v>
          </cell>
        </row>
        <row r="115">
          <cell r="J115" t="str">
            <v>~</v>
          </cell>
        </row>
        <row r="115">
          <cell r="P115" t="str">
            <v>CU - 90 QC</v>
          </cell>
        </row>
        <row r="115">
          <cell r="S115">
            <v>4422.07745840227</v>
          </cell>
        </row>
        <row r="116">
          <cell r="A116" t="str">
            <v>REC104</v>
          </cell>
          <cell r="B116" t="str">
            <v>AG5573</v>
          </cell>
        </row>
        <row r="116">
          <cell r="J116" t="str">
            <v>~</v>
          </cell>
        </row>
        <row r="116">
          <cell r="P116" t="str">
            <v>CU - 90 QC</v>
          </cell>
        </row>
        <row r="116">
          <cell r="S116">
            <v>4499.00053532534</v>
          </cell>
        </row>
        <row r="117">
          <cell r="A117" t="str">
            <v>REC105</v>
          </cell>
          <cell r="B117" t="str">
            <v>FH4522z</v>
          </cell>
        </row>
        <row r="117">
          <cell r="J117" t="str">
            <v>~</v>
          </cell>
        </row>
        <row r="117">
          <cell r="S117">
            <v>2423.07692307692</v>
          </cell>
        </row>
        <row r="118">
          <cell r="A118" t="str">
            <v>REC106</v>
          </cell>
          <cell r="B118" t="str">
            <v>TFH4531</v>
          </cell>
        </row>
        <row r="118">
          <cell r="J118" t="str">
            <v>~</v>
          </cell>
        </row>
        <row r="118">
          <cell r="P118" t="str">
            <v>CU - 36  QC</v>
          </cell>
        </row>
        <row r="118">
          <cell r="S118">
            <v>3008.17067475237</v>
          </cell>
        </row>
        <row r="119">
          <cell r="A119" t="str">
            <v>REC107</v>
          </cell>
          <cell r="B119" t="str">
            <v>25Q/220V</v>
          </cell>
        </row>
        <row r="119">
          <cell r="J119" t="str">
            <v>~</v>
          </cell>
        </row>
        <row r="119">
          <cell r="P119" t="str">
            <v>CU - 36  QC</v>
          </cell>
        </row>
        <row r="119">
          <cell r="S119">
            <v>2674.80672526901</v>
          </cell>
        </row>
        <row r="120">
          <cell r="A120" t="str">
            <v>REC108</v>
          </cell>
          <cell r="B120" t="str">
            <v>28Q/220V</v>
          </cell>
        </row>
        <row r="120">
          <cell r="J120" t="str">
            <v>~</v>
          </cell>
        </row>
        <row r="120">
          <cell r="P120" t="str">
            <v>CU - 36  QC</v>
          </cell>
        </row>
        <row r="120">
          <cell r="S120">
            <v>2674.80672526901</v>
          </cell>
        </row>
        <row r="121">
          <cell r="A121" t="str">
            <v>REC109</v>
          </cell>
          <cell r="B121" t="str">
            <v>H23A46Q NEW</v>
          </cell>
        </row>
        <row r="121">
          <cell r="J121" t="str">
            <v>~</v>
          </cell>
        </row>
        <row r="122">
          <cell r="A122" t="str">
            <v>REC110</v>
          </cell>
          <cell r="B122" t="str">
            <v>H23A623D NEW</v>
          </cell>
        </row>
        <row r="122">
          <cell r="J122" t="str">
            <v>~</v>
          </cell>
        </row>
        <row r="122">
          <cell r="P122" t="str">
            <v>CU - 72 QC</v>
          </cell>
        </row>
        <row r="122">
          <cell r="S122">
            <v>4567.16918769199</v>
          </cell>
        </row>
        <row r="123">
          <cell r="A123" t="str">
            <v>REC111</v>
          </cell>
          <cell r="B123" t="str">
            <v>H2BG124</v>
          </cell>
        </row>
        <row r="123">
          <cell r="J123" t="str">
            <v>~</v>
          </cell>
        </row>
        <row r="123">
          <cell r="P123" t="str">
            <v>CU - 125 QC</v>
          </cell>
        </row>
        <row r="123">
          <cell r="S123">
            <v>6896.35026582881</v>
          </cell>
        </row>
        <row r="124">
          <cell r="A124" t="str">
            <v>REC112</v>
          </cell>
          <cell r="B124" t="str">
            <v>H25G144</v>
          </cell>
        </row>
        <row r="124">
          <cell r="J124">
            <v>1916.66666666667</v>
          </cell>
        </row>
        <row r="125">
          <cell r="A125" t="str">
            <v>REC113</v>
          </cell>
          <cell r="B125" t="str">
            <v>294Q</v>
          </cell>
        </row>
        <row r="125">
          <cell r="J125" t="str">
            <v>~</v>
          </cell>
        </row>
        <row r="125">
          <cell r="P125" t="str">
            <v>CU - 250 QC</v>
          </cell>
        </row>
        <row r="125">
          <cell r="S125">
            <v>15040.1909116407</v>
          </cell>
        </row>
        <row r="126">
          <cell r="A126" t="str">
            <v>REC114</v>
          </cell>
          <cell r="B126" t="str">
            <v>JH527YAB</v>
          </cell>
        </row>
        <row r="126">
          <cell r="J126" t="str">
            <v>~</v>
          </cell>
        </row>
        <row r="127">
          <cell r="A127" t="str">
            <v>REC115</v>
          </cell>
          <cell r="B127" t="str">
            <v>10hp water cooled condenser</v>
          </cell>
        </row>
        <row r="127">
          <cell r="J127" t="str">
            <v>~</v>
          </cell>
        </row>
        <row r="128">
          <cell r="A128" t="str">
            <v>REC116</v>
          </cell>
          <cell r="B128" t="str">
            <v>SM148</v>
          </cell>
        </row>
        <row r="128">
          <cell r="J128" t="str">
            <v>~</v>
          </cell>
        </row>
        <row r="129">
          <cell r="A129" t="str">
            <v>REC117</v>
          </cell>
          <cell r="B129" t="str">
            <v>SM185 </v>
          </cell>
        </row>
        <row r="129">
          <cell r="J129" t="str">
            <v>~</v>
          </cell>
        </row>
        <row r="130">
          <cell r="A130" t="str">
            <v>REC118</v>
          </cell>
          <cell r="B130" t="str">
            <v>SM160 </v>
          </cell>
        </row>
        <row r="130">
          <cell r="J130" t="str">
            <v>~</v>
          </cell>
        </row>
      </sheetData>
      <sheetData sheetId="22">
        <row r="5">
          <cell r="AK5" t="str">
            <v>c/w contactor,solenoid valve,3ph relay protection,timer delay</v>
          </cell>
          <cell r="AL5" t="str">
            <v>c/w contactor,overload,3ph relay,timer delay w/o solenoid valve</v>
          </cell>
          <cell r="AM5" t="str">
            <v>w/o contactor acc,solenoid valve</v>
          </cell>
        </row>
        <row r="8">
          <cell r="A8" t="str">
            <v>ITEM CODE</v>
          </cell>
          <cell r="B8" t="str">
            <v>MODEL</v>
          </cell>
        </row>
        <row r="8">
          <cell r="O8" t="str">
            <v>RM</v>
          </cell>
        </row>
        <row r="8">
          <cell r="Z8" t="str">
            <v>Model QC unit</v>
          </cell>
        </row>
        <row r="8">
          <cell r="AK8" t="str">
            <v>BCU Cond for coldroom (RM)-02</v>
          </cell>
          <cell r="AL8" t="str">
            <v>BCU Cond for showcase(RM)-01</v>
          </cell>
          <cell r="AM8" t="str">
            <v>BCU Cond (RM)-00</v>
          </cell>
        </row>
        <row r="9">
          <cell r="A9" t="str">
            <v>ALL002</v>
          </cell>
          <cell r="B9" t="str">
            <v>MT22 (1ph)</v>
          </cell>
        </row>
        <row r="9">
          <cell r="D9">
            <v>2</v>
          </cell>
          <cell r="E9" t="str">
            <v>(V01,06)</v>
          </cell>
        </row>
        <row r="9">
          <cell r="G9" t="str">
            <v>3200 btu</v>
          </cell>
        </row>
        <row r="9">
          <cell r="O9">
            <v>2226.2347027972</v>
          </cell>
        </row>
        <row r="9">
          <cell r="T9" t="str">
            <v>CU - 32  QC</v>
          </cell>
        </row>
        <row r="9">
          <cell r="W9">
            <v>4643.37070260396</v>
          </cell>
        </row>
        <row r="10">
          <cell r="A10" t="str">
            <v>ALL003</v>
          </cell>
          <cell r="B10" t="str">
            <v>MT22</v>
          </cell>
        </row>
        <row r="10">
          <cell r="D10">
            <v>2</v>
          </cell>
          <cell r="E10" t="str">
            <v>(V01,06)</v>
          </cell>
        </row>
        <row r="10">
          <cell r="G10" t="str">
            <v>3200 btu</v>
          </cell>
        </row>
        <row r="10">
          <cell r="O10">
            <v>2226.2347027972</v>
          </cell>
        </row>
        <row r="10">
          <cell r="T10" t="str">
            <v>CU - 32  QC</v>
          </cell>
        </row>
        <row r="10">
          <cell r="W10">
            <v>4484.6405438738</v>
          </cell>
        </row>
        <row r="11">
          <cell r="A11" t="str">
            <v>ALL004</v>
          </cell>
          <cell r="B11" t="str">
            <v>MT28 (1ph)</v>
          </cell>
        </row>
        <row r="11">
          <cell r="D11">
            <v>2.3</v>
          </cell>
          <cell r="E11" t="str">
            <v>(V01,06)</v>
          </cell>
        </row>
        <row r="11">
          <cell r="G11" t="str">
            <v>5768 btu</v>
          </cell>
        </row>
        <row r="11">
          <cell r="O11">
            <v>2575.44798951049</v>
          </cell>
        </row>
        <row r="11">
          <cell r="T11" t="str">
            <v>CU - 36  QC</v>
          </cell>
        </row>
        <row r="11">
          <cell r="W11">
            <v>5150.95530743962</v>
          </cell>
        </row>
        <row r="12">
          <cell r="A12" t="str">
            <v>ALL005</v>
          </cell>
          <cell r="B12" t="str">
            <v>MT28</v>
          </cell>
        </row>
        <row r="12">
          <cell r="D12">
            <v>2.3</v>
          </cell>
          <cell r="E12" t="str">
            <v>(V01,06)</v>
          </cell>
        </row>
        <row r="12">
          <cell r="G12" t="str">
            <v>5768 btu</v>
          </cell>
        </row>
        <row r="12">
          <cell r="O12">
            <v>2590.30812937063</v>
          </cell>
        </row>
        <row r="12">
          <cell r="T12" t="str">
            <v>CU - 36  QC</v>
          </cell>
        </row>
        <row r="12">
          <cell r="W12">
            <v>5007.55703904135</v>
          </cell>
        </row>
        <row r="13">
          <cell r="A13" t="str">
            <v>ALL006</v>
          </cell>
          <cell r="B13" t="str">
            <v>MT32 (1ph)</v>
          </cell>
        </row>
        <row r="13">
          <cell r="D13">
            <v>2.5</v>
          </cell>
          <cell r="E13" t="str">
            <v> (V06,09)</v>
          </cell>
        </row>
        <row r="13">
          <cell r="G13" t="str">
            <v>6143 btu</v>
          </cell>
        </row>
        <row r="13">
          <cell r="O13">
            <v>2653.88166520978</v>
          </cell>
        </row>
        <row r="13">
          <cell r="T13" t="str">
            <v>CU - 36  QC</v>
          </cell>
        </row>
        <row r="13">
          <cell r="W13">
            <v>5231.87894109762</v>
          </cell>
        </row>
        <row r="14">
          <cell r="A14" t="str">
            <v>ALL007</v>
          </cell>
          <cell r="B14" t="str">
            <v>MT32</v>
          </cell>
        </row>
        <row r="14">
          <cell r="D14">
            <v>2.5</v>
          </cell>
          <cell r="E14" t="str">
            <v> (V06,09)</v>
          </cell>
        </row>
        <row r="14">
          <cell r="G14" t="str">
            <v>6143 btu</v>
          </cell>
        </row>
        <row r="14">
          <cell r="O14">
            <v>2653.88166520978</v>
          </cell>
        </row>
        <row r="14">
          <cell r="T14" t="str">
            <v>CU - 36  QC</v>
          </cell>
        </row>
        <row r="14">
          <cell r="W14">
            <v>5073.14878236747</v>
          </cell>
        </row>
        <row r="15">
          <cell r="A15" t="str">
            <v>ALL009</v>
          </cell>
          <cell r="B15" t="str">
            <v>MT36</v>
          </cell>
        </row>
        <row r="15">
          <cell r="D15">
            <v>3</v>
          </cell>
          <cell r="E15" t="str">
            <v> (V06,09)</v>
          </cell>
        </row>
        <row r="15">
          <cell r="G15" t="str">
            <v>7780 btu</v>
          </cell>
        </row>
        <row r="15">
          <cell r="O15">
            <v>2762.36068618881</v>
          </cell>
        </row>
        <row r="15">
          <cell r="T15" t="str">
            <v>CU - 40  QC</v>
          </cell>
        </row>
        <row r="15">
          <cell r="W15">
            <v>5281.30390062384</v>
          </cell>
        </row>
        <row r="16">
          <cell r="A16" t="str">
            <v>ALL010</v>
          </cell>
          <cell r="B16" t="str">
            <v>MT40</v>
          </cell>
        </row>
        <row r="16">
          <cell r="D16">
            <v>3.5</v>
          </cell>
          <cell r="E16" t="str">
            <v> (V06,09)</v>
          </cell>
        </row>
        <row r="16">
          <cell r="G16" t="str">
            <v>8294 btu</v>
          </cell>
        </row>
        <row r="16">
          <cell r="O16">
            <v>2808.85779417155</v>
          </cell>
        </row>
        <row r="16">
          <cell r="T16" t="str">
            <v>CU - 50  QC</v>
          </cell>
        </row>
        <row r="16">
          <cell r="W16">
            <v>5449.66626221226</v>
          </cell>
        </row>
        <row r="17">
          <cell r="A17" t="str">
            <v>ALL010.1</v>
          </cell>
          <cell r="B17" t="str">
            <v>MT44</v>
          </cell>
        </row>
        <row r="17">
          <cell r="D17">
            <v>4</v>
          </cell>
          <cell r="E17" t="str">
            <v>(V04,07)</v>
          </cell>
        </row>
        <row r="17">
          <cell r="G17" t="str">
            <v>9600 btu</v>
          </cell>
        </row>
        <row r="17">
          <cell r="O17">
            <v>3051.40613544721</v>
          </cell>
        </row>
        <row r="17">
          <cell r="T17" t="str">
            <v>CU - 64B QC</v>
          </cell>
        </row>
        <row r="17">
          <cell r="W17">
            <v>6171.25579767832</v>
          </cell>
        </row>
        <row r="18">
          <cell r="A18" t="str">
            <v>ALL011</v>
          </cell>
          <cell r="B18" t="str">
            <v>MT50</v>
          </cell>
        </row>
        <row r="18">
          <cell r="D18">
            <v>4</v>
          </cell>
          <cell r="E18" t="str">
            <v>(V04,07)</v>
          </cell>
        </row>
        <row r="18">
          <cell r="G18" t="str">
            <v>9932 btu</v>
          </cell>
        </row>
        <row r="18">
          <cell r="O18">
            <v>3295.0038243007</v>
          </cell>
        </row>
        <row r="18">
          <cell r="T18" t="str">
            <v>CU - 64B QC</v>
          </cell>
        </row>
        <row r="18">
          <cell r="W18">
            <v>6567.89180056432</v>
          </cell>
        </row>
        <row r="19">
          <cell r="A19" t="str">
            <v>ALL012</v>
          </cell>
          <cell r="B19" t="str">
            <v>MT64</v>
          </cell>
        </row>
        <row r="19">
          <cell r="D19">
            <v>5</v>
          </cell>
          <cell r="E19" t="str">
            <v> (V04,07)</v>
          </cell>
        </row>
        <row r="19">
          <cell r="G19" t="str">
            <v>11843 btu</v>
          </cell>
        </row>
        <row r="19">
          <cell r="O19">
            <v>3492.83343945925</v>
          </cell>
        </row>
        <row r="19">
          <cell r="T19" t="str">
            <v>CU - 72 QC</v>
          </cell>
        </row>
        <row r="19">
          <cell r="W19">
            <v>6934.42454938907</v>
          </cell>
        </row>
        <row r="19">
          <cell r="AN19" t="str">
            <v>HTC-5</v>
          </cell>
        </row>
        <row r="19">
          <cell r="AQ19">
            <v>6590.94126455726</v>
          </cell>
        </row>
        <row r="20">
          <cell r="A20" t="str">
            <v>ALL013</v>
          </cell>
          <cell r="B20" t="str">
            <v>MT72</v>
          </cell>
        </row>
        <row r="20">
          <cell r="D20">
            <v>6</v>
          </cell>
          <cell r="E20" t="str">
            <v> (V04,07)</v>
          </cell>
        </row>
        <row r="20">
          <cell r="G20" t="str">
            <v>13200 btu</v>
          </cell>
        </row>
        <row r="20">
          <cell r="O20">
            <v>3690.32611268939</v>
          </cell>
        </row>
        <row r="20">
          <cell r="T20" t="str">
            <v>CU - 90 QC</v>
          </cell>
        </row>
        <row r="20">
          <cell r="W20">
            <v>7559.88907111758</v>
          </cell>
        </row>
        <row r="21">
          <cell r="A21" t="str">
            <v>ALL014</v>
          </cell>
          <cell r="B21" t="str">
            <v>MT80</v>
          </cell>
        </row>
        <row r="21">
          <cell r="D21">
            <v>6.5</v>
          </cell>
          <cell r="E21" t="str">
            <v>(V02,04)</v>
          </cell>
        </row>
        <row r="21">
          <cell r="G21" t="str">
            <v>14983 btu</v>
          </cell>
        </row>
        <row r="21">
          <cell r="O21">
            <v>4853.9253715035</v>
          </cell>
        </row>
        <row r="21">
          <cell r="T21" t="str">
            <v>CU - 90 QC</v>
          </cell>
        </row>
        <row r="21">
          <cell r="W21">
            <v>9053.31101375826</v>
          </cell>
        </row>
        <row r="22">
          <cell r="A22" t="str">
            <v>ALL015</v>
          </cell>
          <cell r="B22" t="str">
            <v>MT100</v>
          </cell>
        </row>
        <row r="22">
          <cell r="D22">
            <v>8.5</v>
          </cell>
          <cell r="E22" t="str">
            <v>(V05,02)</v>
          </cell>
        </row>
        <row r="22">
          <cell r="G22" t="str">
            <v>18293 btu</v>
          </cell>
        </row>
        <row r="22">
          <cell r="O22">
            <v>6042.73656031469</v>
          </cell>
        </row>
        <row r="22">
          <cell r="T22" t="str">
            <v>CU - 125 QC</v>
          </cell>
        </row>
        <row r="22">
          <cell r="W22">
            <v>11901.9608750806</v>
          </cell>
        </row>
        <row r="23">
          <cell r="A23" t="str">
            <v>ALL016</v>
          </cell>
          <cell r="B23" t="str">
            <v>MT125</v>
          </cell>
        </row>
        <row r="23">
          <cell r="D23">
            <v>10</v>
          </cell>
          <cell r="E23" t="str">
            <v> (V05,02)</v>
          </cell>
        </row>
        <row r="23">
          <cell r="G23" t="str">
            <v>25563 btu</v>
          </cell>
        </row>
        <row r="23">
          <cell r="O23">
            <v>6845.18411276224</v>
          </cell>
        </row>
        <row r="23">
          <cell r="T23" t="str">
            <v>CU - 144 QC</v>
          </cell>
        </row>
        <row r="23">
          <cell r="W23">
            <v>13302.4765402029</v>
          </cell>
        </row>
        <row r="24">
          <cell r="A24" t="str">
            <v>ALL017</v>
          </cell>
          <cell r="B24" t="str">
            <v>MT144</v>
          </cell>
        </row>
        <row r="24">
          <cell r="D24">
            <v>12</v>
          </cell>
          <cell r="E24" t="str">
            <v> (V05,03)</v>
          </cell>
        </row>
        <row r="24">
          <cell r="G24" t="str">
            <v>29000btu</v>
          </cell>
        </row>
        <row r="24">
          <cell r="O24" t="str">
            <v>~</v>
          </cell>
        </row>
        <row r="24">
          <cell r="T24" t="str">
            <v>CU - 160 QC</v>
          </cell>
        </row>
        <row r="24">
          <cell r="W24" t="str">
            <v>~</v>
          </cell>
        </row>
        <row r="25">
          <cell r="A25" t="str">
            <v>ALL018</v>
          </cell>
          <cell r="B25" t="str">
            <v>MT160</v>
          </cell>
        </row>
        <row r="25">
          <cell r="D25">
            <v>13</v>
          </cell>
          <cell r="E25" t="str">
            <v> (V05,03)</v>
          </cell>
        </row>
        <row r="25">
          <cell r="G25" t="str">
            <v>32970 btu</v>
          </cell>
        </row>
        <row r="25">
          <cell r="O25">
            <v>8177.25633741259</v>
          </cell>
        </row>
        <row r="25">
          <cell r="T25" t="str">
            <v>CU - 200 QC</v>
          </cell>
        </row>
        <row r="25">
          <cell r="W25">
            <v>16406.7862889283</v>
          </cell>
        </row>
        <row r="26">
          <cell r="A26" t="str">
            <v>ALL019</v>
          </cell>
          <cell r="B26" t="str">
            <v>MTZ18</v>
          </cell>
        </row>
        <row r="26">
          <cell r="D26">
            <v>1.5</v>
          </cell>
          <cell r="E26" t="str">
            <v>(V01,06)</v>
          </cell>
        </row>
        <row r="26">
          <cell r="G26" t="str">
            <v>3200btu</v>
          </cell>
        </row>
        <row r="26">
          <cell r="O26">
            <v>2184.62631118881</v>
          </cell>
        </row>
        <row r="26">
          <cell r="T26" t="str">
            <v>CU - 22  QC</v>
          </cell>
        </row>
        <row r="26">
          <cell r="W26">
            <v>4393.32493459478</v>
          </cell>
        </row>
        <row r="27">
          <cell r="A27" t="str">
            <v>ALL020</v>
          </cell>
          <cell r="B27" t="str">
            <v>MTZ-22 </v>
          </cell>
        </row>
        <row r="27">
          <cell r="D27">
            <v>2</v>
          </cell>
          <cell r="E27" t="str">
            <v> (V01,06)</v>
          </cell>
        </row>
        <row r="27">
          <cell r="G27" t="str">
            <v>4300 btu</v>
          </cell>
        </row>
        <row r="27">
          <cell r="O27">
            <v>2307.96547202797</v>
          </cell>
        </row>
        <row r="27">
          <cell r="T27" t="str">
            <v>CU - 32  QC</v>
          </cell>
        </row>
        <row r="27">
          <cell r="W27">
            <v>4568.9659406992</v>
          </cell>
        </row>
        <row r="28">
          <cell r="A28" t="str">
            <v>ALL021</v>
          </cell>
          <cell r="B28" t="str">
            <v>MTZ-28</v>
          </cell>
        </row>
        <row r="28">
          <cell r="D28">
            <v>2.3</v>
          </cell>
          <cell r="E28" t="str">
            <v>(V01,06)</v>
          </cell>
        </row>
        <row r="28">
          <cell r="G28" t="str">
            <v>5460 btu</v>
          </cell>
        </row>
        <row r="28">
          <cell r="O28">
            <v>2649.74868881119</v>
          </cell>
        </row>
        <row r="28">
          <cell r="T28" t="str">
            <v>CU - 36  QC</v>
          </cell>
        </row>
        <row r="28">
          <cell r="W28">
            <v>5068.88460036891</v>
          </cell>
        </row>
        <row r="29">
          <cell r="A29" t="str">
            <v>ALL022</v>
          </cell>
          <cell r="B29" t="str">
            <v>MTZ-32</v>
          </cell>
        </row>
        <row r="29">
          <cell r="D29">
            <v>2.5</v>
          </cell>
          <cell r="E29" t="str">
            <v>(V06,09)</v>
          </cell>
        </row>
        <row r="29">
          <cell r="G29" t="str">
            <v>5767 btu</v>
          </cell>
        </row>
        <row r="29">
          <cell r="O29">
            <v>2754.93061625874</v>
          </cell>
        </row>
        <row r="29">
          <cell r="T29" t="str">
            <v>CU - 36  QC</v>
          </cell>
        </row>
        <row r="29">
          <cell r="W29">
            <v>5177.40563662432</v>
          </cell>
        </row>
        <row r="30">
          <cell r="A30" t="str">
            <v>ALL023</v>
          </cell>
          <cell r="B30" t="str">
            <v>MTZ-36</v>
          </cell>
        </row>
        <row r="30">
          <cell r="D30">
            <v>3</v>
          </cell>
          <cell r="E30" t="str">
            <v> (V06,09)</v>
          </cell>
        </row>
        <row r="30">
          <cell r="G30" t="str">
            <v>7440 btu</v>
          </cell>
        </row>
        <row r="30">
          <cell r="O30">
            <v>2964.68149038462</v>
          </cell>
        </row>
        <row r="30">
          <cell r="T30" t="str">
            <v>CU - 40  QC</v>
          </cell>
        </row>
        <row r="30">
          <cell r="W30">
            <v>5490.04758749252</v>
          </cell>
        </row>
        <row r="31">
          <cell r="A31" t="str">
            <v>ALL024</v>
          </cell>
          <cell r="B31" t="str">
            <v>MTZ-40 </v>
          </cell>
        </row>
        <row r="31">
          <cell r="D31">
            <v>3.5</v>
          </cell>
          <cell r="E31" t="str">
            <v>(V06,09)</v>
          </cell>
        </row>
        <row r="31">
          <cell r="G31" t="str">
            <v>7747 btu</v>
          </cell>
        </row>
        <row r="31">
          <cell r="O31">
            <v>3014.98306381119</v>
          </cell>
        </row>
        <row r="31">
          <cell r="T31" t="str">
            <v>CU - 50  QC</v>
          </cell>
        </row>
        <row r="31">
          <cell r="W31">
            <v>5796.09032426132</v>
          </cell>
        </row>
        <row r="32">
          <cell r="A32" t="str">
            <v>ALL024.1</v>
          </cell>
          <cell r="B32" t="str">
            <v>MTZ-44</v>
          </cell>
        </row>
        <row r="32">
          <cell r="D32">
            <v>4</v>
          </cell>
          <cell r="E32" t="str">
            <v> (V04,07)</v>
          </cell>
        </row>
        <row r="32">
          <cell r="O32">
            <v>3360.75994318182</v>
          </cell>
        </row>
        <row r="32">
          <cell r="T32" t="str">
            <v>CU - 64B QC</v>
          </cell>
        </row>
        <row r="32">
          <cell r="W32">
            <v>6635.73541528294</v>
          </cell>
        </row>
        <row r="33">
          <cell r="A33" t="str">
            <v>ALL025</v>
          </cell>
          <cell r="B33" t="str">
            <v>MTZ-50</v>
          </cell>
        </row>
        <row r="33">
          <cell r="D33">
            <v>4</v>
          </cell>
          <cell r="E33" t="str">
            <v> (V04,07)</v>
          </cell>
        </row>
        <row r="33">
          <cell r="G33" t="str">
            <v>10000 btu</v>
          </cell>
        </row>
        <row r="33">
          <cell r="O33">
            <v>3473.32550262238</v>
          </cell>
        </row>
        <row r="33">
          <cell r="T33" t="str">
            <v>CU - 64 QC</v>
          </cell>
        </row>
        <row r="33">
          <cell r="W33">
            <v>7050.43049862053</v>
          </cell>
        </row>
        <row r="34">
          <cell r="A34" t="str">
            <v>ALL026</v>
          </cell>
          <cell r="B34" t="str">
            <v>MTZ-64</v>
          </cell>
        </row>
        <row r="34">
          <cell r="D34">
            <v>5</v>
          </cell>
          <cell r="E34" t="str">
            <v> (V04,07)</v>
          </cell>
        </row>
        <row r="34">
          <cell r="G34" t="str">
            <v>12935 btu</v>
          </cell>
        </row>
        <row r="34">
          <cell r="O34">
            <v>3668.10580166903</v>
          </cell>
        </row>
        <row r="34">
          <cell r="T34" t="str">
            <v>CU - 72 QC</v>
          </cell>
        </row>
        <row r="34">
          <cell r="W34">
            <v>7445.12981634434</v>
          </cell>
        </row>
        <row r="35">
          <cell r="A35" t="str">
            <v>ALL027</v>
          </cell>
          <cell r="B35" t="str">
            <v>MTZ-72</v>
          </cell>
        </row>
        <row r="35">
          <cell r="D35">
            <v>6</v>
          </cell>
          <cell r="E35" t="str">
            <v> (V04,07)</v>
          </cell>
        </row>
        <row r="35">
          <cell r="G35" t="str">
            <v>15119 btu</v>
          </cell>
        </row>
        <row r="35">
          <cell r="O35">
            <v>4067.73109702797</v>
          </cell>
        </row>
        <row r="35">
          <cell r="T35" t="str">
            <v>CU - 90 QC</v>
          </cell>
        </row>
        <row r="35">
          <cell r="W35">
            <v>8242.15819088669</v>
          </cell>
        </row>
        <row r="36">
          <cell r="A36" t="str">
            <v>ALL028</v>
          </cell>
          <cell r="B36" t="str">
            <v>MTZ-80</v>
          </cell>
        </row>
        <row r="36">
          <cell r="D36">
            <v>6.5</v>
          </cell>
          <cell r="E36" t="str">
            <v>(V02,04)</v>
          </cell>
        </row>
        <row r="36">
          <cell r="G36" t="str">
            <v>17269 btu</v>
          </cell>
        </row>
        <row r="36">
          <cell r="O36">
            <v>4846.49530157343</v>
          </cell>
        </row>
        <row r="36">
          <cell r="T36" t="str">
            <v>CU - 90 QC</v>
          </cell>
        </row>
        <row r="36">
          <cell r="W36">
            <v>9045.64506859232</v>
          </cell>
        </row>
        <row r="37">
          <cell r="A37" t="str">
            <v>ALL029</v>
          </cell>
          <cell r="B37" t="str">
            <v>MTZ-100</v>
          </cell>
        </row>
        <row r="37">
          <cell r="D37">
            <v>8.5</v>
          </cell>
          <cell r="E37" t="str">
            <v> (V05,02)</v>
          </cell>
        </row>
        <row r="37">
          <cell r="G37" t="str">
            <v>19317 btu</v>
          </cell>
        </row>
        <row r="37">
          <cell r="O37">
            <v>6713.671875</v>
          </cell>
        </row>
        <row r="37">
          <cell r="T37" t="str">
            <v>CU - 125 QC</v>
          </cell>
        </row>
        <row r="37">
          <cell r="W37">
            <v>12594.1957235655</v>
          </cell>
        </row>
        <row r="38">
          <cell r="A38" t="str">
            <v>ALL030</v>
          </cell>
          <cell r="B38" t="str">
            <v>MTZ-125</v>
          </cell>
        </row>
        <row r="38">
          <cell r="D38">
            <v>10</v>
          </cell>
          <cell r="E38" t="str">
            <v> (V05,02)</v>
          </cell>
        </row>
        <row r="38">
          <cell r="G38" t="str">
            <v>26553 btu</v>
          </cell>
        </row>
        <row r="38">
          <cell r="O38">
            <v>7573.33096590909</v>
          </cell>
        </row>
        <row r="38">
          <cell r="T38" t="str">
            <v>CU - 144 QC</v>
          </cell>
        </row>
        <row r="38">
          <cell r="W38">
            <v>14053.7391664655</v>
          </cell>
        </row>
        <row r="39">
          <cell r="A39" t="str">
            <v>ALL031</v>
          </cell>
          <cell r="B39" t="str">
            <v>MTZ-160</v>
          </cell>
        </row>
        <row r="39">
          <cell r="D39">
            <v>13</v>
          </cell>
          <cell r="E39" t="str">
            <v> (V05,03)</v>
          </cell>
        </row>
        <row r="39">
          <cell r="G39" t="str">
            <v>34983 btu</v>
          </cell>
        </row>
        <row r="39">
          <cell r="O39">
            <v>8383.81228146853</v>
          </cell>
        </row>
        <row r="39">
          <cell r="T39" t="str">
            <v>CU - 200 QC</v>
          </cell>
        </row>
        <row r="39">
          <cell r="W39">
            <v>16619.8995645416</v>
          </cell>
        </row>
        <row r="40">
          <cell r="A40" t="str">
            <v>ALL037</v>
          </cell>
          <cell r="B40" t="str">
            <v>NTZ-215A4LR1A</v>
          </cell>
        </row>
        <row r="40">
          <cell r="D40">
            <v>10</v>
          </cell>
          <cell r="E40" t="str">
            <v> (V05,02)</v>
          </cell>
        </row>
        <row r="40">
          <cell r="G40" t="str">
            <v>32355 btu</v>
          </cell>
        </row>
        <row r="40">
          <cell r="O40" t="str">
            <v>~</v>
          </cell>
        </row>
        <row r="40">
          <cell r="T40" t="str">
            <v>CU - 144 QC</v>
          </cell>
        </row>
        <row r="40">
          <cell r="W40">
            <v>14710.0566477992</v>
          </cell>
        </row>
        <row r="41">
          <cell r="A41" t="str">
            <v>ALL078</v>
          </cell>
          <cell r="B41" t="str">
            <v>KCJ511HAE (1ph)</v>
          </cell>
        </row>
        <row r="41">
          <cell r="D41">
            <v>1</v>
          </cell>
          <cell r="E41" t="str">
            <v>3/8 , 1/2</v>
          </cell>
          <cell r="F41" t="str">
            <v>0.055 * 4ft, 5ft</v>
          </cell>
          <cell r="G41" t="str">
            <v>WJ5510/CAJ4510T</v>
          </cell>
        </row>
        <row r="41">
          <cell r="O41">
            <v>973.339160839161</v>
          </cell>
        </row>
        <row r="41">
          <cell r="T41" t="str">
            <v>CU - 15 QC  </v>
          </cell>
        </row>
        <row r="41">
          <cell r="W41">
            <v>2993.88575131128</v>
          </cell>
        </row>
        <row r="41">
          <cell r="AB41" t="str">
            <v>WCU-1HP</v>
          </cell>
        </row>
        <row r="41">
          <cell r="AK41">
            <v>2890.86344982767</v>
          </cell>
          <cell r="AL41">
            <v>2787.68884665306</v>
          </cell>
          <cell r="AM41">
            <v>2787.68884665306</v>
          </cell>
        </row>
        <row r="42">
          <cell r="A42" t="str">
            <v>ALL079</v>
          </cell>
          <cell r="B42" t="str">
            <v>KCJ513HAE (1ph)</v>
          </cell>
        </row>
        <row r="42">
          <cell r="D42">
            <v>1.5</v>
          </cell>
          <cell r="E42" t="str">
            <v>3/8 , 1/2</v>
          </cell>
          <cell r="F42" t="str">
            <v>0.055 * 4ft ,5ft</v>
          </cell>
          <cell r="G42" t="str">
            <v>WJ5515/CAJ4517T</v>
          </cell>
        </row>
        <row r="42">
          <cell r="O42">
            <v>1062.5</v>
          </cell>
        </row>
        <row r="42">
          <cell r="T42" t="str">
            <v>CU - 22  QC</v>
          </cell>
        </row>
        <row r="42">
          <cell r="W42">
            <v>3209.14699447933</v>
          </cell>
        </row>
        <row r="42">
          <cell r="AB42" t="str">
            <v>WCU-1.5HP</v>
          </cell>
        </row>
        <row r="42">
          <cell r="AK42">
            <v>3164.87950570611</v>
          </cell>
          <cell r="AL42">
            <v>3061.70490253151</v>
          </cell>
          <cell r="AM42">
            <v>3061.70490253151</v>
          </cell>
        </row>
        <row r="43">
          <cell r="A43" t="str">
            <v>ALL080</v>
          </cell>
          <cell r="B43" t="str">
            <v>CR22K6M-PF1 (1ph)</v>
          </cell>
        </row>
        <row r="43">
          <cell r="D43">
            <v>2</v>
          </cell>
          <cell r="E43" t="str">
            <v>3/8 , 1/2</v>
          </cell>
          <cell r="F43" t="str">
            <v>CW relay box</v>
          </cell>
          <cell r="G43" t="str">
            <v>MT22/FH4524</v>
          </cell>
        </row>
        <row r="43">
          <cell r="O43">
            <v>1110.22727272727</v>
          </cell>
        </row>
        <row r="43">
          <cell r="T43" t="str">
            <v>CU - 32  QC</v>
          </cell>
        </row>
        <row r="43">
          <cell r="W43">
            <v>3491.93446523023</v>
          </cell>
        </row>
        <row r="43">
          <cell r="AB43" t="str">
            <v>WCU-2HP</v>
          </cell>
        </row>
        <row r="43">
          <cell r="AK43">
            <v>3663.10128972845</v>
          </cell>
          <cell r="AL43">
            <v>3559.92668655384</v>
          </cell>
          <cell r="AM43">
            <v>3533.49811512527</v>
          </cell>
        </row>
        <row r="44">
          <cell r="A44" t="str">
            <v>ALL081</v>
          </cell>
          <cell r="B44" t="str">
            <v>CR22K6M-TFM (3ph)</v>
          </cell>
        </row>
        <row r="44">
          <cell r="D44">
            <v>2</v>
          </cell>
          <cell r="E44" t="str">
            <v>3/8 , 1/2</v>
          </cell>
        </row>
        <row r="44">
          <cell r="G44" t="str">
            <v>MT22/TFH4524</v>
          </cell>
        </row>
        <row r="44">
          <cell r="O44">
            <v>1277.97202797203</v>
          </cell>
        </row>
        <row r="44">
          <cell r="T44" t="str">
            <v>CU - 32  QC</v>
          </cell>
        </row>
        <row r="44">
          <cell r="W44">
            <v>3506.27429207005</v>
          </cell>
        </row>
        <row r="44">
          <cell r="AB44" t="str">
            <v>WCU-2HP</v>
          </cell>
        </row>
        <row r="44">
          <cell r="AK44">
            <v>3952.82622333683</v>
          </cell>
          <cell r="AL44">
            <v>3849.65162016223</v>
          </cell>
          <cell r="AM44">
            <v>3547.8379419651</v>
          </cell>
        </row>
        <row r="45">
          <cell r="A45" t="str">
            <v>ALL082</v>
          </cell>
          <cell r="B45" t="str">
            <v>CR30K6M-TFM (3ph)</v>
          </cell>
        </row>
        <row r="45">
          <cell r="D45">
            <v>2.5</v>
          </cell>
          <cell r="E45" t="str">
            <v>3/8 , 5/8</v>
          </cell>
        </row>
        <row r="45">
          <cell r="G45" t="str">
            <v>MT28/TFH4531</v>
          </cell>
        </row>
        <row r="45">
          <cell r="O45">
            <v>1337.41258741259</v>
          </cell>
        </row>
        <row r="45">
          <cell r="T45" t="str">
            <v>CU - 36  QC</v>
          </cell>
        </row>
        <row r="45">
          <cell r="W45">
            <v>3714.88703543385</v>
          </cell>
        </row>
        <row r="45">
          <cell r="AB45" t="str">
            <v>WCU-3HP</v>
          </cell>
        </row>
        <row r="45">
          <cell r="AK45">
            <v>4590.23896301404</v>
          </cell>
          <cell r="AL45">
            <v>4487.06435983944</v>
          </cell>
          <cell r="AM45">
            <v>4185.25068164231</v>
          </cell>
        </row>
        <row r="46">
          <cell r="A46" t="str">
            <v>ALL083</v>
          </cell>
          <cell r="B46" t="str">
            <v>CR30K6M-PFM (1ph)</v>
          </cell>
        </row>
        <row r="46">
          <cell r="D46">
            <v>2.5</v>
          </cell>
          <cell r="E46" t="str">
            <v>3/8 , 5/8</v>
          </cell>
          <cell r="F46" t="str">
            <v>CW relay box</v>
          </cell>
          <cell r="G46" t="str">
            <v>MT28/FH4531</v>
          </cell>
        </row>
        <row r="46">
          <cell r="O46">
            <v>1214.24825174825</v>
          </cell>
        </row>
        <row r="46">
          <cell r="T46" t="str">
            <v>CU - 36  QC</v>
          </cell>
        </row>
        <row r="46">
          <cell r="W46">
            <v>3746.54287958969</v>
          </cell>
        </row>
        <row r="46">
          <cell r="AB46" t="str">
            <v>WCU-3HP</v>
          </cell>
        </row>
        <row r="46">
          <cell r="AK46">
            <v>4346.50970040133</v>
          </cell>
          <cell r="AL46">
            <v>4243.33509722673</v>
          </cell>
          <cell r="AM46">
            <v>4216.90652579816</v>
          </cell>
        </row>
        <row r="47">
          <cell r="A47" t="str">
            <v>ALL084</v>
          </cell>
          <cell r="B47" t="str">
            <v>CR36K6M-PFZ (1ph)</v>
          </cell>
        </row>
        <row r="47">
          <cell r="D47">
            <v>3</v>
          </cell>
          <cell r="E47" t="str">
            <v>3/8 , 3/4</v>
          </cell>
          <cell r="F47" t="str">
            <v>CW relay box</v>
          </cell>
          <cell r="G47" t="str">
            <v>MT36</v>
          </cell>
        </row>
        <row r="47">
          <cell r="O47">
            <v>1355.41958041958</v>
          </cell>
        </row>
        <row r="47">
          <cell r="T47" t="str">
            <v>CU - 40  QC</v>
          </cell>
        </row>
        <row r="47">
          <cell r="W47">
            <v>3988.42815657622</v>
          </cell>
        </row>
        <row r="47">
          <cell r="AB47" t="str">
            <v>WCU-4HP</v>
          </cell>
        </row>
        <row r="47">
          <cell r="AK47">
            <v>4678.73799028858</v>
          </cell>
          <cell r="AL47">
            <v>4575.56338711397</v>
          </cell>
          <cell r="AM47">
            <v>4549.1348156854</v>
          </cell>
        </row>
        <row r="48">
          <cell r="A48" t="str">
            <v>ALL085</v>
          </cell>
          <cell r="B48" t="str">
            <v>CR37K6M-TFD (3ph)</v>
          </cell>
        </row>
        <row r="48">
          <cell r="D48">
            <v>3</v>
          </cell>
          <cell r="E48" t="str">
            <v>3/8 , 3/4</v>
          </cell>
        </row>
        <row r="48">
          <cell r="G48" t="str">
            <v>MT36</v>
          </cell>
        </row>
        <row r="48">
          <cell r="O48">
            <v>1411.71328671329</v>
          </cell>
        </row>
        <row r="48">
          <cell r="T48" t="str">
            <v>CU - 40  QC</v>
          </cell>
        </row>
        <row r="48">
          <cell r="W48">
            <v>3887.77880592687</v>
          </cell>
        </row>
        <row r="48">
          <cell r="AB48" t="str">
            <v>WCU-4HP</v>
          </cell>
        </row>
        <row r="48">
          <cell r="AK48">
            <v>4853.47374640778</v>
          </cell>
          <cell r="AL48">
            <v>4750.29914323317</v>
          </cell>
          <cell r="AM48">
            <v>4448.48546503605</v>
          </cell>
        </row>
        <row r="49">
          <cell r="A49" t="str">
            <v>ALL086</v>
          </cell>
          <cell r="B49" t="str">
            <v>CR42K6M-TFM (3ph)</v>
          </cell>
        </row>
        <row r="49">
          <cell r="D49">
            <v>3.5</v>
          </cell>
          <cell r="E49" t="str">
            <v>1/2 , 5/8</v>
          </cell>
        </row>
        <row r="49">
          <cell r="G49" t="str">
            <v>MT40/TFH4540</v>
          </cell>
        </row>
        <row r="49">
          <cell r="O49">
            <v>1448.86363636364</v>
          </cell>
        </row>
        <row r="49">
          <cell r="T49" t="str">
            <v>CU - 50  QC</v>
          </cell>
        </row>
        <row r="49">
          <cell r="W49">
            <v>4111.25931325844</v>
          </cell>
        </row>
        <row r="49">
          <cell r="AB49" t="str">
            <v>WCU-4HP</v>
          </cell>
        </row>
        <row r="49">
          <cell r="AK49">
            <v>4919.32589960933</v>
          </cell>
          <cell r="AL49">
            <v>4816.15129643473</v>
          </cell>
          <cell r="AM49">
            <v>4417.82168437227</v>
          </cell>
        </row>
        <row r="50">
          <cell r="A50" t="str">
            <v>ALL087</v>
          </cell>
          <cell r="B50" t="str">
            <v>CR47KQM-TFD (3ph)</v>
          </cell>
        </row>
        <row r="50">
          <cell r="D50">
            <v>4</v>
          </cell>
          <cell r="E50" t="str">
            <v>1/2 , 3/4</v>
          </cell>
        </row>
        <row r="50">
          <cell r="G50" t="str">
            <v>MT50/TAG4546</v>
          </cell>
        </row>
        <row r="50">
          <cell r="O50">
            <v>1604.65542521994</v>
          </cell>
        </row>
        <row r="50">
          <cell r="T50" t="str">
            <v>CU - 64B QC</v>
          </cell>
        </row>
        <row r="50">
          <cell r="W50">
            <v>4747.46938443879</v>
          </cell>
        </row>
        <row r="50">
          <cell r="AB50" t="str">
            <v>LCU-05</v>
          </cell>
        </row>
        <row r="50">
          <cell r="AK50">
            <v>6396.79371548044</v>
          </cell>
          <cell r="AL50">
            <v>6293.61911230583</v>
          </cell>
          <cell r="AM50">
            <v>5895.28950024338</v>
          </cell>
        </row>
        <row r="51">
          <cell r="A51" t="str">
            <v>ALL088</v>
          </cell>
          <cell r="B51" t="str">
            <v>CR62KQM-TFD (3ph)</v>
          </cell>
        </row>
        <row r="51">
          <cell r="D51">
            <v>5</v>
          </cell>
          <cell r="E51" t="str">
            <v>1/2 , 7/8</v>
          </cell>
        </row>
        <row r="51">
          <cell r="G51" t="str">
            <v>MT64/TAG4561</v>
          </cell>
        </row>
        <row r="51">
          <cell r="O51">
            <v>1790.64685314685</v>
          </cell>
        </row>
        <row r="51">
          <cell r="T51" t="str">
            <v>CU - 72 QC</v>
          </cell>
        </row>
        <row r="51">
          <cell r="W51">
            <v>5566.29289805429</v>
          </cell>
        </row>
        <row r="51">
          <cell r="AB51" t="str">
            <v>LCU-06</v>
          </cell>
        </row>
        <row r="51">
          <cell r="AK51">
            <v>7061.06810892045</v>
          </cell>
          <cell r="AL51">
            <v>6957.89350574584</v>
          </cell>
          <cell r="AM51">
            <v>6559.56389368339</v>
          </cell>
        </row>
        <row r="52">
          <cell r="A52" t="str">
            <v>ALL089</v>
          </cell>
          <cell r="B52" t="str">
            <v>CR72KQM-TFM (3ph)</v>
          </cell>
        </row>
        <row r="52">
          <cell r="D52">
            <v>6</v>
          </cell>
          <cell r="E52" t="str">
            <v>1/2 , 7/8</v>
          </cell>
        </row>
        <row r="52">
          <cell r="G52" t="str">
            <v>MT72/TAG4573</v>
          </cell>
        </row>
        <row r="52">
          <cell r="O52">
            <v>2214.16083916084</v>
          </cell>
        </row>
        <row r="52">
          <cell r="T52" t="str">
            <v>CU - 90 QC</v>
          </cell>
        </row>
        <row r="52">
          <cell r="W52">
            <v>6329.74443276981</v>
          </cell>
        </row>
        <row r="52">
          <cell r="AB52" t="str">
            <v>LCU-08</v>
          </cell>
        </row>
        <row r="52">
          <cell r="AK52">
            <v>7932.35177537578</v>
          </cell>
          <cell r="AL52">
            <v>7829.17717220118</v>
          </cell>
          <cell r="AM52">
            <v>7430.84756013872</v>
          </cell>
        </row>
        <row r="53">
          <cell r="A53" t="str">
            <v>ALL090</v>
          </cell>
          <cell r="B53" t="str">
            <v>KCJ461CAL (1ph)</v>
          </cell>
        </row>
        <row r="53">
          <cell r="D53">
            <v>1</v>
          </cell>
          <cell r="E53" t="str">
            <v>3/8 , 1/2</v>
          </cell>
        </row>
        <row r="53">
          <cell r="G53" t="str">
            <v>WJ5510/CAJ4510Z</v>
          </cell>
        </row>
        <row r="53">
          <cell r="O53">
            <v>1055.06993006993</v>
          </cell>
        </row>
        <row r="53">
          <cell r="T53" t="str">
            <v>CU - 15 QC  </v>
          </cell>
        </row>
        <row r="53">
          <cell r="W53">
            <v>3078.21114813668</v>
          </cell>
        </row>
        <row r="53">
          <cell r="AB53" t="str">
            <v>WCU-1.5HP</v>
          </cell>
        </row>
        <row r="53">
          <cell r="AK53">
            <v>3529.11460117405</v>
          </cell>
          <cell r="AL53">
            <v>3425.93999799945</v>
          </cell>
          <cell r="AM53">
            <v>3027.61038593699</v>
          </cell>
        </row>
        <row r="54">
          <cell r="A54" t="str">
            <v>ALL091</v>
          </cell>
          <cell r="B54" t="str">
            <v>KCJ484CAL (1ph)</v>
          </cell>
        </row>
        <row r="54">
          <cell r="D54">
            <v>1.5</v>
          </cell>
          <cell r="E54" t="str">
            <v>3/8 , 1/2</v>
          </cell>
        </row>
        <row r="54">
          <cell r="G54" t="str">
            <v>WJ5515/CAJ4517Z</v>
          </cell>
        </row>
        <row r="54">
          <cell r="O54">
            <v>1159.09090909091</v>
          </cell>
        </row>
        <row r="54">
          <cell r="T54" t="str">
            <v>CU - 22  QC</v>
          </cell>
        </row>
        <row r="54">
          <cell r="W54">
            <v>3308.80428163662</v>
          </cell>
        </row>
        <row r="54">
          <cell r="AB54" t="str">
            <v>WCU-2HP</v>
          </cell>
        </row>
        <row r="54">
          <cell r="AK54">
            <v>3900.25846311847</v>
          </cell>
          <cell r="AL54">
            <v>3797.08385994386</v>
          </cell>
          <cell r="AM54">
            <v>3398.75424788141</v>
          </cell>
        </row>
        <row r="55">
          <cell r="A55" t="str">
            <v>ALL092</v>
          </cell>
          <cell r="B55" t="str">
            <v>KCM511CAL (1ph)</v>
          </cell>
        </row>
        <row r="55">
          <cell r="D55">
            <v>1.75</v>
          </cell>
          <cell r="E55" t="str">
            <v>3/8 , 1/2</v>
          </cell>
        </row>
        <row r="55">
          <cell r="G55" t="str">
            <v>MTZ22/CAJ4519Z</v>
          </cell>
        </row>
        <row r="55">
          <cell r="O55">
            <v>1512.01923076923</v>
          </cell>
        </row>
        <row r="55">
          <cell r="T55" t="str">
            <v>CU - 32  QC</v>
          </cell>
        </row>
        <row r="55">
          <cell r="W55" t="str">
            <v>~</v>
          </cell>
        </row>
        <row r="55">
          <cell r="AB55" t="str">
            <v>WCU-2HP</v>
          </cell>
        </row>
        <row r="55">
          <cell r="AK55">
            <v>4290.81942992943</v>
          </cell>
          <cell r="AL55">
            <v>4187.64482675483</v>
          </cell>
          <cell r="AM55">
            <v>3789.31521469237</v>
          </cell>
        </row>
        <row r="56">
          <cell r="A56" t="str">
            <v>ALL093</v>
          </cell>
          <cell r="B56" t="str">
            <v>KCM511CAL (3ph)</v>
          </cell>
        </row>
        <row r="56">
          <cell r="D56">
            <v>1.75</v>
          </cell>
          <cell r="E56" t="str">
            <v>3/8 , 1/2</v>
          </cell>
        </row>
        <row r="56">
          <cell r="G56" t="str">
            <v>MTZ22/TAJ4519Z</v>
          </cell>
        </row>
        <row r="56">
          <cell r="O56" t="str">
            <v>~</v>
          </cell>
        </row>
        <row r="56">
          <cell r="T56" t="str">
            <v>CU - 32  QC</v>
          </cell>
        </row>
        <row r="56">
          <cell r="W56" t="str">
            <v>~</v>
          </cell>
        </row>
        <row r="56">
          <cell r="AB56" t="str">
            <v>WCU-2HP</v>
          </cell>
        </row>
        <row r="56">
          <cell r="AK56">
            <v>4156.66538952539</v>
          </cell>
          <cell r="AL56">
            <v>4053.49078635079</v>
          </cell>
          <cell r="AM56">
            <v>3655.16117428833</v>
          </cell>
        </row>
        <row r="57">
          <cell r="A57" t="str">
            <v>ALL094</v>
          </cell>
          <cell r="B57" t="str">
            <v>KCM514CAL (1ph)</v>
          </cell>
        </row>
        <row r="57">
          <cell r="D57">
            <v>2</v>
          </cell>
          <cell r="E57" t="str">
            <v>3/8 , 5/8</v>
          </cell>
        </row>
        <row r="57">
          <cell r="G57" t="str">
            <v>MTZ28/FH4524Z</v>
          </cell>
        </row>
        <row r="57">
          <cell r="O57" t="str">
            <v>~</v>
          </cell>
        </row>
        <row r="57">
          <cell r="T57" t="str">
            <v>CU - 36  QC</v>
          </cell>
        </row>
        <row r="57">
          <cell r="W57" t="str">
            <v>~</v>
          </cell>
        </row>
        <row r="57">
          <cell r="AB57" t="str">
            <v>WCU-2HP</v>
          </cell>
        </row>
        <row r="57">
          <cell r="AK57">
            <v>4363.03263339264</v>
          </cell>
          <cell r="AL57">
            <v>4259.85803021804</v>
          </cell>
          <cell r="AM57">
            <v>3861.52841815558</v>
          </cell>
        </row>
        <row r="58">
          <cell r="A58" t="str">
            <v>ALL095</v>
          </cell>
          <cell r="B58" t="str">
            <v>KCM514CAL (3ph)</v>
          </cell>
        </row>
        <row r="58">
          <cell r="D58">
            <v>2</v>
          </cell>
          <cell r="E58" t="str">
            <v>3/8 , 7/8</v>
          </cell>
        </row>
        <row r="58">
          <cell r="G58" t="str">
            <v>MTZ28/TFH4524Z</v>
          </cell>
        </row>
        <row r="58">
          <cell r="O58" t="str">
            <v>~</v>
          </cell>
        </row>
        <row r="58">
          <cell r="T58" t="str">
            <v>CU - 36  QC</v>
          </cell>
        </row>
        <row r="58">
          <cell r="W58" t="str">
            <v>~</v>
          </cell>
        </row>
        <row r="58">
          <cell r="AB58" t="str">
            <v>WCU-2HP</v>
          </cell>
        </row>
        <row r="58">
          <cell r="AK58">
            <v>4202.66106052106</v>
          </cell>
          <cell r="AL58">
            <v>4099.48645734646</v>
          </cell>
          <cell r="AM58">
            <v>3701.156845284</v>
          </cell>
        </row>
        <row r="59">
          <cell r="A59" t="str">
            <v>ALL096</v>
          </cell>
          <cell r="B59" t="str">
            <v>KCM519CAL (1ph)</v>
          </cell>
        </row>
        <row r="59">
          <cell r="D59">
            <v>3</v>
          </cell>
          <cell r="E59" t="str">
            <v>3/8 , 7/8</v>
          </cell>
        </row>
        <row r="59">
          <cell r="G59" t="str">
            <v>MTZ36</v>
          </cell>
        </row>
        <row r="59">
          <cell r="O59" t="str">
            <v>~</v>
          </cell>
        </row>
        <row r="59">
          <cell r="T59" t="str">
            <v>CU - 40  QC</v>
          </cell>
        </row>
        <row r="59">
          <cell r="W59" t="str">
            <v>~</v>
          </cell>
        </row>
        <row r="59">
          <cell r="AB59" t="str">
            <v>WCU-3HP</v>
          </cell>
        </row>
        <row r="59">
          <cell r="AK59">
            <v>4939.73108735556</v>
          </cell>
          <cell r="AL59">
            <v>4836.55648418096</v>
          </cell>
          <cell r="AM59">
            <v>4438.2268721185</v>
          </cell>
        </row>
        <row r="60">
          <cell r="A60" t="str">
            <v>ALL097</v>
          </cell>
          <cell r="B60" t="str">
            <v>KCM519CAL (3ph)</v>
          </cell>
        </row>
        <row r="60">
          <cell r="D60">
            <v>3</v>
          </cell>
          <cell r="E60" t="str">
            <v>3/8 , 7/8</v>
          </cell>
        </row>
        <row r="60">
          <cell r="G60" t="str">
            <v>MTZ36</v>
          </cell>
        </row>
        <row r="60">
          <cell r="O60">
            <v>1448.86363636364</v>
          </cell>
        </row>
        <row r="60">
          <cell r="T60" t="str">
            <v>CU - 40  QC</v>
          </cell>
        </row>
        <row r="60">
          <cell r="W60">
            <v>3926.10853175659</v>
          </cell>
        </row>
        <row r="60">
          <cell r="AB60" t="str">
            <v>WCU-3HP</v>
          </cell>
        </row>
        <row r="60">
          <cell r="AK60">
            <v>4801.74407436855</v>
          </cell>
          <cell r="AL60">
            <v>4698.56947119395</v>
          </cell>
          <cell r="AM60">
            <v>4300.23985913149</v>
          </cell>
        </row>
        <row r="61">
          <cell r="A61" t="str">
            <v>ALL098</v>
          </cell>
          <cell r="B61" t="str">
            <v>KCM522CAL (3ph)</v>
          </cell>
        </row>
        <row r="61">
          <cell r="D61">
            <v>3.5</v>
          </cell>
          <cell r="E61" t="str">
            <v>3/8 , 7/8</v>
          </cell>
        </row>
        <row r="61">
          <cell r="G61" t="str">
            <v>MTZ40/TFH4540Z</v>
          </cell>
        </row>
        <row r="61">
          <cell r="O61">
            <v>1593.00699300699</v>
          </cell>
        </row>
        <row r="61">
          <cell r="T61" t="str">
            <v>CU - 50  QC</v>
          </cell>
        </row>
        <row r="61">
          <cell r="W61">
            <v>4328.97215597129</v>
          </cell>
        </row>
        <row r="61">
          <cell r="AB61" t="str">
            <v>WCU-4HP</v>
          </cell>
        </row>
        <row r="61">
          <cell r="AK61">
            <v>5137.03874232218</v>
          </cell>
          <cell r="AL61">
            <v>5033.86413914758</v>
          </cell>
          <cell r="AM61">
            <v>4635.53452708512</v>
          </cell>
        </row>
        <row r="62">
          <cell r="A62" t="str">
            <v>ALL098.01</v>
          </cell>
          <cell r="B62" t="str">
            <v>CS11K6ME-PFZ-135 (1ph)</v>
          </cell>
        </row>
        <row r="62">
          <cell r="D62">
            <v>2</v>
          </cell>
          <cell r="E62" t="str">
            <v> (V01,09)</v>
          </cell>
        </row>
        <row r="62">
          <cell r="G62" t="str">
            <v>MTZ22/FH4524Z</v>
          </cell>
        </row>
        <row r="62">
          <cell r="O62">
            <v>1387.79774912587</v>
          </cell>
        </row>
        <row r="62">
          <cell r="T62" t="str">
            <v>CU - 32  QC</v>
          </cell>
        </row>
        <row r="62">
          <cell r="W62">
            <v>3619.58654405418</v>
          </cell>
        </row>
        <row r="62">
          <cell r="AB62" t="str">
            <v>WCU-2HP</v>
          </cell>
        </row>
        <row r="62">
          <cell r="AK62">
            <v>3790.7533685524</v>
          </cell>
          <cell r="AL62">
            <v>3687.5787653778</v>
          </cell>
          <cell r="AM62">
            <v>3784.09469924313</v>
          </cell>
        </row>
        <row r="63">
          <cell r="A63" t="str">
            <v>ALL098.02</v>
          </cell>
          <cell r="B63" t="str">
            <v>CS11K6ME-TFD-132 (3ph)</v>
          </cell>
        </row>
        <row r="63">
          <cell r="D63">
            <v>2</v>
          </cell>
          <cell r="E63" t="str">
            <v>(V01,09)</v>
          </cell>
        </row>
        <row r="63">
          <cell r="G63" t="str">
            <v>MTZ22/TFH4524Z</v>
          </cell>
        </row>
        <row r="63">
          <cell r="O63">
            <v>1387.79774912587</v>
          </cell>
        </row>
        <row r="63">
          <cell r="T63" t="str">
            <v>CU - 32  QC</v>
          </cell>
        </row>
        <row r="63">
          <cell r="W63">
            <v>3619.58654405418</v>
          </cell>
        </row>
        <row r="63">
          <cell r="AB63" t="str">
            <v>WCU-2HP</v>
          </cell>
        </row>
        <row r="63">
          <cell r="AK63">
            <v>4066.13847532096</v>
          </cell>
          <cell r="AL63">
            <v>3962.96387214635</v>
          </cell>
          <cell r="AM63">
            <v>3784.09469924313</v>
          </cell>
        </row>
        <row r="64">
          <cell r="A64" t="str">
            <v>ALL098.03</v>
          </cell>
          <cell r="B64" t="str">
            <v>CS13K6ME-PFZ-135 (1ph)</v>
          </cell>
        </row>
        <row r="64">
          <cell r="D64">
            <v>2.5</v>
          </cell>
          <cell r="E64" t="str">
            <v> (V06,09)</v>
          </cell>
        </row>
        <row r="64">
          <cell r="G64" t="str">
            <v>MTZ32/FH4531Z</v>
          </cell>
        </row>
        <row r="64">
          <cell r="O64">
            <v>1514.10893793706</v>
          </cell>
        </row>
        <row r="64">
          <cell r="T64" t="str">
            <v>CU - 36  QC</v>
          </cell>
        </row>
        <row r="64">
          <cell r="W64">
            <v>3897.19279391148</v>
          </cell>
        </row>
        <row r="64">
          <cell r="AB64" t="str">
            <v>WCU-2HP</v>
          </cell>
        </row>
        <row r="64">
          <cell r="AK64">
            <v>3921.07443637347</v>
          </cell>
          <cell r="AL64">
            <v>3817.89983319887</v>
          </cell>
          <cell r="AM64">
            <v>3914.4157670642</v>
          </cell>
        </row>
        <row r="65">
          <cell r="A65" t="str">
            <v>ALL098.04</v>
          </cell>
          <cell r="B65" t="str">
            <v>CS13K6ME-TFM-132 (3ph)</v>
          </cell>
        </row>
        <row r="65">
          <cell r="D65">
            <v>2.5</v>
          </cell>
          <cell r="E65" t="str">
            <v> (V06,09)</v>
          </cell>
        </row>
        <row r="65">
          <cell r="G65" t="str">
            <v>MTZ32/TFH4531Z</v>
          </cell>
        </row>
        <row r="65">
          <cell r="O65">
            <v>1424.94809877622</v>
          </cell>
        </row>
        <row r="65">
          <cell r="T65" t="str">
            <v>CU - 36  QC</v>
          </cell>
        </row>
        <row r="65">
          <cell r="W65">
            <v>3805.20145192014</v>
          </cell>
        </row>
        <row r="65">
          <cell r="AB65" t="str">
            <v>WCU-2HP</v>
          </cell>
        </row>
        <row r="65">
          <cell r="AK65">
            <v>4104.46820115068</v>
          </cell>
          <cell r="AL65">
            <v>4001.29359797608</v>
          </cell>
          <cell r="AM65">
            <v>3822.42442507286</v>
          </cell>
        </row>
        <row r="66">
          <cell r="A66" t="str">
            <v>ALL098.05</v>
          </cell>
          <cell r="B66" t="str">
            <v>CS17K6ME-PFZ-135 (1ph)</v>
          </cell>
        </row>
        <row r="66">
          <cell r="D66">
            <v>3</v>
          </cell>
          <cell r="E66" t="str">
            <v>(V06,09)</v>
          </cell>
        </row>
        <row r="66">
          <cell r="G66" t="str">
            <v>MTZ36</v>
          </cell>
        </row>
        <row r="66">
          <cell r="O66">
            <v>1603.2697770979</v>
          </cell>
        </row>
        <row r="66">
          <cell r="T66" t="str">
            <v>CU - 40  QC</v>
          </cell>
        </row>
        <row r="66">
          <cell r="W66">
            <v>4085.4164547364</v>
          </cell>
        </row>
        <row r="66">
          <cell r="AB66" t="str">
            <v>WCU-3HP</v>
          </cell>
        </row>
        <row r="66">
          <cell r="AK66">
            <v>4589.15095671447</v>
          </cell>
          <cell r="AL66">
            <v>4485.97635353987</v>
          </cell>
          <cell r="AM66">
            <v>4582.4922874052</v>
          </cell>
        </row>
        <row r="67">
          <cell r="A67" t="str">
            <v>ALL098.06</v>
          </cell>
          <cell r="B67" t="str">
            <v>CS17K6ME-TFM-132 (3ph)</v>
          </cell>
        </row>
        <row r="67">
          <cell r="D67">
            <v>3</v>
          </cell>
          <cell r="E67" t="str">
            <v>(V06,09)</v>
          </cell>
        </row>
        <row r="67">
          <cell r="G67" t="str">
            <v>MTZ36</v>
          </cell>
        </row>
        <row r="67">
          <cell r="O67">
            <v>1462.09844842657</v>
          </cell>
        </row>
        <row r="67">
          <cell r="T67" t="str">
            <v>CU - 40  QC</v>
          </cell>
        </row>
        <row r="67">
          <cell r="W67">
            <v>3939.76349658343</v>
          </cell>
        </row>
        <row r="67">
          <cell r="AB67" t="str">
            <v>WCU-3HP</v>
          </cell>
        </row>
        <row r="67">
          <cell r="AK67">
            <v>4718.88310533006</v>
          </cell>
          <cell r="AL67">
            <v>4615.70850215545</v>
          </cell>
          <cell r="AM67">
            <v>4436.83932925223</v>
          </cell>
        </row>
        <row r="68">
          <cell r="A68" t="str">
            <v>ALL098.061</v>
          </cell>
          <cell r="B68" t="str">
            <v>CS20K6ME-PFZ-137 (1ph)</v>
          </cell>
        </row>
        <row r="68">
          <cell r="D68">
            <v>3.5</v>
          </cell>
          <cell r="E68" t="str">
            <v>(V06,09)</v>
          </cell>
        </row>
        <row r="68">
          <cell r="G68" t="str">
            <v>MTZ40/FH4540Z</v>
          </cell>
        </row>
        <row r="68">
          <cell r="O68">
            <v>2004.49355332168</v>
          </cell>
        </row>
        <row r="68">
          <cell r="T68" t="str">
            <v>CU - 50  QC</v>
          </cell>
        </row>
        <row r="68">
          <cell r="W68">
            <v>4753.52178169278</v>
          </cell>
        </row>
        <row r="68">
          <cell r="AB68" t="str">
            <v>WCU-4HP</v>
          </cell>
        </row>
        <row r="68">
          <cell r="AK68">
            <v>5465.07243417834</v>
          </cell>
          <cell r="AL68">
            <v>5361.89783100374</v>
          </cell>
          <cell r="AM68">
            <v>5183.02865810051</v>
          </cell>
        </row>
        <row r="69">
          <cell r="A69" t="str">
            <v>ALL098.07</v>
          </cell>
          <cell r="B69" t="str">
            <v>CS20K6ME-TFD-132 (3ph)</v>
          </cell>
        </row>
        <row r="69">
          <cell r="D69">
            <v>3.5</v>
          </cell>
          <cell r="E69" t="str">
            <v>(V06,09)</v>
          </cell>
        </row>
        <row r="69">
          <cell r="G69" t="str">
            <v>MTZ40/TFH4540Z</v>
          </cell>
        </row>
        <row r="69">
          <cell r="O69">
            <v>1789.20274656746</v>
          </cell>
        </row>
        <row r="69">
          <cell r="T69" t="str">
            <v>CU - 50  QC</v>
          </cell>
        </row>
        <row r="69">
          <cell r="W69">
            <v>4531.39634615272</v>
          </cell>
        </row>
        <row r="69">
          <cell r="AB69" t="str">
            <v>WCU-4HP</v>
          </cell>
        </row>
        <row r="69">
          <cell r="AK69">
            <v>5339.46293250361</v>
          </cell>
          <cell r="AL69">
            <v>5236.28832932901</v>
          </cell>
          <cell r="AM69">
            <v>4960.90322256045</v>
          </cell>
        </row>
        <row r="70">
          <cell r="A70" t="str">
            <v>ALL098.08</v>
          </cell>
          <cell r="B70" t="str">
            <v>CS24KQME-TFD-233 (3ph)</v>
          </cell>
        </row>
        <row r="70">
          <cell r="D70">
            <v>3.7</v>
          </cell>
          <cell r="E70" t="str">
            <v> (V06,05)</v>
          </cell>
        </row>
        <row r="70">
          <cell r="G70" t="str">
            <v>MTZ44/TAG4546Z</v>
          </cell>
        </row>
        <row r="70">
          <cell r="O70">
            <v>2050.46711101399</v>
          </cell>
        </row>
        <row r="70">
          <cell r="T70" t="str">
            <v>CU - 64 QC</v>
          </cell>
        </row>
        <row r="70">
          <cell r="W70">
            <v>5582.40199934202</v>
          </cell>
        </row>
        <row r="70">
          <cell r="AB70" t="str">
            <v>WCU-4HP</v>
          </cell>
        </row>
        <row r="70">
          <cell r="AK70">
            <v>5776.50694452122</v>
          </cell>
          <cell r="AL70">
            <v>5673.33234134662</v>
          </cell>
          <cell r="AM70">
            <v>5397.94723457807</v>
          </cell>
        </row>
        <row r="71">
          <cell r="A71" t="str">
            <v>ALL098.081</v>
          </cell>
          <cell r="B71" t="str">
            <v>CS27KQME-TFD-233 (3ph)</v>
          </cell>
        </row>
        <row r="71">
          <cell r="D71">
            <v>4</v>
          </cell>
          <cell r="E71" t="str">
            <v> (V06,05)</v>
          </cell>
        </row>
        <row r="71">
          <cell r="G71" t="str">
            <v>MTZ50,TAG2516Z</v>
          </cell>
        </row>
        <row r="71">
          <cell r="O71">
            <v>2095.04753059441</v>
          </cell>
        </row>
        <row r="71">
          <cell r="T71" t="str">
            <v>CU - 64 QC</v>
          </cell>
        </row>
        <row r="71">
          <cell r="W71">
            <v>5628.39767033769</v>
          </cell>
        </row>
        <row r="71">
          <cell r="AB71" t="str">
            <v>LCU-05</v>
          </cell>
        </row>
        <row r="71">
          <cell r="AK71">
            <v>6979.16598730583</v>
          </cell>
          <cell r="AL71">
            <v>6875.99138413123</v>
          </cell>
          <cell r="AM71">
            <v>6600.60627736267</v>
          </cell>
        </row>
        <row r="72">
          <cell r="A72" t="str">
            <v>ALL098.09</v>
          </cell>
          <cell r="B72" t="str">
            <v>CS33KQME-TFD-233 (3ph)</v>
          </cell>
        </row>
        <row r="72">
          <cell r="D72">
            <v>5</v>
          </cell>
          <cell r="E72" t="str">
            <v>(V06,05)</v>
          </cell>
        </row>
        <row r="72">
          <cell r="G72" t="str">
            <v>MTZ64/TAG4561Z</v>
          </cell>
        </row>
        <row r="72">
          <cell r="O72">
            <v>2139.62795017482</v>
          </cell>
        </row>
        <row r="72">
          <cell r="T72" t="str">
            <v>CU - 72 QC</v>
          </cell>
        </row>
        <row r="72">
          <cell r="W72">
            <v>5926.35276006729</v>
          </cell>
        </row>
        <row r="72">
          <cell r="AB72" t="str">
            <v>LCU-06</v>
          </cell>
        </row>
        <row r="72">
          <cell r="AK72">
            <v>7421.12797093345</v>
          </cell>
          <cell r="AL72">
            <v>7317.95336775884</v>
          </cell>
          <cell r="AM72">
            <v>7042.56826099029</v>
          </cell>
        </row>
        <row r="73">
          <cell r="A73" t="str">
            <v>ALL098.10</v>
          </cell>
          <cell r="B73" t="str">
            <v>CF05K6ME-PFZ-135 (2hp 1ph)</v>
          </cell>
        </row>
        <row r="73">
          <cell r="D73">
            <v>2</v>
          </cell>
          <cell r="E73" t="str">
            <v> (V06,09)</v>
          </cell>
        </row>
        <row r="73">
          <cell r="G73" t="str">
            <v>FH2480Z 8000BTU</v>
          </cell>
        </row>
        <row r="73">
          <cell r="O73">
            <v>1818.74180506993</v>
          </cell>
        </row>
        <row r="73">
          <cell r="T73" t="str">
            <v>CU - 36  QC</v>
          </cell>
        </row>
        <row r="73">
          <cell r="W73">
            <v>4395.3510111962</v>
          </cell>
        </row>
        <row r="73">
          <cell r="AB73" t="str">
            <v>WCU-3HP</v>
          </cell>
        </row>
        <row r="73">
          <cell r="AK73">
            <v>5367.21887264172</v>
          </cell>
          <cell r="AL73">
            <v>5264.04426946712</v>
          </cell>
          <cell r="AM73">
            <v>4988.65916269856</v>
          </cell>
        </row>
        <row r="74">
          <cell r="A74" t="str">
            <v>ALL098.11</v>
          </cell>
          <cell r="B74" t="str">
            <v>CF05K6ME-TFM-132 (2hp 3ph)</v>
          </cell>
        </row>
        <row r="74">
          <cell r="D74">
            <v>2</v>
          </cell>
          <cell r="E74" t="str">
            <v> (V06,09)</v>
          </cell>
        </row>
        <row r="74">
          <cell r="G74" t="str">
            <v>TFH2480Z 8000BTU</v>
          </cell>
        </row>
        <row r="74">
          <cell r="O74">
            <v>1636.77939248252</v>
          </cell>
        </row>
        <row r="74">
          <cell r="T74" t="str">
            <v>CU - 36  QC</v>
          </cell>
        </row>
        <row r="74">
          <cell r="W74">
            <v>4207.61201408221</v>
          </cell>
        </row>
        <row r="74">
          <cell r="AB74" t="str">
            <v>WCU-3HP</v>
          </cell>
        </row>
        <row r="74">
          <cell r="AK74">
            <v>5179.47987552774</v>
          </cell>
          <cell r="AL74">
            <v>5076.30527235313</v>
          </cell>
          <cell r="AM74">
            <v>4800.92016558458</v>
          </cell>
        </row>
        <row r="75">
          <cell r="A75" t="str">
            <v>ALL098.13</v>
          </cell>
          <cell r="B75" t="str">
            <v>CF10K6ME-TFM-132 (3ph) 2.8hp</v>
          </cell>
        </row>
        <row r="75">
          <cell r="D75" t="str">
            <v>2.8 (5AMP)</v>
          </cell>
          <cell r="E75" t="str">
            <v> (V06,09)</v>
          </cell>
        </row>
        <row r="75">
          <cell r="G75" t="str">
            <v>TFH2511Z</v>
          </cell>
        </row>
        <row r="75">
          <cell r="O75">
            <v>1731.80998688811</v>
          </cell>
        </row>
        <row r="75">
          <cell r="T75" t="str">
            <v>CU - 40  QC</v>
          </cell>
        </row>
        <row r="75">
          <cell r="W75">
            <v>4401.89177158821</v>
          </cell>
        </row>
        <row r="75">
          <cell r="AB75" t="str">
            <v>WCU-3HP</v>
          </cell>
        </row>
        <row r="75">
          <cell r="AK75">
            <v>5277.52731420017</v>
          </cell>
          <cell r="AL75">
            <v>5174.35271102556</v>
          </cell>
          <cell r="AM75">
            <v>4898.96760425701</v>
          </cell>
        </row>
        <row r="76">
          <cell r="A76" t="str">
            <v>ALL098.14</v>
          </cell>
          <cell r="B76" t="str">
            <v>CF12K7ME-TFD (3ph) 3.5hp</v>
          </cell>
        </row>
        <row r="76">
          <cell r="D76">
            <v>3.5</v>
          </cell>
          <cell r="E76" t="str">
            <v> (V06,09)</v>
          </cell>
        </row>
        <row r="76">
          <cell r="G76" t="str">
            <v>TFH2513Z</v>
          </cell>
        </row>
        <row r="76">
          <cell r="O76">
            <v>1914.4593550638</v>
          </cell>
        </row>
        <row r="76">
          <cell r="T76" t="str">
            <v>CU - 50  QC</v>
          </cell>
        </row>
        <row r="76">
          <cell r="W76">
            <v>4601.37787055037</v>
          </cell>
        </row>
        <row r="76">
          <cell r="AB76" t="str">
            <v>WCU-4HP</v>
          </cell>
        </row>
        <row r="76">
          <cell r="AK76">
            <v>5409.44445690126</v>
          </cell>
          <cell r="AL76">
            <v>5306.26985372666</v>
          </cell>
          <cell r="AM76">
            <v>5030.8847469581</v>
          </cell>
        </row>
        <row r="77">
          <cell r="A77" t="str">
            <v>ALL098.15</v>
          </cell>
          <cell r="B77" t="str">
            <v>KCM475LAL-C3 (2HP 1ph)</v>
          </cell>
        </row>
        <row r="77">
          <cell r="D77">
            <v>2</v>
          </cell>
          <cell r="E77" t="str">
            <v>3/8 , 5/8</v>
          </cell>
        </row>
        <row r="77">
          <cell r="G77" t="str">
            <v>FH2480Z 8000BTU</v>
          </cell>
        </row>
        <row r="77">
          <cell r="O77">
            <v>1628.42712842713</v>
          </cell>
        </row>
        <row r="77">
          <cell r="T77" t="str">
            <v>CU - 36  QC</v>
          </cell>
        </row>
        <row r="77">
          <cell r="W77">
            <v>4147.29849947182</v>
          </cell>
        </row>
        <row r="77">
          <cell r="AB77" t="str">
            <v>WCU-3HP</v>
          </cell>
        </row>
        <row r="77">
          <cell r="AK77">
            <v>5119.16636091734</v>
          </cell>
          <cell r="AL77">
            <v>5015.99175774274</v>
          </cell>
          <cell r="AM77">
            <v>4740.60665097418</v>
          </cell>
        </row>
        <row r="78">
          <cell r="A78" t="str">
            <v>ALL098.16</v>
          </cell>
          <cell r="B78" t="str">
            <v>KCM475LAL-E5 (2HP 3ph)</v>
          </cell>
        </row>
        <row r="78">
          <cell r="D78">
            <v>2</v>
          </cell>
          <cell r="E78" t="str">
            <v>3/8 , 5/8</v>
          </cell>
        </row>
        <row r="78">
          <cell r="O78">
            <v>1480.0219941349</v>
          </cell>
        </row>
        <row r="78">
          <cell r="T78" t="str">
            <v>CU - 36  QC</v>
          </cell>
        </row>
        <row r="78">
          <cell r="W78">
            <v>3975.40095257427</v>
          </cell>
        </row>
        <row r="78">
          <cell r="AB78" t="str">
            <v>WCU-3HP</v>
          </cell>
        </row>
        <row r="78">
          <cell r="AK78">
            <v>4947.26881401979</v>
          </cell>
          <cell r="AL78">
            <v>4844.09421084519</v>
          </cell>
          <cell r="AM78">
            <v>4568.70910407664</v>
          </cell>
        </row>
        <row r="79">
          <cell r="A79" t="str">
            <v>ALL099.01</v>
          </cell>
          <cell r="B79" t="str">
            <v>KCM512LAL (3HP 3ph)</v>
          </cell>
        </row>
        <row r="79">
          <cell r="D79">
            <v>3</v>
          </cell>
          <cell r="E79" t="str">
            <v>3/8 , 3/4</v>
          </cell>
        </row>
        <row r="79">
          <cell r="G79" t="str">
            <v>TFH2511Z</v>
          </cell>
        </row>
        <row r="79">
          <cell r="O79">
            <v>1557.11206896552</v>
          </cell>
        </row>
        <row r="79">
          <cell r="T79" t="str">
            <v>CU - 50  QC</v>
          </cell>
        </row>
        <row r="79">
          <cell r="W79">
            <v>4302.77972390536</v>
          </cell>
        </row>
        <row r="79">
          <cell r="AB79" t="str">
            <v>WCU-3HP</v>
          </cell>
        </row>
        <row r="79">
          <cell r="AK79">
            <v>4924.27097852196</v>
          </cell>
          <cell r="AL79">
            <v>4821.09637534736</v>
          </cell>
          <cell r="AM79">
            <v>4545.7112685788</v>
          </cell>
        </row>
        <row r="80">
          <cell r="A80" t="str">
            <v>ALL099</v>
          </cell>
          <cell r="B80" t="str">
            <v>KCM515LAL (3.5HP 3ph)</v>
          </cell>
        </row>
        <row r="80">
          <cell r="D80">
            <v>3.5</v>
          </cell>
          <cell r="E80" t="str">
            <v>3/8 , 3/4</v>
          </cell>
        </row>
        <row r="80">
          <cell r="G80" t="str">
            <v>TFH2513Z</v>
          </cell>
        </row>
        <row r="80">
          <cell r="O80">
            <v>1738.63636363636</v>
          </cell>
        </row>
        <row r="80">
          <cell r="T80" t="str">
            <v>CU - 64B QC</v>
          </cell>
        </row>
        <row r="80">
          <cell r="W80">
            <v>4702.51074782893</v>
          </cell>
        </row>
        <row r="80">
          <cell r="AB80" t="str">
            <v>WCU-4HP</v>
          </cell>
        </row>
        <row r="80">
          <cell r="AK80">
            <v>5195.17170708164</v>
          </cell>
          <cell r="AL80">
            <v>5091.99710390704</v>
          </cell>
          <cell r="AM80">
            <v>4816.61199713849</v>
          </cell>
        </row>
        <row r="81">
          <cell r="A81" t="str">
            <v>ALL099.02</v>
          </cell>
          <cell r="B81" t="str">
            <v>KCM517LAL (4HP)</v>
          </cell>
        </row>
        <row r="81">
          <cell r="D81">
            <v>4</v>
          </cell>
          <cell r="E81" t="str">
            <v>V06,V04(1/2,3/4) </v>
          </cell>
        </row>
        <row r="81">
          <cell r="G81" t="str">
            <v>TAG2516Z</v>
          </cell>
        </row>
        <row r="81">
          <cell r="O81">
            <v>1957.42124086851</v>
          </cell>
        </row>
        <row r="81">
          <cell r="T81" t="str">
            <v>CU - 64 QC</v>
          </cell>
        </row>
        <row r="81">
          <cell r="W81">
            <v>5416.03197741591</v>
          </cell>
        </row>
        <row r="81">
          <cell r="AB81" t="str">
            <v>LCU-05</v>
          </cell>
        </row>
        <row r="81">
          <cell r="AK81">
            <v>6766.80029438405</v>
          </cell>
          <cell r="AL81">
            <v>6663.62569120944</v>
          </cell>
          <cell r="AM81">
            <v>6388.24058444089</v>
          </cell>
          <cell r="AN81" t="str">
            <v>HTC-4</v>
          </cell>
        </row>
        <row r="81">
          <cell r="AQ81">
            <v>5128.99939499213</v>
          </cell>
        </row>
        <row r="82">
          <cell r="A82" t="str">
            <v>ALL099.03</v>
          </cell>
          <cell r="B82" t="str">
            <v>KCM520LAL (5HP)</v>
          </cell>
        </row>
        <row r="82">
          <cell r="D82">
            <v>5</v>
          </cell>
          <cell r="E82" t="str">
            <v>V06,V04(1/2,3/4) </v>
          </cell>
        </row>
        <row r="82">
          <cell r="G82" t="str">
            <v>TAG2522Z</v>
          </cell>
        </row>
        <row r="82">
          <cell r="O82">
            <v>2113.7804191681</v>
          </cell>
        </row>
        <row r="82">
          <cell r="T82" t="str">
            <v>CU - 72 QC</v>
          </cell>
        </row>
        <row r="82">
          <cell r="W82">
            <v>5706.32112197956</v>
          </cell>
        </row>
        <row r="82">
          <cell r="AB82" t="str">
            <v>LCU-06</v>
          </cell>
        </row>
        <row r="82">
          <cell r="AK82">
            <v>7201.09633284572</v>
          </cell>
          <cell r="AL82">
            <v>7097.92172967111</v>
          </cell>
          <cell r="AM82">
            <v>6822.53662290256</v>
          </cell>
          <cell r="AN82" t="str">
            <v>HTC-5</v>
          </cell>
        </row>
        <row r="82">
          <cell r="AQ82">
            <v>5362.83783714775</v>
          </cell>
        </row>
        <row r="83">
          <cell r="A83" t="str">
            <v>ALL099.1</v>
          </cell>
          <cell r="B83" t="str">
            <v>SM120S4VC</v>
          </cell>
        </row>
        <row r="83">
          <cell r="D83">
            <v>10</v>
          </cell>
          <cell r="E83" t="str">
            <v>7/8, 1 3/8</v>
          </cell>
        </row>
        <row r="83">
          <cell r="O83" t="str">
            <v>~</v>
          </cell>
        </row>
        <row r="83">
          <cell r="T83" t="str">
            <v>CU - 144 QC</v>
          </cell>
        </row>
        <row r="83">
          <cell r="W83" t="str">
            <v>~</v>
          </cell>
        </row>
        <row r="83">
          <cell r="AB83" t="str">
            <v>TCU - 120 </v>
          </cell>
        </row>
        <row r="83">
          <cell r="AK83">
            <v>14734.605903087</v>
          </cell>
          <cell r="AL83">
            <v>14631.4312999124</v>
          </cell>
          <cell r="AM83">
            <v>14356.0461931439</v>
          </cell>
        </row>
        <row r="84">
          <cell r="A84" t="str">
            <v>ALL100</v>
          </cell>
          <cell r="B84" t="str">
            <v>SM124A4ALB</v>
          </cell>
        </row>
        <row r="84">
          <cell r="D84">
            <v>10</v>
          </cell>
          <cell r="E84" t="str">
            <v>7/8, 1 3/8</v>
          </cell>
        </row>
        <row r="84">
          <cell r="O84">
            <v>3863.63636363636</v>
          </cell>
        </row>
        <row r="84">
          <cell r="T84" t="str">
            <v>CU - 144 QC</v>
          </cell>
        </row>
        <row r="84">
          <cell r="W84">
            <v>10007.5004271246</v>
          </cell>
        </row>
        <row r="84">
          <cell r="AB84" t="str">
            <v>TCU - 120 </v>
          </cell>
        </row>
        <row r="84">
          <cell r="AK84">
            <v>12403.4196863586</v>
          </cell>
          <cell r="AL84">
            <v>12300.245083184</v>
          </cell>
          <cell r="AM84">
            <v>12024.8599764155</v>
          </cell>
        </row>
        <row r="85">
          <cell r="A85" t="str">
            <v>ALL101</v>
          </cell>
          <cell r="B85" t="str">
            <v>SM147A4ALB</v>
          </cell>
        </row>
        <row r="85">
          <cell r="D85">
            <v>12</v>
          </cell>
          <cell r="E85" t="str">
            <v>7/8, 1 3/8</v>
          </cell>
        </row>
        <row r="85">
          <cell r="O85">
            <v>4428.32167832168</v>
          </cell>
        </row>
        <row r="85">
          <cell r="T85" t="str">
            <v>CU - 160 QC</v>
          </cell>
        </row>
        <row r="85">
          <cell r="W85">
            <v>11179.2289675315</v>
          </cell>
        </row>
        <row r="85">
          <cell r="AB85" t="str">
            <v>TCU - 120 </v>
          </cell>
        </row>
        <row r="85">
          <cell r="AK85">
            <v>13070.1537220686</v>
          </cell>
          <cell r="AL85">
            <v>12966.979118894</v>
          </cell>
          <cell r="AM85">
            <v>12691.5940121254</v>
          </cell>
        </row>
        <row r="86">
          <cell r="A86" t="str">
            <v>ALL102</v>
          </cell>
          <cell r="B86" t="str">
            <v>SM161T4VC</v>
          </cell>
        </row>
        <row r="86">
          <cell r="D86">
            <v>13</v>
          </cell>
          <cell r="E86" t="str">
            <v>7/8, 1 3/8</v>
          </cell>
        </row>
        <row r="86">
          <cell r="O86">
            <v>5713.72377622378</v>
          </cell>
        </row>
        <row r="86">
          <cell r="T86" t="str">
            <v>CU - 160 QC</v>
          </cell>
        </row>
        <row r="86">
          <cell r="W86">
            <v>12548.0873930565</v>
          </cell>
        </row>
        <row r="86">
          <cell r="AB86" t="str">
            <v>TCU - 150 </v>
          </cell>
        </row>
        <row r="86">
          <cell r="AK86">
            <v>15100.2918043734</v>
          </cell>
          <cell r="AL86">
            <v>14997.1172011988</v>
          </cell>
          <cell r="AM86">
            <v>14721.7320944302</v>
          </cell>
        </row>
        <row r="87">
          <cell r="A87" t="str">
            <v>ALL103</v>
          </cell>
          <cell r="B87" t="str">
            <v>SM185S4CC</v>
          </cell>
        </row>
        <row r="87">
          <cell r="D87">
            <v>15</v>
          </cell>
          <cell r="E87" t="str">
            <v>1 1/8, 1 5/8</v>
          </cell>
        </row>
        <row r="87">
          <cell r="O87">
            <v>6308.12937062937</v>
          </cell>
        </row>
        <row r="87">
          <cell r="T87" t="str">
            <v>CU - 200 QC</v>
          </cell>
        </row>
        <row r="87">
          <cell r="W87">
            <v>14460.9259742106</v>
          </cell>
        </row>
        <row r="87">
          <cell r="AB87" t="str">
            <v>TCU - 150 </v>
          </cell>
        </row>
        <row r="87">
          <cell r="AK87">
            <v>15872.2975763792</v>
          </cell>
          <cell r="AL87">
            <v>15769.1229732046</v>
          </cell>
          <cell r="AM87">
            <v>15493.737866436</v>
          </cell>
          <cell r="AN87" t="str">
            <v>HTC-20</v>
          </cell>
        </row>
        <row r="87">
          <cell r="AQ87">
            <v>12877.3156696391</v>
          </cell>
        </row>
        <row r="88">
          <cell r="A88" t="str">
            <v>ALL104</v>
          </cell>
          <cell r="B88" t="str">
            <v>SY240A4CBE</v>
          </cell>
        </row>
        <row r="88">
          <cell r="D88">
            <v>20</v>
          </cell>
          <cell r="E88" t="str">
            <v>1 1/8, 1 5/8</v>
          </cell>
        </row>
        <row r="88">
          <cell r="O88">
            <v>11302.5780189959</v>
          </cell>
        </row>
        <row r="88">
          <cell r="T88" t="str">
            <v>CU - 250 QC</v>
          </cell>
        </row>
        <row r="88">
          <cell r="W88">
            <v>22518.7102159232</v>
          </cell>
        </row>
        <row r="88">
          <cell r="AB88" t="str">
            <v>TCU - 220</v>
          </cell>
        </row>
        <row r="88">
          <cell r="AK88">
            <v>24299.8001636484</v>
          </cell>
          <cell r="AL88">
            <v>24196.6255604738</v>
          </cell>
          <cell r="AM88">
            <v>23921.2404537053</v>
          </cell>
          <cell r="AN88" t="str">
            <v>HTC-25</v>
          </cell>
        </row>
        <row r="88">
          <cell r="AQ88">
            <v>19394.2942907051</v>
          </cell>
        </row>
        <row r="89">
          <cell r="A89" t="str">
            <v>ALL105</v>
          </cell>
          <cell r="B89" t="str">
            <v>SY300A4CBE</v>
          </cell>
        </row>
        <row r="89">
          <cell r="D89">
            <v>25</v>
          </cell>
          <cell r="E89" t="str">
            <v>1 1/8, 1 5/8</v>
          </cell>
        </row>
        <row r="89">
          <cell r="O89">
            <v>11368.006993007</v>
          </cell>
        </row>
        <row r="89">
          <cell r="T89" t="str">
            <v>CU - 300 QC</v>
          </cell>
        </row>
        <row r="89">
          <cell r="W89">
            <v>23954.2214727705</v>
          </cell>
        </row>
        <row r="89">
          <cell r="AB89" t="str">
            <v>TCUV - 250</v>
          </cell>
        </row>
        <row r="89">
          <cell r="AK89">
            <v>30275.3254064453</v>
          </cell>
          <cell r="AL89">
            <v>30172.1508032707</v>
          </cell>
          <cell r="AM89">
            <v>29896.7656965021</v>
          </cell>
          <cell r="AN89" t="str">
            <v>HTC-30</v>
          </cell>
        </row>
        <row r="89">
          <cell r="AQ89">
            <v>20674.220729796</v>
          </cell>
        </row>
        <row r="90">
          <cell r="A90" t="str">
            <v>ALL106</v>
          </cell>
          <cell r="B90" t="str">
            <v>SY380A4CBE</v>
          </cell>
        </row>
        <row r="90">
          <cell r="D90">
            <v>30</v>
          </cell>
          <cell r="E90" t="str">
            <v>1 3/8 ,2 1/8</v>
          </cell>
        </row>
        <row r="90">
          <cell r="O90" t="str">
            <v>~</v>
          </cell>
        </row>
        <row r="90">
          <cell r="T90" t="str">
            <v>CU - 350 QC</v>
          </cell>
        </row>
        <row r="90">
          <cell r="W90">
            <v>29002.3125954105</v>
          </cell>
        </row>
        <row r="90">
          <cell r="AB90" t="str">
            <v>TCUV - 350</v>
          </cell>
        </row>
        <row r="90">
          <cell r="AK90">
            <v>35804.9755822803</v>
          </cell>
          <cell r="AL90">
            <v>35701.8009791057</v>
          </cell>
          <cell r="AM90">
            <v>35426.4158723371</v>
          </cell>
          <cell r="AN90" t="str">
            <v>HTC-35</v>
          </cell>
        </row>
        <row r="90">
          <cell r="AQ90">
            <v>25486.3396660386</v>
          </cell>
        </row>
        <row r="91">
          <cell r="A91" t="str">
            <v>ALL106.1</v>
          </cell>
          <cell r="B91" t="str">
            <v>SZ080A4VC</v>
          </cell>
        </row>
        <row r="91">
          <cell r="D91">
            <v>7</v>
          </cell>
        </row>
        <row r="91">
          <cell r="O91" t="str">
            <v>~</v>
          </cell>
        </row>
        <row r="91">
          <cell r="T91" t="str">
            <v>CU - 100 QC</v>
          </cell>
        </row>
        <row r="91">
          <cell r="W91" t="str">
            <v>~</v>
          </cell>
        </row>
        <row r="92">
          <cell r="A92" t="str">
            <v>ALL106.2</v>
          </cell>
          <cell r="B92" t="str">
            <v>SZ090S4VC</v>
          </cell>
        </row>
        <row r="92">
          <cell r="D92">
            <v>8</v>
          </cell>
        </row>
        <row r="92">
          <cell r="O92" t="str">
            <v>~</v>
          </cell>
        </row>
        <row r="92">
          <cell r="T92" t="str">
            <v>CU - 125 QC</v>
          </cell>
        </row>
        <row r="92">
          <cell r="W92" t="str">
            <v>~</v>
          </cell>
        </row>
        <row r="93">
          <cell r="A93" t="str">
            <v>ALL107</v>
          </cell>
          <cell r="B93" t="str">
            <v>SZ110S4VC</v>
          </cell>
        </row>
        <row r="93">
          <cell r="D93">
            <v>9</v>
          </cell>
        </row>
        <row r="93">
          <cell r="O93" t="str">
            <v>~</v>
          </cell>
        </row>
        <row r="93">
          <cell r="T93" t="str">
            <v>CU - 125 QC</v>
          </cell>
        </row>
        <row r="93">
          <cell r="W93" t="str">
            <v>~</v>
          </cell>
        </row>
        <row r="94">
          <cell r="A94" t="str">
            <v>ALL108</v>
          </cell>
          <cell r="B94" t="str">
            <v>SZ120S4VC</v>
          </cell>
        </row>
        <row r="94">
          <cell r="D94">
            <v>10</v>
          </cell>
        </row>
        <row r="94">
          <cell r="O94">
            <v>4762.67482517482</v>
          </cell>
        </row>
        <row r="94">
          <cell r="T94" t="str">
            <v>CU - 144 QC</v>
          </cell>
        </row>
        <row r="94">
          <cell r="W94">
            <v>10935.079792204</v>
          </cell>
        </row>
        <row r="95">
          <cell r="A95" t="str">
            <v>ALL109</v>
          </cell>
          <cell r="B95" t="str">
            <v>SZ125S4CC</v>
          </cell>
        </row>
        <row r="95">
          <cell r="D95">
            <v>10</v>
          </cell>
        </row>
        <row r="95">
          <cell r="O95" t="str">
            <v>~</v>
          </cell>
        </row>
        <row r="95">
          <cell r="T95" t="str">
            <v>CU - 144 QC</v>
          </cell>
        </row>
        <row r="95">
          <cell r="W95" t="str">
            <v>~</v>
          </cell>
        </row>
        <row r="96">
          <cell r="A96" t="str">
            <v>ALL110</v>
          </cell>
          <cell r="B96" t="str">
            <v>SZ148T4VC</v>
          </cell>
        </row>
        <row r="96">
          <cell r="D96">
            <v>12</v>
          </cell>
        </row>
        <row r="96">
          <cell r="O96" t="str">
            <v>~</v>
          </cell>
        </row>
        <row r="96">
          <cell r="T96" t="str">
            <v>CU - 160 QC</v>
          </cell>
        </row>
        <row r="96">
          <cell r="W96" t="str">
            <v>~</v>
          </cell>
        </row>
        <row r="97">
          <cell r="A97" t="str">
            <v>ALL111</v>
          </cell>
          <cell r="B97" t="str">
            <v>SZ161T4VC</v>
          </cell>
        </row>
        <row r="97">
          <cell r="D97">
            <v>13</v>
          </cell>
        </row>
        <row r="97">
          <cell r="O97">
            <v>6909.96503496504</v>
          </cell>
        </row>
        <row r="97">
          <cell r="T97" t="str">
            <v>CU - 160 QC</v>
          </cell>
        </row>
        <row r="97">
          <cell r="W97">
            <v>13782.3045647737</v>
          </cell>
        </row>
        <row r="98">
          <cell r="A98" t="str">
            <v>ALL112</v>
          </cell>
          <cell r="B98" t="str">
            <v>SZ185S4CC</v>
          </cell>
        </row>
        <row r="98">
          <cell r="D98">
            <v>15</v>
          </cell>
        </row>
        <row r="98">
          <cell r="O98">
            <v>7013.98601398601</v>
          </cell>
        </row>
        <row r="98">
          <cell r="T98" t="str">
            <v>CU - 200 QC</v>
          </cell>
        </row>
        <row r="98">
          <cell r="W98">
            <v>15030.4606062452</v>
          </cell>
        </row>
        <row r="99">
          <cell r="A99" t="str">
            <v>ALL113</v>
          </cell>
          <cell r="B99" t="str">
            <v>SZ185 (ROTALOCK)</v>
          </cell>
        </row>
        <row r="99">
          <cell r="D99" t="str">
            <v>15 cw rotalock</v>
          </cell>
        </row>
        <row r="99">
          <cell r="O99" t="str">
            <v>~</v>
          </cell>
        </row>
        <row r="99">
          <cell r="T99" t="str">
            <v>CU - 200 QC</v>
          </cell>
        </row>
        <row r="99">
          <cell r="W99" t="str">
            <v>~</v>
          </cell>
        </row>
        <row r="100">
          <cell r="A100" t="str">
            <v>ALL113.1</v>
          </cell>
          <cell r="B100" t="str">
            <v>SZ240A4CBE</v>
          </cell>
        </row>
        <row r="100">
          <cell r="D100">
            <v>20</v>
          </cell>
        </row>
        <row r="100">
          <cell r="O100" t="str">
            <v>~</v>
          </cell>
        </row>
        <row r="100">
          <cell r="T100" t="str">
            <v>CU - 250 QC</v>
          </cell>
        </row>
        <row r="100">
          <cell r="W100" t="str">
            <v>~</v>
          </cell>
        </row>
        <row r="101">
          <cell r="A101" t="str">
            <v>ALL113.2</v>
          </cell>
          <cell r="B101" t="str">
            <v>SZ300A4CBE</v>
          </cell>
        </row>
        <row r="101">
          <cell r="D101">
            <v>25</v>
          </cell>
        </row>
        <row r="101">
          <cell r="O101" t="str">
            <v>~</v>
          </cell>
        </row>
        <row r="101">
          <cell r="T101" t="str">
            <v>CU - 300 QC</v>
          </cell>
        </row>
        <row r="101">
          <cell r="W101" t="str">
            <v>~</v>
          </cell>
        </row>
        <row r="102">
          <cell r="A102" t="str">
            <v>ALL113.3</v>
          </cell>
          <cell r="B102" t="str">
            <v>SZ380A4CBI</v>
          </cell>
        </row>
        <row r="102">
          <cell r="D102">
            <v>30</v>
          </cell>
        </row>
        <row r="102">
          <cell r="O102" t="str">
            <v>~</v>
          </cell>
        </row>
        <row r="102">
          <cell r="T102" t="str">
            <v>CU - 350 QC</v>
          </cell>
        </row>
        <row r="102">
          <cell r="W102" t="str">
            <v>~</v>
          </cell>
        </row>
        <row r="103">
          <cell r="A103" t="str">
            <v>ALL116</v>
          </cell>
          <cell r="B103" t="str">
            <v>SH090A4ALC</v>
          </cell>
        </row>
        <row r="103">
          <cell r="D103">
            <v>7.5</v>
          </cell>
        </row>
        <row r="103">
          <cell r="O103" t="str">
            <v>~</v>
          </cell>
        </row>
        <row r="103">
          <cell r="W103" t="str">
            <v>~</v>
          </cell>
        </row>
        <row r="104">
          <cell r="A104" t="str">
            <v>ALL116.1</v>
          </cell>
          <cell r="B104" t="str">
            <v>SH105A4ALC</v>
          </cell>
        </row>
        <row r="104">
          <cell r="D104">
            <v>9</v>
          </cell>
        </row>
        <row r="104">
          <cell r="O104" t="str">
            <v>~</v>
          </cell>
        </row>
        <row r="104">
          <cell r="W104" t="str">
            <v>~</v>
          </cell>
        </row>
        <row r="105">
          <cell r="A105" t="str">
            <v>ALL116.2</v>
          </cell>
          <cell r="B105" t="str">
            <v>SH120A4ALC</v>
          </cell>
        </row>
        <row r="105">
          <cell r="D105">
            <v>10</v>
          </cell>
        </row>
        <row r="105">
          <cell r="O105" t="str">
            <v>~</v>
          </cell>
        </row>
        <row r="105">
          <cell r="W105" t="str">
            <v>~</v>
          </cell>
        </row>
        <row r="106">
          <cell r="A106" t="str">
            <v>ALL116.3</v>
          </cell>
          <cell r="B106" t="str">
            <v>SH140A4ALC</v>
          </cell>
        </row>
        <row r="106">
          <cell r="D106">
            <v>12</v>
          </cell>
        </row>
        <row r="106">
          <cell r="O106" t="str">
            <v>~</v>
          </cell>
        </row>
        <row r="106">
          <cell r="W106" t="str">
            <v>~</v>
          </cell>
        </row>
        <row r="107">
          <cell r="A107" t="str">
            <v>ALL117</v>
          </cell>
          <cell r="B107" t="str">
            <v>SH161A4ALC</v>
          </cell>
        </row>
        <row r="107">
          <cell r="D107">
            <v>13</v>
          </cell>
        </row>
        <row r="107">
          <cell r="O107" t="str">
            <v>~</v>
          </cell>
        </row>
        <row r="107">
          <cell r="W107" t="str">
            <v>~</v>
          </cell>
        </row>
        <row r="108">
          <cell r="A108" t="str">
            <v>ALL117.1</v>
          </cell>
          <cell r="B108" t="str">
            <v>SH180B4ABE</v>
          </cell>
        </row>
        <row r="108">
          <cell r="D108">
            <v>15</v>
          </cell>
        </row>
        <row r="108">
          <cell r="O108" t="str">
            <v>~</v>
          </cell>
        </row>
        <row r="108">
          <cell r="W108" t="str">
            <v>~</v>
          </cell>
        </row>
        <row r="109">
          <cell r="A109" t="str">
            <v>ALL118</v>
          </cell>
          <cell r="B109" t="str">
            <v>SH184A4ALC</v>
          </cell>
        </row>
        <row r="109">
          <cell r="D109">
            <v>15</v>
          </cell>
        </row>
        <row r="109">
          <cell r="O109" t="str">
            <v>~</v>
          </cell>
        </row>
        <row r="109">
          <cell r="W109" t="str">
            <v>~</v>
          </cell>
        </row>
        <row r="110">
          <cell r="A110" t="str">
            <v>ALL119</v>
          </cell>
          <cell r="B110" t="str">
            <v>SH240A4ABE</v>
          </cell>
        </row>
        <row r="110">
          <cell r="D110">
            <v>20</v>
          </cell>
        </row>
        <row r="110">
          <cell r="O110" t="str">
            <v>~</v>
          </cell>
        </row>
        <row r="110">
          <cell r="W110" t="str">
            <v>~</v>
          </cell>
        </row>
        <row r="111">
          <cell r="A111" t="str">
            <v>ALL120</v>
          </cell>
          <cell r="B111" t="str">
            <v>CH290A4AB</v>
          </cell>
        </row>
        <row r="111">
          <cell r="D111">
            <v>25</v>
          </cell>
          <cell r="E111" t="str">
            <v>2UNIT</v>
          </cell>
        </row>
        <row r="111">
          <cell r="G111" t="str">
            <v>YORK</v>
          </cell>
        </row>
        <row r="111">
          <cell r="O111">
            <v>11397.7272727273</v>
          </cell>
        </row>
        <row r="111">
          <cell r="W111" t="str">
            <v>~</v>
          </cell>
        </row>
        <row r="112">
          <cell r="B112" t="str">
            <v>SH295A4BBA</v>
          </cell>
        </row>
        <row r="112">
          <cell r="D112">
            <v>25</v>
          </cell>
        </row>
        <row r="112">
          <cell r="O112" t="str">
            <v>~</v>
          </cell>
        </row>
        <row r="112">
          <cell r="W112" t="str">
            <v>~</v>
          </cell>
        </row>
        <row r="113">
          <cell r="B113" t="str">
            <v>SH380A4ABB</v>
          </cell>
        </row>
        <row r="113">
          <cell r="D113">
            <v>30</v>
          </cell>
        </row>
        <row r="113">
          <cell r="O113" t="str">
            <v>~</v>
          </cell>
        </row>
        <row r="113">
          <cell r="W113" t="str">
            <v>~</v>
          </cell>
        </row>
        <row r="114">
          <cell r="A114" t="str">
            <v>ALL121.2</v>
          </cell>
          <cell r="B114" t="str">
            <v>MLZ021T4LP9A</v>
          </cell>
        </row>
        <row r="114">
          <cell r="D114">
            <v>3</v>
          </cell>
        </row>
        <row r="114">
          <cell r="O114">
            <v>1685.95716783217</v>
          </cell>
        </row>
        <row r="114">
          <cell r="T114" t="str">
            <v>CU - 40  QC</v>
          </cell>
        </row>
        <row r="114">
          <cell r="W114">
            <v>4541.84812449534</v>
          </cell>
        </row>
        <row r="114">
          <cell r="AB114" t="str">
            <v>BCU - 50  </v>
          </cell>
        </row>
        <row r="114">
          <cell r="AK114">
            <v>5179.36339436493</v>
          </cell>
          <cell r="AL114">
            <v>5076.18879119033</v>
          </cell>
          <cell r="AM114">
            <v>4800.80368442177</v>
          </cell>
        </row>
        <row r="115">
          <cell r="A115" t="str">
            <v>ALL121.3</v>
          </cell>
          <cell r="B115" t="str">
            <v>MLZ030T4LC9A</v>
          </cell>
        </row>
        <row r="115">
          <cell r="D115">
            <v>4</v>
          </cell>
        </row>
        <row r="115">
          <cell r="O115">
            <v>2118.75874125874</v>
          </cell>
        </row>
        <row r="115">
          <cell r="T115" t="str">
            <v>CU - 64 QC</v>
          </cell>
        </row>
        <row r="115">
          <cell r="W115">
            <v>6044.28388657495</v>
          </cell>
        </row>
        <row r="115">
          <cell r="AB115" t="str">
            <v>BCU - 55</v>
          </cell>
        </row>
        <row r="115">
          <cell r="AK115">
            <v>5963.46039693146</v>
          </cell>
          <cell r="AL115">
            <v>5860.28579375686</v>
          </cell>
          <cell r="AM115">
            <v>5584.9006869883</v>
          </cell>
        </row>
        <row r="116">
          <cell r="A116" t="str">
            <v>ALL121.4</v>
          </cell>
          <cell r="B116" t="str">
            <v>MLZ038T4LC9A</v>
          </cell>
        </row>
        <row r="116">
          <cell r="D116">
            <v>5</v>
          </cell>
        </row>
        <row r="116">
          <cell r="O116">
            <v>2259.14478840125</v>
          </cell>
        </row>
        <row r="116">
          <cell r="T116" t="str">
            <v>CU - 72 QC</v>
          </cell>
        </row>
        <row r="116">
          <cell r="W116">
            <v>6135.24662908519</v>
          </cell>
        </row>
        <row r="116">
          <cell r="AB116" t="str">
            <v>BCU - 64  </v>
          </cell>
        </row>
        <row r="116">
          <cell r="AK116">
            <v>6411.56023630879</v>
          </cell>
          <cell r="AL116">
            <v>6308.38563313419</v>
          </cell>
          <cell r="AM116">
            <v>6033.00052636564</v>
          </cell>
        </row>
        <row r="117">
          <cell r="A117" t="str">
            <v>ALL121.5</v>
          </cell>
          <cell r="B117" t="str">
            <v>MLZ045T4LC9A</v>
          </cell>
        </row>
        <row r="117">
          <cell r="D117">
            <v>6</v>
          </cell>
        </row>
        <row r="117">
          <cell r="O117">
            <v>2516.26748251748</v>
          </cell>
        </row>
        <row r="117">
          <cell r="T117" t="str">
            <v>CU - 90 QC</v>
          </cell>
        </row>
        <row r="117">
          <cell r="W117">
            <v>7045.11853141835</v>
          </cell>
        </row>
        <row r="117">
          <cell r="AB117" t="str">
            <v>BCU - 72</v>
          </cell>
        </row>
        <row r="117">
          <cell r="AK117">
            <v>7286.15079525348</v>
          </cell>
          <cell r="AL117">
            <v>7182.97619207887</v>
          </cell>
          <cell r="AM117">
            <v>6907.59108531032</v>
          </cell>
        </row>
        <row r="118">
          <cell r="A118" t="str">
            <v>ALL121.6</v>
          </cell>
          <cell r="B118" t="str">
            <v>MLZ048T4LC9A</v>
          </cell>
        </row>
        <row r="118">
          <cell r="D118">
            <v>7</v>
          </cell>
        </row>
        <row r="118">
          <cell r="O118">
            <v>3398.73688811189</v>
          </cell>
        </row>
        <row r="118">
          <cell r="T118" t="str">
            <v>CU - 100 QC</v>
          </cell>
        </row>
        <row r="118">
          <cell r="W118">
            <v>8146.84399387424</v>
          </cell>
        </row>
        <row r="118">
          <cell r="AB118" t="str">
            <v>BCU - 100</v>
          </cell>
        </row>
        <row r="118">
          <cell r="AK118">
            <v>8417.82969164016</v>
          </cell>
          <cell r="AL118">
            <v>8314.65508846556</v>
          </cell>
          <cell r="AM118">
            <v>8039.269981697</v>
          </cell>
        </row>
        <row r="119">
          <cell r="A119" t="str">
            <v>ALL121.7</v>
          </cell>
          <cell r="B119" t="str">
            <v>MLZ058T4LC9A</v>
          </cell>
        </row>
        <row r="119">
          <cell r="D119">
            <v>8</v>
          </cell>
        </row>
        <row r="119">
          <cell r="O119">
            <v>4066.55157342657</v>
          </cell>
        </row>
        <row r="119">
          <cell r="T119" t="str">
            <v>CU - 125 QC</v>
          </cell>
        </row>
        <row r="119">
          <cell r="W119">
            <v>10383.5975938817</v>
          </cell>
        </row>
        <row r="119">
          <cell r="AB119" t="str">
            <v>LCU-08</v>
          </cell>
        </row>
        <row r="119">
          <cell r="AK119">
            <v>10953.7923256312</v>
          </cell>
          <cell r="AL119">
            <v>10850.6177224565</v>
          </cell>
          <cell r="AM119">
            <v>10575.232615688</v>
          </cell>
        </row>
        <row r="120">
          <cell r="A120" t="str">
            <v>ALL121.8</v>
          </cell>
          <cell r="B120" t="str">
            <v>MLZ066T4LC9A</v>
          </cell>
        </row>
        <row r="120">
          <cell r="D120">
            <v>9</v>
          </cell>
        </row>
        <row r="120">
          <cell r="O120">
            <v>4169.90384615385</v>
          </cell>
        </row>
        <row r="120">
          <cell r="T120" t="str">
            <v>CU - 144 QC</v>
          </cell>
        </row>
        <row r="120">
          <cell r="W120">
            <v>11087.6304385912</v>
          </cell>
        </row>
        <row r="120">
          <cell r="AB120" t="str">
            <v>LCU-10</v>
          </cell>
        </row>
        <row r="120">
          <cell r="AK120">
            <v>11777.6167290022</v>
          </cell>
          <cell r="AL120">
            <v>11674.4421258276</v>
          </cell>
          <cell r="AM120">
            <v>11399.057019059</v>
          </cell>
        </row>
        <row r="121">
          <cell r="A121" t="str">
            <v>ALL121.9</v>
          </cell>
          <cell r="B121" t="str">
            <v>MLZ076T4LC9A</v>
          </cell>
        </row>
        <row r="121">
          <cell r="D121">
            <v>10</v>
          </cell>
        </row>
        <row r="121">
          <cell r="O121">
            <v>4629.68276515152</v>
          </cell>
        </row>
        <row r="121">
          <cell r="T121" t="str">
            <v>CU - 144 QC</v>
          </cell>
        </row>
        <row r="121">
          <cell r="W121">
            <v>11194.5703736562</v>
          </cell>
        </row>
        <row r="121">
          <cell r="AB121" t="str">
            <v>LCU-12</v>
          </cell>
        </row>
        <row r="121">
          <cell r="AK121">
            <v>12779.8815090581</v>
          </cell>
          <cell r="AL121">
            <v>12676.7069058835</v>
          </cell>
          <cell r="AM121">
            <v>12401.3217991149</v>
          </cell>
        </row>
        <row r="122">
          <cell r="A122" t="str">
            <v>ALL121.10</v>
          </cell>
          <cell r="B122" t="str">
            <v>MLZ090T4LC9</v>
          </cell>
        </row>
        <row r="122">
          <cell r="D122">
            <v>13</v>
          </cell>
        </row>
        <row r="122">
          <cell r="O122">
            <v>5010.73965097403</v>
          </cell>
        </row>
        <row r="122">
          <cell r="T122" t="str">
            <v>CU - 160 QC</v>
          </cell>
        </row>
        <row r="122">
          <cell r="W122">
            <v>11871.1061130369</v>
          </cell>
        </row>
        <row r="122">
          <cell r="AB122" t="str">
            <v>LCU-15</v>
          </cell>
        </row>
        <row r="122">
          <cell r="AK122">
            <v>13362.684255653</v>
          </cell>
          <cell r="AL122">
            <v>13259.5096524784</v>
          </cell>
          <cell r="AM122">
            <v>12984.1245457098</v>
          </cell>
        </row>
        <row r="123">
          <cell r="A123" t="str">
            <v>ALL123</v>
          </cell>
          <cell r="B123" t="str">
            <v>ZB15KQE-TFD559</v>
          </cell>
        </row>
        <row r="123">
          <cell r="D123">
            <v>2</v>
          </cell>
          <cell r="E123" t="str">
            <v>V06,V04(1/2,3/4) </v>
          </cell>
        </row>
        <row r="123">
          <cell r="O123">
            <v>1864.71536276224</v>
          </cell>
        </row>
        <row r="123">
          <cell r="T123" t="str">
            <v>CU - 32  QC</v>
          </cell>
        </row>
        <row r="123">
          <cell r="W123">
            <v>4482.76368188671</v>
          </cell>
        </row>
        <row r="123">
          <cell r="AB123" t="str">
            <v>BCU - 36  </v>
          </cell>
        </row>
        <row r="123">
          <cell r="AK123">
            <v>5041.22101029453</v>
          </cell>
          <cell r="AL123">
            <v>4938.04640711993</v>
          </cell>
          <cell r="AM123">
            <v>4662.66130035138</v>
          </cell>
          <cell r="AN123" t="str">
            <v>2.5hp</v>
          </cell>
        </row>
        <row r="123">
          <cell r="AQ123">
            <v>4246.24122948387</v>
          </cell>
        </row>
        <row r="124">
          <cell r="A124" t="str">
            <v>ALL124</v>
          </cell>
          <cell r="B124" t="str">
            <v>ZB19KQE-TFD559</v>
          </cell>
        </row>
        <row r="124">
          <cell r="D124">
            <v>2.5</v>
          </cell>
          <cell r="E124" t="str">
            <v>V06,V04(1/2,3/4) </v>
          </cell>
        </row>
        <row r="124">
          <cell r="O124">
            <v>1887.00557255245</v>
          </cell>
        </row>
        <row r="124">
          <cell r="T124" t="str">
            <v>CU - 36  QC</v>
          </cell>
        </row>
        <row r="124">
          <cell r="W124">
            <v>4653.04669942079</v>
          </cell>
        </row>
        <row r="124">
          <cell r="AB124" t="str">
            <v>BCU - 40  </v>
          </cell>
        </row>
        <row r="124">
          <cell r="AK124">
            <v>5194.40107787619</v>
          </cell>
          <cell r="AL124">
            <v>5091.22647470159</v>
          </cell>
          <cell r="AM124">
            <v>4815.84136793303</v>
          </cell>
        </row>
        <row r="125">
          <cell r="A125" t="str">
            <v>ALL125</v>
          </cell>
          <cell r="B125" t="str">
            <v>ZB21KQE-TFD559</v>
          </cell>
        </row>
        <row r="125">
          <cell r="D125">
            <v>3</v>
          </cell>
          <cell r="E125" t="str">
            <v>V06,V04(1/2,3/4) </v>
          </cell>
        </row>
        <row r="125">
          <cell r="O125">
            <v>1931.43739073427</v>
          </cell>
        </row>
        <row r="125">
          <cell r="T125" t="str">
            <v>CU - 40  QC</v>
          </cell>
        </row>
        <row r="125">
          <cell r="W125">
            <v>4795.1213703467</v>
          </cell>
        </row>
        <row r="125">
          <cell r="AB125" t="str">
            <v>BCU - 50  </v>
          </cell>
        </row>
        <row r="125">
          <cell r="AK125">
            <v>5432.6366402163</v>
          </cell>
          <cell r="AL125">
            <v>5329.46203704169</v>
          </cell>
          <cell r="AM125">
            <v>5054.07693027314</v>
          </cell>
          <cell r="AN125" t="str">
            <v>HTC-3</v>
          </cell>
        </row>
        <row r="125">
          <cell r="AQ125">
            <v>5042.09872324654</v>
          </cell>
        </row>
        <row r="126">
          <cell r="A126" t="str">
            <v>ALL127</v>
          </cell>
          <cell r="B126" t="str">
            <v>ZB29KQE-TFD559</v>
          </cell>
        </row>
        <row r="126">
          <cell r="D126">
            <v>4</v>
          </cell>
          <cell r="E126" t="str">
            <v>V06,V05(1/2,7/8) </v>
          </cell>
        </row>
        <row r="126">
          <cell r="O126">
            <v>2313.34298513986</v>
          </cell>
        </row>
        <row r="126">
          <cell r="T126" t="str">
            <v>CU - 64 QC</v>
          </cell>
        </row>
        <row r="126">
          <cell r="W126">
            <v>6245.0454080396</v>
          </cell>
        </row>
        <row r="126">
          <cell r="AB126" t="str">
            <v>BCU - 55</v>
          </cell>
        </row>
        <row r="126">
          <cell r="AK126">
            <v>6164.22191839611</v>
          </cell>
          <cell r="AL126">
            <v>6061.04731522151</v>
          </cell>
          <cell r="AM126">
            <v>5785.66220845295</v>
          </cell>
        </row>
        <row r="127">
          <cell r="A127" t="str">
            <v>ALL128</v>
          </cell>
          <cell r="B127" t="str">
            <v>ZB38KQE-TFD559</v>
          </cell>
        </row>
        <row r="127">
          <cell r="D127">
            <v>5</v>
          </cell>
          <cell r="E127" t="str">
            <v>V06,V05(1/2,7/8) </v>
          </cell>
        </row>
        <row r="127">
          <cell r="O127">
            <v>2427.98896416084</v>
          </cell>
        </row>
        <row r="127">
          <cell r="T127" t="str">
            <v>CU - 72 QC</v>
          </cell>
        </row>
        <row r="127">
          <cell r="W127">
            <v>6560.46702500872</v>
          </cell>
        </row>
        <row r="127">
          <cell r="Z127" t="str">
            <v>QC38M1-TFA-XX</v>
          </cell>
        </row>
        <row r="127">
          <cell r="AB127" t="str">
            <v>BCU - 64  </v>
          </cell>
        </row>
        <row r="127">
          <cell r="AK127">
            <v>6836.78063223232</v>
          </cell>
          <cell r="AL127">
            <v>6733.60602905771</v>
          </cell>
          <cell r="AM127">
            <v>6458.22092228916</v>
          </cell>
        </row>
        <row r="128">
          <cell r="A128" t="str">
            <v>ALL129</v>
          </cell>
          <cell r="B128" t="str">
            <v>ZB45KQE-TFD559</v>
          </cell>
        </row>
        <row r="128">
          <cell r="D128">
            <v>6</v>
          </cell>
          <cell r="E128" t="str">
            <v>V06,V05(1/2,7/8) </v>
          </cell>
        </row>
        <row r="128">
          <cell r="O128">
            <v>2735.96536276224</v>
          </cell>
        </row>
        <row r="128">
          <cell r="T128" t="str">
            <v>CU - 90 QC</v>
          </cell>
        </row>
        <row r="128">
          <cell r="W128">
            <v>7271.79094754389</v>
          </cell>
        </row>
        <row r="128">
          <cell r="Z128" t="str">
            <v>QC45M1-TFA-XX</v>
          </cell>
        </row>
        <row r="128">
          <cell r="AB128" t="str">
            <v>BCU - 72</v>
          </cell>
        </row>
        <row r="128">
          <cell r="AK128">
            <v>7512.82321137902</v>
          </cell>
          <cell r="AL128">
            <v>7409.64860820441</v>
          </cell>
          <cell r="AM128">
            <v>7134.26350143586</v>
          </cell>
        </row>
        <row r="129">
          <cell r="A129" t="str">
            <v>ALL130</v>
          </cell>
          <cell r="B129" t="str">
            <v>ZB48KQE-TFD559</v>
          </cell>
        </row>
        <row r="129">
          <cell r="D129">
            <v>7</v>
          </cell>
          <cell r="E129" t="str">
            <v>V08,V05(5/8,7/8) </v>
          </cell>
        </row>
        <row r="129">
          <cell r="O129">
            <v>3381.61057692308</v>
          </cell>
        </row>
        <row r="129">
          <cell r="T129" t="str">
            <v>CU - 100 QC</v>
          </cell>
        </row>
        <row r="129">
          <cell r="W129">
            <v>8129.17399026673</v>
          </cell>
        </row>
        <row r="129">
          <cell r="Z129" t="str">
            <v>QC48M1-TFA-XX</v>
          </cell>
        </row>
        <row r="129">
          <cell r="AB129" t="str">
            <v>BCU - 100</v>
          </cell>
        </row>
        <row r="129">
          <cell r="AK129">
            <v>8400.15968803265</v>
          </cell>
          <cell r="AL129">
            <v>8296.98508485805</v>
          </cell>
          <cell r="AM129">
            <v>8021.59997808949</v>
          </cell>
        </row>
        <row r="130">
          <cell r="A130" t="str">
            <v>ALL131</v>
          </cell>
          <cell r="B130" t="str">
            <v>ZB58KQE-TFD559</v>
          </cell>
        </row>
        <row r="130">
          <cell r="D130">
            <v>8</v>
          </cell>
          <cell r="E130" t="str">
            <v>218 (7/8,11/8)</v>
          </cell>
        </row>
        <row r="130">
          <cell r="O130">
            <v>4301.4253715035</v>
          </cell>
        </row>
        <row r="130">
          <cell r="T130" t="str">
            <v>CU - 125 QC</v>
          </cell>
        </row>
        <row r="130">
          <cell r="W130">
            <v>10625.9277030087</v>
          </cell>
        </row>
        <row r="130">
          <cell r="Z130" t="str">
            <v>QC58M1-TFA-XX</v>
          </cell>
        </row>
        <row r="130">
          <cell r="AB130" t="str">
            <v>LCU-10</v>
          </cell>
        </row>
        <row r="130">
          <cell r="AK130">
            <v>11888.5075806199</v>
          </cell>
          <cell r="AL130">
            <v>11785.3329774452</v>
          </cell>
          <cell r="AM130">
            <v>11509.9478706767</v>
          </cell>
        </row>
        <row r="131">
          <cell r="A131" t="str">
            <v>ALL132</v>
          </cell>
          <cell r="B131" t="str">
            <v>ZB66KQE-TFD559</v>
          </cell>
        </row>
        <row r="131">
          <cell r="D131">
            <v>9</v>
          </cell>
          <cell r="E131" t="str">
            <v>272 (7/8,13/8)</v>
          </cell>
        </row>
        <row r="131">
          <cell r="O131">
            <v>4612.95891608392</v>
          </cell>
        </row>
        <row r="131">
          <cell r="T131" t="str">
            <v>CU - 144 QC</v>
          </cell>
        </row>
        <row r="131">
          <cell r="W131">
            <v>11544.7507488365</v>
          </cell>
        </row>
        <row r="131">
          <cell r="Z131" t="str">
            <v>QC66M1-TFA-XX</v>
          </cell>
        </row>
        <row r="131">
          <cell r="AB131" t="str">
            <v>LCU-10</v>
          </cell>
        </row>
        <row r="131">
          <cell r="AK131">
            <v>12234.7370392475</v>
          </cell>
          <cell r="AL131">
            <v>12131.5624360729</v>
          </cell>
          <cell r="AM131">
            <v>11856.1773293044</v>
          </cell>
        </row>
        <row r="132">
          <cell r="A132" t="str">
            <v>ALL133</v>
          </cell>
          <cell r="B132" t="str">
            <v>ZB76KQE-TFD559</v>
          </cell>
        </row>
        <row r="132">
          <cell r="D132">
            <v>10</v>
          </cell>
          <cell r="E132" t="str">
            <v>272 (7/8,13/8)</v>
          </cell>
        </row>
        <row r="132">
          <cell r="O132">
            <v>4985.20541958042</v>
          </cell>
        </row>
        <row r="132">
          <cell r="T132" t="str">
            <v>CU - 144 QC</v>
          </cell>
        </row>
        <row r="132">
          <cell r="W132">
            <v>11928.8146016504</v>
          </cell>
        </row>
        <row r="132">
          <cell r="Z132" t="str">
            <v>QC76M1-TFA-XX</v>
          </cell>
        </row>
        <row r="132">
          <cell r="AB132" t="str">
            <v>LCU-12</v>
          </cell>
        </row>
        <row r="132">
          <cell r="AK132">
            <v>13514.1257370523</v>
          </cell>
          <cell r="AL132">
            <v>13410.9511338777</v>
          </cell>
          <cell r="AM132">
            <v>13135.5660271092</v>
          </cell>
          <cell r="AN132" t="str">
            <v>HTC-12</v>
          </cell>
        </row>
        <row r="132">
          <cell r="AQ132">
            <v>11221.2353975556</v>
          </cell>
        </row>
        <row r="133">
          <cell r="A133" t="str">
            <v>ALL133.01</v>
          </cell>
          <cell r="B133" t="str">
            <v>ZB88KQE-TFD559</v>
          </cell>
        </row>
        <row r="133">
          <cell r="D133">
            <v>12</v>
          </cell>
          <cell r="E133" t="str">
            <v>273 (7/8,13/8)</v>
          </cell>
        </row>
        <row r="133">
          <cell r="O133">
            <v>5077.49086850649</v>
          </cell>
        </row>
        <row r="133">
          <cell r="T133" t="str">
            <v>CU - 160 QC</v>
          </cell>
        </row>
        <row r="133">
          <cell r="W133">
            <v>11887.7906168047</v>
          </cell>
        </row>
        <row r="133">
          <cell r="Z133" t="str">
            <v>QC88M1-TFA-XX</v>
          </cell>
        </row>
        <row r="133">
          <cell r="AB133" t="str">
            <v>LCU-15</v>
          </cell>
        </row>
        <row r="133">
          <cell r="AK133">
            <v>13379.3687594208</v>
          </cell>
          <cell r="AL133">
            <v>13276.1941562462</v>
          </cell>
          <cell r="AM133">
            <v>13000.8090494777</v>
          </cell>
        </row>
        <row r="134">
          <cell r="A134" t="str">
            <v>ALL134</v>
          </cell>
          <cell r="B134" t="str">
            <v>ZB95KQE-TFD559</v>
          </cell>
        </row>
        <row r="134">
          <cell r="D134">
            <v>13</v>
          </cell>
          <cell r="E134" t="str">
            <v>273 (7/8,13/8)</v>
          </cell>
        </row>
        <row r="134">
          <cell r="O134">
            <v>5867.89772727273</v>
          </cell>
        </row>
        <row r="134">
          <cell r="T134" t="str">
            <v>CU - 160 QC</v>
          </cell>
        </row>
        <row r="134">
          <cell r="W134">
            <v>13471.2955069763</v>
          </cell>
        </row>
        <row r="134">
          <cell r="Z134" t="str">
            <v>QC95M1-TFA-XX</v>
          </cell>
        </row>
        <row r="134">
          <cell r="AB134" t="str">
            <v>LCU-15</v>
          </cell>
        </row>
        <row r="134">
          <cell r="AK134">
            <v>14962.8736495924</v>
          </cell>
          <cell r="AL134">
            <v>14859.6990464178</v>
          </cell>
          <cell r="AM134">
            <v>14584.3139396492</v>
          </cell>
        </row>
        <row r="135">
          <cell r="A135" t="str">
            <v>ALL135</v>
          </cell>
          <cell r="B135" t="str">
            <v>ZB114KQE-TFD559</v>
          </cell>
        </row>
        <row r="135">
          <cell r="D135">
            <v>15</v>
          </cell>
          <cell r="E135" t="str">
            <v>273 (7/8,13/8)</v>
          </cell>
        </row>
        <row r="135">
          <cell r="O135">
            <v>6557.40821678322</v>
          </cell>
        </row>
        <row r="135">
          <cell r="T135" t="str">
            <v>CU - 200 QC</v>
          </cell>
        </row>
        <row r="135">
          <cell r="W135">
            <v>15482.2581862544</v>
          </cell>
        </row>
        <row r="135">
          <cell r="Z135" t="str">
            <v>QC114M1-TFA-XX</v>
          </cell>
        </row>
        <row r="135">
          <cell r="AB135" t="str">
            <v>LCU-20</v>
          </cell>
        </row>
        <row r="135">
          <cell r="AK135">
            <v>16230.28455436</v>
          </cell>
          <cell r="AL135">
            <v>16127.1099511854</v>
          </cell>
          <cell r="AM135">
            <v>15851.7248444168</v>
          </cell>
        </row>
        <row r="136">
          <cell r="A136" t="str">
            <v>ALL135.01</v>
          </cell>
          <cell r="B136" t="str">
            <v>ZB130KQE-TFD551</v>
          </cell>
        </row>
        <row r="136">
          <cell r="D136">
            <v>20</v>
          </cell>
          <cell r="E136" t="str">
            <v>274 (1 1/8,15/8)</v>
          </cell>
        </row>
        <row r="136">
          <cell r="O136">
            <v>6854.27666083916</v>
          </cell>
        </row>
        <row r="136">
          <cell r="T136" t="str">
            <v>CU - 250 QC</v>
          </cell>
        </row>
        <row r="136">
          <cell r="W136">
            <v>18449.4238718643</v>
          </cell>
        </row>
        <row r="136">
          <cell r="Z136" t="str">
            <v>QC130M1-TFA-XX</v>
          </cell>
        </row>
        <row r="136">
          <cell r="AB136" t="str">
            <v>TCUV - 250</v>
          </cell>
        </row>
        <row r="136">
          <cell r="AK136">
            <v>25922.6403290698</v>
          </cell>
          <cell r="AL136">
            <v>25819.4657258952</v>
          </cell>
          <cell r="AM136">
            <v>25544.0806191266</v>
          </cell>
        </row>
        <row r="137">
          <cell r="A137" t="str">
            <v>ALL135.02</v>
          </cell>
          <cell r="B137" t="str">
            <v>ZB150KQE-TFD552</v>
          </cell>
        </row>
        <row r="137">
          <cell r="D137">
            <v>22</v>
          </cell>
        </row>
        <row r="137">
          <cell r="O137" t="str">
            <v>~</v>
          </cell>
        </row>
        <row r="137">
          <cell r="T137" t="str">
            <v>CU - 250B QC </v>
          </cell>
        </row>
        <row r="137">
          <cell r="W137" t="str">
            <v>~</v>
          </cell>
        </row>
        <row r="137">
          <cell r="Z137" t="str">
            <v>QC130M2-TFA-XX</v>
          </cell>
        </row>
        <row r="137">
          <cell r="AB137" t="str">
            <v>TCUV - 250</v>
          </cell>
        </row>
        <row r="137">
          <cell r="AK137" t="str">
            <v>~</v>
          </cell>
          <cell r="AL137" t="str">
            <v>~</v>
          </cell>
          <cell r="AM137" t="str">
            <v>~</v>
          </cell>
        </row>
        <row r="138">
          <cell r="A138" t="str">
            <v>ALL135.03</v>
          </cell>
          <cell r="B138" t="str">
            <v>ZB190KQE-TWD-523 </v>
          </cell>
        </row>
        <row r="138">
          <cell r="D138">
            <v>25</v>
          </cell>
          <cell r="E138" t="str">
            <v>276 (1 3/8,15/8)</v>
          </cell>
        </row>
        <row r="138">
          <cell r="O138">
            <v>11432.0356206294</v>
          </cell>
        </row>
        <row r="138">
          <cell r="T138" t="str">
            <v>CU - 300 QC</v>
          </cell>
        </row>
        <row r="138">
          <cell r="W138">
            <v>24954.0552910912</v>
          </cell>
        </row>
        <row r="138">
          <cell r="Z138" t="str">
            <v>QC190M1-TFA-XX</v>
          </cell>
        </row>
        <row r="138">
          <cell r="AB138" t="str">
            <v>TCUV - 300</v>
          </cell>
        </row>
        <row r="138">
          <cell r="AK138">
            <v>31816.6251458225</v>
          </cell>
          <cell r="AL138">
            <v>31713.4505426479</v>
          </cell>
          <cell r="AM138">
            <v>31438.0654358794</v>
          </cell>
        </row>
        <row r="139">
          <cell r="A139" t="str">
            <v>ALL135.04</v>
          </cell>
          <cell r="B139" t="str">
            <v>ZB220KQE-TWD-523</v>
          </cell>
        </row>
        <row r="139">
          <cell r="D139">
            <v>30</v>
          </cell>
          <cell r="E139" t="str">
            <v>277 (1 3/8,15/8)</v>
          </cell>
        </row>
        <row r="139">
          <cell r="O139">
            <v>13601.6160402098</v>
          </cell>
        </row>
        <row r="139">
          <cell r="T139" t="str">
            <v>CU - 350 QC</v>
          </cell>
        </row>
        <row r="139">
          <cell r="W139">
            <v>28802.1363462793</v>
          </cell>
        </row>
        <row r="139">
          <cell r="Z139" t="str">
            <v>QC220M1-TFA-XX</v>
          </cell>
        </row>
        <row r="139">
          <cell r="AB139" t="str">
            <v>TCUV - 350</v>
          </cell>
        </row>
        <row r="139">
          <cell r="AK139">
            <v>35604.799333149</v>
          </cell>
          <cell r="AL139">
            <v>35501.6247299744</v>
          </cell>
          <cell r="AM139">
            <v>35226.2396232059</v>
          </cell>
        </row>
        <row r="140">
          <cell r="A140" t="str">
            <v>ALL135.06</v>
          </cell>
          <cell r="B140" t="str">
            <v>ZFI23KQE-TFD552</v>
          </cell>
        </row>
        <row r="140">
          <cell r="D140">
            <v>5</v>
          </cell>
          <cell r="E140" t="str">
            <v>V06,V05(1/2,7/8) </v>
          </cell>
        </row>
        <row r="140">
          <cell r="G140" t="str">
            <v>23000btu (4DES5Y)</v>
          </cell>
        </row>
        <row r="140">
          <cell r="O140">
            <v>3786.83317550505</v>
          </cell>
        </row>
        <row r="140">
          <cell r="T140" t="str">
            <v>CU - 72 QC</v>
          </cell>
        </row>
        <row r="140">
          <cell r="W140">
            <v>7842.23222161765</v>
          </cell>
        </row>
        <row r="140">
          <cell r="Z140" t="str">
            <v>QC23L1-TFA-XX</v>
          </cell>
        </row>
        <row r="140">
          <cell r="AB140" t="str">
            <v>LCU-06</v>
          </cell>
        </row>
        <row r="140">
          <cell r="AK140">
            <v>9337.00743248381</v>
          </cell>
          <cell r="AL140">
            <v>9233.83282930921</v>
          </cell>
          <cell r="AM140">
            <v>8958.44772254065</v>
          </cell>
        </row>
        <row r="141">
          <cell r="A141" t="str">
            <v>ALL135.07</v>
          </cell>
          <cell r="B141" t="str">
            <v>ZFI26KQE-TFD552</v>
          </cell>
        </row>
        <row r="141">
          <cell r="D141">
            <v>6</v>
          </cell>
          <cell r="E141" t="str">
            <v>V06,V05(1/2,7/8) </v>
          </cell>
        </row>
        <row r="141">
          <cell r="G141" t="str">
            <v>28000btu (4CES6Y)</v>
          </cell>
        </row>
        <row r="141">
          <cell r="O141">
            <v>3920.98721590909</v>
          </cell>
        </row>
        <row r="141">
          <cell r="T141" t="str">
            <v>CU - 90 QC</v>
          </cell>
        </row>
        <row r="141">
          <cell r="W141">
            <v>8302.87892227833</v>
          </cell>
        </row>
        <row r="141">
          <cell r="Z141" t="str">
            <v>QC26L1-TFA-XX</v>
          </cell>
        </row>
        <row r="141">
          <cell r="AB141" t="str">
            <v>LCU-06</v>
          </cell>
        </row>
        <row r="141">
          <cell r="AK141">
            <v>9471.16147288786</v>
          </cell>
          <cell r="AL141">
            <v>9367.98686971325</v>
          </cell>
          <cell r="AM141">
            <v>9092.6017629447</v>
          </cell>
        </row>
        <row r="143">
          <cell r="A143" t="str">
            <v>ALL135.08</v>
          </cell>
          <cell r="B143" t="str">
            <v>ZFI36KQE-TFD552</v>
          </cell>
        </row>
        <row r="143">
          <cell r="D143">
            <v>8</v>
          </cell>
          <cell r="E143" t="str">
            <v>V05,V04 (7/8,3/4)</v>
          </cell>
        </row>
        <row r="143">
          <cell r="G143" t="str">
            <v>36000btu (4TES9Y)</v>
          </cell>
        </row>
        <row r="143">
          <cell r="O143">
            <v>4792.94056637807</v>
          </cell>
        </row>
        <row r="143">
          <cell r="T143" t="str">
            <v>CU - 125 QC</v>
          </cell>
        </row>
        <row r="143">
          <cell r="W143">
            <v>10858.2563207806</v>
          </cell>
        </row>
        <row r="143">
          <cell r="Z143" t="str">
            <v>QC36L1-TFA-XX</v>
          </cell>
        </row>
        <row r="143">
          <cell r="AB143" t="str">
            <v>LCU-08</v>
          </cell>
        </row>
        <row r="143">
          <cell r="AK143">
            <v>11428.4510525301</v>
          </cell>
          <cell r="AL143">
            <v>11325.2764493555</v>
          </cell>
          <cell r="AM143">
            <v>11049.8913425869</v>
          </cell>
        </row>
        <row r="144">
          <cell r="A144" t="str">
            <v>ALL135.09</v>
          </cell>
          <cell r="B144" t="str">
            <v>ZFI39KQE-TFD552</v>
          </cell>
        </row>
        <row r="144">
          <cell r="D144">
            <v>10</v>
          </cell>
          <cell r="E144" t="str">
            <v>V05,V04 (7/8,3/4)</v>
          </cell>
        </row>
        <row r="144">
          <cell r="G144" t="str">
            <v>42000btu (4PES12Y)</v>
          </cell>
        </row>
        <row r="144">
          <cell r="O144">
            <v>5124.1093975469</v>
          </cell>
        </row>
        <row r="144">
          <cell r="T144" t="str">
            <v>CU - 144 QC</v>
          </cell>
        </row>
        <row r="144">
          <cell r="W144">
            <v>11788.1295736402</v>
          </cell>
        </row>
        <row r="144">
          <cell r="Z144" t="str">
            <v>QC39L1-TFA-XX</v>
          </cell>
        </row>
        <row r="144">
          <cell r="AB144" t="str">
            <v>LCU-10</v>
          </cell>
        </row>
        <row r="144">
          <cell r="AK144">
            <v>12478.1158640512</v>
          </cell>
          <cell r="AL144">
            <v>12374.9412608766</v>
          </cell>
          <cell r="AM144">
            <v>12099.556154108</v>
          </cell>
          <cell r="AN144" t="str">
            <v>HTC-10</v>
          </cell>
        </row>
        <row r="144">
          <cell r="AQ144">
            <v>10611.108177672</v>
          </cell>
        </row>
        <row r="145">
          <cell r="A145" t="str">
            <v>ALL135.10</v>
          </cell>
          <cell r="B145" t="str">
            <v>ZFI50KQE-TFD564</v>
          </cell>
        </row>
        <row r="145">
          <cell r="D145">
            <v>12</v>
          </cell>
          <cell r="E145" t="str">
            <v>V05,V03 (7/8,13/8)</v>
          </cell>
        </row>
        <row r="145">
          <cell r="G145" t="str">
            <v>49000btu (4NES14Y)</v>
          </cell>
        </row>
        <row r="145">
          <cell r="O145">
            <v>5470.46638257576</v>
          </cell>
        </row>
        <row r="145">
          <cell r="T145" t="str">
            <v>CU - 160 QC</v>
          </cell>
        </row>
        <row r="145">
          <cell r="W145">
            <v>12844.9317829303</v>
          </cell>
        </row>
        <row r="145">
          <cell r="Z145" t="str">
            <v>QC50L1-TFA-XX</v>
          </cell>
        </row>
        <row r="145">
          <cell r="AB145" t="str">
            <v>LCU-12</v>
          </cell>
        </row>
        <row r="145">
          <cell r="AK145">
            <v>13841.1262105372</v>
          </cell>
          <cell r="AL145">
            <v>13737.9516073626</v>
          </cell>
          <cell r="AM145">
            <v>13462.566500594</v>
          </cell>
          <cell r="AN145" t="str">
            <v>HTC-12</v>
          </cell>
        </row>
        <row r="145">
          <cell r="AQ145">
            <v>11548.2358710404</v>
          </cell>
        </row>
        <row r="146">
          <cell r="A146" t="str">
            <v>ALL135.11</v>
          </cell>
          <cell r="B146" t="str">
            <v>ZFI59KQE-TFD564</v>
          </cell>
        </row>
        <row r="146">
          <cell r="D146">
            <v>15</v>
          </cell>
          <cell r="E146" t="str">
            <v>V05,V03 (7/8,13/8)</v>
          </cell>
        </row>
        <row r="146">
          <cell r="G146" t="str">
            <v>59000btu (4JE15Y)</v>
          </cell>
        </row>
        <row r="146">
          <cell r="O146">
            <v>6807.40721951659</v>
          </cell>
        </row>
        <row r="146">
          <cell r="T146" t="str">
            <v>CU - 200 QC</v>
          </cell>
        </row>
        <row r="146">
          <cell r="W146">
            <v>15365.3553408359</v>
          </cell>
        </row>
        <row r="146">
          <cell r="Z146" t="str">
            <v>QC59L1-TFA-XX</v>
          </cell>
        </row>
        <row r="146">
          <cell r="AB146" t="str">
            <v>LCU-15</v>
          </cell>
        </row>
        <row r="146">
          <cell r="AK146">
            <v>15716.1006743038</v>
          </cell>
          <cell r="AL146">
            <v>15612.9260711292</v>
          </cell>
          <cell r="AM146">
            <v>15337.5409643606</v>
          </cell>
          <cell r="AN146" t="str">
            <v>HTC-15</v>
          </cell>
        </row>
        <row r="146">
          <cell r="AQ146">
            <v>13313.7650954445</v>
          </cell>
        </row>
        <row r="147">
          <cell r="A147" t="str">
            <v>ALL135.12</v>
          </cell>
          <cell r="B147" t="str">
            <v>ZFI68KQE-TFD564</v>
          </cell>
        </row>
        <row r="147">
          <cell r="D147">
            <v>18</v>
          </cell>
          <cell r="E147" t="str">
            <v>V05,V03 (7/8,13/8)</v>
          </cell>
        </row>
        <row r="147">
          <cell r="G147" t="str">
            <v>68000btu (4HE18Y)</v>
          </cell>
        </row>
        <row r="147">
          <cell r="O147">
            <v>7922.03564664502</v>
          </cell>
        </row>
        <row r="147">
          <cell r="T147" t="str">
            <v>CU - 200 QC</v>
          </cell>
        </row>
        <row r="147">
          <cell r="W147">
            <v>16638.7139266945</v>
          </cell>
        </row>
        <row r="147">
          <cell r="Z147" t="str">
            <v>QC68L1-TFA-XX</v>
          </cell>
        </row>
        <row r="147">
          <cell r="AB147" t="str">
            <v>LCU-20</v>
          </cell>
        </row>
        <row r="147">
          <cell r="AK147">
            <v>17386.7402948001</v>
          </cell>
          <cell r="AL147">
            <v>17283.5656916255</v>
          </cell>
          <cell r="AM147">
            <v>17008.1805848569</v>
          </cell>
          <cell r="AN147" t="str">
            <v>HTC-20</v>
          </cell>
        </row>
        <row r="147">
          <cell r="AQ147">
            <v>15055.1036221231</v>
          </cell>
        </row>
        <row r="148">
          <cell r="A148" t="str">
            <v>ALL135.13</v>
          </cell>
          <cell r="B148" t="str">
            <v>ZFI81KQE-TFD564</v>
          </cell>
        </row>
        <row r="148">
          <cell r="D148">
            <v>20</v>
          </cell>
          <cell r="E148" t="str">
            <v>V05,V03 (7/8,13/8)</v>
          </cell>
        </row>
        <row r="148">
          <cell r="G148" t="str">
            <v>81000btu (4GE23Y)</v>
          </cell>
        </row>
        <row r="148">
          <cell r="O148">
            <v>9209.91443452381</v>
          </cell>
        </row>
        <row r="148">
          <cell r="T148" t="str">
            <v>CU - 250 QC</v>
          </cell>
        </row>
        <row r="148">
          <cell r="W148">
            <v>20587.4655610779</v>
          </cell>
        </row>
        <row r="148">
          <cell r="Z148" t="str">
            <v>QC81L1-TFA-XX</v>
          </cell>
        </row>
        <row r="148">
          <cell r="AB148" t="str">
            <v>TCU - 200</v>
          </cell>
        </row>
        <row r="148">
          <cell r="AK148">
            <v>21643.9128187082</v>
          </cell>
          <cell r="AL148">
            <v>21540.7382155336</v>
          </cell>
          <cell r="AM148">
            <v>21265.3531087651</v>
          </cell>
          <cell r="AN148" t="str">
            <v>HTC-25</v>
          </cell>
        </row>
        <row r="148">
          <cell r="AQ148">
            <v>17463.0496358597</v>
          </cell>
        </row>
        <row r="149">
          <cell r="A149" t="str">
            <v>ALL135.14</v>
          </cell>
          <cell r="B149" t="str">
            <v>ZFI96KQE-TFD523</v>
          </cell>
        </row>
        <row r="149">
          <cell r="D149">
            <v>25</v>
          </cell>
          <cell r="E149" t="str">
            <v>V03,V38 (1 3/8,1 5/8)</v>
          </cell>
        </row>
        <row r="149">
          <cell r="G149" t="str">
            <v>96000btu (6HE28Y)</v>
          </cell>
        </row>
        <row r="149">
          <cell r="O149">
            <v>14273.4532828283</v>
          </cell>
        </row>
        <row r="149">
          <cell r="T149" t="str">
            <v>CU - 300 QC</v>
          </cell>
        </row>
        <row r="149">
          <cell r="W149">
            <v>27432.5511875558</v>
          </cell>
        </row>
        <row r="149">
          <cell r="Z149" t="str">
            <v>QC96L1-TFA-XX</v>
          </cell>
        </row>
        <row r="149">
          <cell r="AB149" t="str">
            <v>TCUV - 250</v>
          </cell>
        </row>
        <row r="149">
          <cell r="AK149">
            <v>33753.6551212306</v>
          </cell>
          <cell r="AL149">
            <v>33650.480518056</v>
          </cell>
          <cell r="AM149">
            <v>33375.0954112875</v>
          </cell>
          <cell r="AN149" t="str">
            <v>HTC-30</v>
          </cell>
        </row>
        <row r="149">
          <cell r="AQ149">
            <v>24152.5504445813</v>
          </cell>
        </row>
        <row r="150">
          <cell r="A150" t="str">
            <v>ALL135.20</v>
          </cell>
          <cell r="B150" t="str">
            <v>ZFI122KQE-TED523</v>
          </cell>
        </row>
        <row r="150">
          <cell r="D150">
            <v>30</v>
          </cell>
          <cell r="E150" t="str">
            <v>V03,V38 (1 3/8,1 5/8)</v>
          </cell>
        </row>
        <row r="150">
          <cell r="G150" t="str">
            <v>122000btu (6GE34Y)</v>
          </cell>
        </row>
        <row r="150">
          <cell r="O150">
            <v>14614.5878427128</v>
          </cell>
        </row>
        <row r="150">
          <cell r="T150" t="str">
            <v>CU - 350 QC</v>
          </cell>
        </row>
        <row r="150">
          <cell r="W150">
            <v>29383.3108141725</v>
          </cell>
        </row>
        <row r="150">
          <cell r="Z150" t="str">
            <v>QC122L1-TFA-XX</v>
          </cell>
        </row>
        <row r="150">
          <cell r="AB150" t="str">
            <v>TCUV - 350</v>
          </cell>
        </row>
        <row r="150">
          <cell r="AK150">
            <v>36185.9738010423</v>
          </cell>
          <cell r="AL150">
            <v>36082.7991978677</v>
          </cell>
          <cell r="AM150">
            <v>35807.4140910991</v>
          </cell>
          <cell r="AN150" t="str">
            <v>HTC-35</v>
          </cell>
        </row>
        <row r="150">
          <cell r="AQ150">
            <v>25867.3378848006</v>
          </cell>
        </row>
        <row r="151">
          <cell r="A151" t="str">
            <v>ALL135.21</v>
          </cell>
          <cell r="B151" t="str">
            <v>ZFI140KQE-TED523</v>
          </cell>
        </row>
        <row r="151">
          <cell r="D151">
            <v>40</v>
          </cell>
          <cell r="E151" t="str">
            <v>V03,V38 (1 3/8,1 5/8)</v>
          </cell>
        </row>
        <row r="151">
          <cell r="G151" t="str">
            <v>140000btu (6FE44Y)</v>
          </cell>
        </row>
        <row r="151">
          <cell r="O151">
            <v>16063.4514790765</v>
          </cell>
        </row>
        <row r="151">
          <cell r="T151" t="str">
            <v>CU - 400 QC</v>
          </cell>
        </row>
        <row r="151">
          <cell r="W151">
            <v>34078.8962776035</v>
          </cell>
        </row>
        <row r="151">
          <cell r="Z151" t="str">
            <v>QC140L1-TFA-XX</v>
          </cell>
        </row>
        <row r="151">
          <cell r="AB151" t="str">
            <v>TCUV - 400</v>
          </cell>
        </row>
        <row r="151">
          <cell r="AK151">
            <v>38747.7227134499</v>
          </cell>
          <cell r="AL151">
            <v>38644.5481102753</v>
          </cell>
          <cell r="AM151">
            <v>38369.1630035067</v>
          </cell>
          <cell r="AN151" t="str">
            <v>HTC-40</v>
          </cell>
        </row>
        <row r="151">
          <cell r="AQ151">
            <v>27712.3610907468</v>
          </cell>
        </row>
        <row r="152">
          <cell r="A152" t="str">
            <v>ALL135.22</v>
          </cell>
          <cell r="B152" t="str">
            <v>CORE SENSE (562-0291-01) ZFI23-26</v>
          </cell>
        </row>
        <row r="152">
          <cell r="O152">
            <v>694.166666666667</v>
          </cell>
        </row>
        <row r="153">
          <cell r="A153" t="str">
            <v>ALL135.23</v>
          </cell>
          <cell r="B153" t="str">
            <v>CORE SENSE (562-0291-02) ZFI36-59</v>
          </cell>
        </row>
        <row r="153">
          <cell r="O153">
            <v>694.166666666667</v>
          </cell>
        </row>
        <row r="154">
          <cell r="A154" t="str">
            <v>ALL135.24</v>
          </cell>
          <cell r="B154" t="str">
            <v>CORE SENSE (562-0291-03) ZFI68-81</v>
          </cell>
        </row>
        <row r="154">
          <cell r="O154">
            <v>694.166666666667</v>
          </cell>
        </row>
        <row r="155">
          <cell r="A155" t="str">
            <v>ALL135.25</v>
          </cell>
          <cell r="B155" t="str">
            <v>CORE SENSE (562-0291-06) ZFI96-140</v>
          </cell>
        </row>
        <row r="155">
          <cell r="O155">
            <v>694.166666666667</v>
          </cell>
        </row>
        <row r="156">
          <cell r="A156" t="str">
            <v>ALL135.251</v>
          </cell>
          <cell r="B156" t="str">
            <v>571-0064-06 MODULE-CORESENSE ASSM</v>
          </cell>
        </row>
        <row r="156">
          <cell r="O156">
            <v>669.233333333333</v>
          </cell>
        </row>
        <row r="157">
          <cell r="A157" t="str">
            <v>ALL135.252</v>
          </cell>
          <cell r="B157" t="str">
            <v>043-0210-00 (ZFI23-ZFI81) SENSOR-VAPOR IN</v>
          </cell>
        </row>
        <row r="157">
          <cell r="O157">
            <v>28.8699494949495</v>
          </cell>
        </row>
        <row r="158">
          <cell r="A158" t="str">
            <v>ALL135.253</v>
          </cell>
          <cell r="B158" t="str">
            <v>043-0210-02 (ZFI23-ZFI81) SENSOR-VAPOR OUT</v>
          </cell>
        </row>
        <row r="158">
          <cell r="O158">
            <v>28.8699494949495</v>
          </cell>
        </row>
        <row r="159">
          <cell r="A159" t="str">
            <v>ALL135.254</v>
          </cell>
          <cell r="B159" t="str">
            <v>043-0277-00 (ZFI23-ZFI140) SENSOR-DLT</v>
          </cell>
        </row>
        <row r="159">
          <cell r="O159">
            <v>23.0744949494949</v>
          </cell>
        </row>
        <row r="160">
          <cell r="A160" t="str">
            <v>ALL135.255</v>
          </cell>
          <cell r="B160" t="str">
            <v>043-0285-00 (ZFI96,ZFI122,ZFI140) SENSOR-VAPOR IN/OUT</v>
          </cell>
        </row>
        <row r="160">
          <cell r="O160">
            <v>47.4368686868687</v>
          </cell>
        </row>
        <row r="161">
          <cell r="A161" t="str">
            <v>ALL135.256</v>
          </cell>
          <cell r="B161" t="str">
            <v>PLATE HEAT BX4THX14 (ZFI20-ZFI39)</v>
          </cell>
        </row>
        <row r="161">
          <cell r="O161">
            <v>321.111111111111</v>
          </cell>
        </row>
        <row r="162">
          <cell r="A162" t="str">
            <v>ALL135.257</v>
          </cell>
          <cell r="B162" t="str">
            <v>PLATE HEAT BX4THX20 (ZFI50-ZFI59)</v>
          </cell>
        </row>
        <row r="162">
          <cell r="O162">
            <v>386.363636363636</v>
          </cell>
        </row>
        <row r="163">
          <cell r="A163" t="str">
            <v>ALL135.258</v>
          </cell>
          <cell r="B163" t="str">
            <v>PLATE HEAT BX4THX24 (ZFI68-ZFI81)</v>
          </cell>
        </row>
        <row r="164">
          <cell r="A164" t="str">
            <v>ALL135.259</v>
          </cell>
          <cell r="B164" t="str">
            <v>PLATE HEAT BX4THX24 (ZFI96-ZFI40)</v>
          </cell>
        </row>
        <row r="165">
          <cell r="A165" t="str">
            <v>ALL135.26</v>
          </cell>
          <cell r="B165" t="str">
            <v>Jacket ZFI50 &amp; ZFI59</v>
          </cell>
        </row>
        <row r="165">
          <cell r="O165">
            <v>274.615384615385</v>
          </cell>
        </row>
        <row r="166">
          <cell r="A166" t="str">
            <v>ALL135.27</v>
          </cell>
          <cell r="B166" t="str">
            <v>Jacket ZFI68 &amp; ZFI81</v>
          </cell>
        </row>
        <row r="166">
          <cell r="O166">
            <v>325.202429149798</v>
          </cell>
        </row>
        <row r="167">
          <cell r="A167" t="str">
            <v>ALL135.28</v>
          </cell>
          <cell r="B167" t="str">
            <v>Jacket ZFI96,ZFI122 &amp; ZFI140</v>
          </cell>
        </row>
        <row r="167">
          <cell r="O167">
            <v>419.14979757085</v>
          </cell>
        </row>
        <row r="168">
          <cell r="A168" t="str">
            <v>ALL135.29</v>
          </cell>
          <cell r="B168" t="str">
            <v>ZB15KQE-TFD558 (W)</v>
          </cell>
        </row>
        <row r="168">
          <cell r="O168">
            <v>1805.50699300699</v>
          </cell>
        </row>
        <row r="169">
          <cell r="A169" t="str">
            <v>ALL135.30</v>
          </cell>
          <cell r="B169" t="str">
            <v>ZB19KQE-TFD558 (W)</v>
          </cell>
        </row>
        <row r="169">
          <cell r="O169">
            <v>1873.71503496503</v>
          </cell>
        </row>
        <row r="170">
          <cell r="A170" t="str">
            <v>ALL135.31</v>
          </cell>
          <cell r="B170" t="str">
            <v>ZB21KQE-TFD558 (W)</v>
          </cell>
        </row>
        <row r="170">
          <cell r="O170">
            <v>1783.29108391608</v>
          </cell>
        </row>
        <row r="171">
          <cell r="A171" t="str">
            <v>ALL135.32</v>
          </cell>
          <cell r="B171" t="str">
            <v>ZB29KQE-TFD558 (W)</v>
          </cell>
        </row>
        <row r="171">
          <cell r="O171">
            <v>2159.17832167832</v>
          </cell>
        </row>
        <row r="172">
          <cell r="A172" t="str">
            <v>ALL135.33</v>
          </cell>
          <cell r="B172" t="str">
            <v>ZB38KQE-TFD558 (W)</v>
          </cell>
        </row>
        <row r="172">
          <cell r="O172">
            <v>2275.23601398601</v>
          </cell>
        </row>
        <row r="173">
          <cell r="A173" t="str">
            <v>ALL135.34</v>
          </cell>
          <cell r="B173" t="str">
            <v>ZB45KQE-TFD558 (W)</v>
          </cell>
        </row>
        <row r="173">
          <cell r="O173">
            <v>2620.36276223776</v>
          </cell>
        </row>
        <row r="174">
          <cell r="A174" t="str">
            <v>ALL135.35</v>
          </cell>
          <cell r="B174" t="str">
            <v>ZB48KQE-TFD558 (W)</v>
          </cell>
        </row>
        <row r="174">
          <cell r="O174">
            <v>3202.43444055944</v>
          </cell>
        </row>
        <row r="175">
          <cell r="A175" t="str">
            <v>ALL135.36</v>
          </cell>
          <cell r="B175" t="str">
            <v>ZB58KQE-TFD550 (W)</v>
          </cell>
        </row>
        <row r="175">
          <cell r="O175">
            <v>4077.10227272727</v>
          </cell>
        </row>
        <row r="176">
          <cell r="A176" t="str">
            <v>ALL135.37</v>
          </cell>
          <cell r="B176" t="str">
            <v>ZB66KQE-TFD550 (W)</v>
          </cell>
        </row>
        <row r="176">
          <cell r="O176">
            <v>4448.23426573427</v>
          </cell>
        </row>
        <row r="177">
          <cell r="A177" t="str">
            <v>ALL135.38</v>
          </cell>
          <cell r="B177" t="str">
            <v>ZB76KQE-TFD550 (W)</v>
          </cell>
        </row>
        <row r="177">
          <cell r="O177">
            <v>4822.63548951049</v>
          </cell>
        </row>
        <row r="178">
          <cell r="A178" t="str">
            <v>ALL135.40</v>
          </cell>
          <cell r="B178" t="str">
            <v>ZB95KQE-TFD550 (W)</v>
          </cell>
        </row>
        <row r="178">
          <cell r="O178">
            <v>5466.07954545455</v>
          </cell>
        </row>
        <row r="179">
          <cell r="A179" t="str">
            <v>ALL135.41</v>
          </cell>
          <cell r="B179" t="str">
            <v>ZB114KQE-TFD550 (W)</v>
          </cell>
        </row>
        <row r="179">
          <cell r="O179">
            <v>6455.24475524475</v>
          </cell>
        </row>
        <row r="180">
          <cell r="A180" t="str">
            <v>ALL135.42</v>
          </cell>
          <cell r="B180" t="str">
            <v>ZB130KQE-TFD550 (W)</v>
          </cell>
        </row>
        <row r="180">
          <cell r="O180">
            <v>6681.11888111888</v>
          </cell>
        </row>
        <row r="181">
          <cell r="A181" t="str">
            <v>ALL135.43</v>
          </cell>
          <cell r="B181" t="str">
            <v>ZB190KQE-TWD-522 (W)</v>
          </cell>
        </row>
        <row r="181">
          <cell r="O181">
            <v>11070.8041958042</v>
          </cell>
        </row>
        <row r="182">
          <cell r="A182" t="str">
            <v>ALL135.44</v>
          </cell>
          <cell r="B182" t="str">
            <v>ZB220KQE-TWD-522 (W)</v>
          </cell>
        </row>
        <row r="182">
          <cell r="O182">
            <v>13213.6363636364</v>
          </cell>
        </row>
        <row r="183">
          <cell r="A183" t="str">
            <v>ALL135.46</v>
          </cell>
          <cell r="B183" t="str">
            <v>ZFI26KQE-TFD550 (W)</v>
          </cell>
        </row>
        <row r="183">
          <cell r="O183">
            <v>3838.33874458874</v>
          </cell>
        </row>
        <row r="184">
          <cell r="A184" t="str">
            <v>ALL135.47</v>
          </cell>
          <cell r="B184" t="str">
            <v>ZFI36KQE-TFD550 (W)</v>
          </cell>
        </row>
        <row r="184">
          <cell r="O184">
            <v>4692.32503607504</v>
          </cell>
        </row>
        <row r="185">
          <cell r="A185" t="str">
            <v>ALL135.48</v>
          </cell>
          <cell r="B185" t="str">
            <v>ZFI39KQE-TFD550 (W)</v>
          </cell>
        </row>
        <row r="185">
          <cell r="O185">
            <v>5023.49386724387</v>
          </cell>
        </row>
        <row r="186">
          <cell r="A186" t="str">
            <v>ALL135.49</v>
          </cell>
          <cell r="B186" t="str">
            <v>ZFI50KQE-TFD554 (W)</v>
          </cell>
        </row>
        <row r="187">
          <cell r="A187" t="str">
            <v>ALL135.50</v>
          </cell>
          <cell r="B187" t="str">
            <v>ZFI59KQE-TFD554 (W)</v>
          </cell>
        </row>
        <row r="188">
          <cell r="A188" t="str">
            <v>ALL135.51</v>
          </cell>
          <cell r="B188" t="str">
            <v>ZFI68KQE-TFD554 (W)</v>
          </cell>
        </row>
        <row r="189">
          <cell r="A189" t="str">
            <v>ALL135.52</v>
          </cell>
          <cell r="B189" t="str">
            <v>ZFI81KQE-TFD554 (W)</v>
          </cell>
        </row>
        <row r="190">
          <cell r="A190" t="str">
            <v>ALL135.53</v>
          </cell>
          <cell r="B190" t="str">
            <v>ZFI96KQE-TFD522 (W)</v>
          </cell>
        </row>
        <row r="191">
          <cell r="B191" t="str">
            <v>ZB38KQE X 2</v>
          </cell>
        </row>
        <row r="191">
          <cell r="D191">
            <v>10</v>
          </cell>
        </row>
        <row r="191">
          <cell r="T191" t="str">
            <v>TCU - 120 </v>
          </cell>
        </row>
        <row r="191">
          <cell r="W191">
            <v>22785.7915761125</v>
          </cell>
        </row>
        <row r="192">
          <cell r="B192" t="str">
            <v>ZB45KQE X 2</v>
          </cell>
        </row>
        <row r="192">
          <cell r="D192">
            <v>12</v>
          </cell>
        </row>
        <row r="192">
          <cell r="T192" t="str">
            <v>TCU - 150 </v>
          </cell>
        </row>
        <row r="192">
          <cell r="W192">
            <v>24458.9525542667</v>
          </cell>
        </row>
        <row r="193">
          <cell r="B193" t="str">
            <v>ZB48KQE X 2</v>
          </cell>
        </row>
        <row r="193">
          <cell r="D193">
            <v>14</v>
          </cell>
        </row>
        <row r="193">
          <cell r="T193" t="str">
            <v>TCU - 150 </v>
          </cell>
        </row>
        <row r="193">
          <cell r="W193">
            <v>25660.052842867</v>
          </cell>
        </row>
        <row r="194">
          <cell r="B194" t="str">
            <v>ZB58KQE X 2</v>
          </cell>
        </row>
        <row r="194">
          <cell r="D194">
            <v>16</v>
          </cell>
        </row>
        <row r="194">
          <cell r="T194" t="str">
            <v>TCU - 200</v>
          </cell>
        </row>
        <row r="194">
          <cell r="W194">
            <v>29463.3471581271</v>
          </cell>
        </row>
        <row r="195">
          <cell r="B195" t="str">
            <v>ZB66KQE X 2</v>
          </cell>
        </row>
        <row r="195">
          <cell r="D195">
            <v>18</v>
          </cell>
        </row>
        <row r="195">
          <cell r="T195" t="str">
            <v>TCU - 200</v>
          </cell>
        </row>
        <row r="195">
          <cell r="W195">
            <v>33000.2988754434</v>
          </cell>
        </row>
        <row r="196">
          <cell r="B196" t="str">
            <v>ZB76KQE X 2</v>
          </cell>
        </row>
        <row r="196">
          <cell r="D196">
            <v>20</v>
          </cell>
        </row>
        <row r="196">
          <cell r="T196" t="str">
            <v>TCU - 220</v>
          </cell>
        </row>
        <row r="196">
          <cell r="W196">
            <v>34497.5155193622</v>
          </cell>
        </row>
        <row r="197">
          <cell r="B197" t="str">
            <v>ZB88KQE X 2</v>
          </cell>
        </row>
        <row r="197">
          <cell r="D197">
            <v>24</v>
          </cell>
        </row>
        <row r="197">
          <cell r="T197" t="str">
            <v>TCUV - 250</v>
          </cell>
        </row>
        <row r="197">
          <cell r="W197">
            <v>40485.4892262007</v>
          </cell>
        </row>
        <row r="198">
          <cell r="B198" t="str">
            <v>ZB95KQE X 2</v>
          </cell>
        </row>
        <row r="198">
          <cell r="D198">
            <v>26</v>
          </cell>
        </row>
        <row r="198">
          <cell r="T198" t="str">
            <v>TCUV - 250</v>
          </cell>
        </row>
        <row r="198">
          <cell r="W198">
            <v>42738.050553762</v>
          </cell>
        </row>
        <row r="199">
          <cell r="B199" t="str">
            <v>ZB114KQE X 2</v>
          </cell>
        </row>
        <row r="199">
          <cell r="D199">
            <v>30</v>
          </cell>
        </row>
        <row r="199">
          <cell r="T199" t="str">
            <v>TCUV - 300</v>
          </cell>
        </row>
        <row r="199">
          <cell r="W199">
            <v>46099.4118894372</v>
          </cell>
        </row>
        <row r="200">
          <cell r="B200" t="str">
            <v>ZB130KQE X 2</v>
          </cell>
        </row>
        <row r="200">
          <cell r="D200">
            <v>40</v>
          </cell>
        </row>
        <row r="200">
          <cell r="T200" t="str">
            <v>TCUV - 400</v>
          </cell>
        </row>
        <row r="200">
          <cell r="W200">
            <v>50907.2982040944</v>
          </cell>
        </row>
        <row r="201">
          <cell r="B201" t="str">
            <v>ZB58KQE X 3</v>
          </cell>
        </row>
        <row r="201">
          <cell r="D201">
            <v>24</v>
          </cell>
        </row>
        <row r="201">
          <cell r="T201" t="str">
            <v>TCUV - 300</v>
          </cell>
        </row>
        <row r="201">
          <cell r="W201">
            <v>49686.1783464278</v>
          </cell>
        </row>
        <row r="202">
          <cell r="B202" t="str">
            <v>ZB66KQE X 3</v>
          </cell>
        </row>
        <row r="202">
          <cell r="D202">
            <v>27</v>
          </cell>
        </row>
        <row r="202">
          <cell r="T202" t="str">
            <v>TCUV - 350</v>
          </cell>
        </row>
        <row r="202">
          <cell r="W202">
            <v>52966.7996980786</v>
          </cell>
        </row>
        <row r="203">
          <cell r="B203" t="str">
            <v>ZB76KQE X 3</v>
          </cell>
        </row>
        <row r="203">
          <cell r="D203">
            <v>30</v>
          </cell>
        </row>
        <row r="203">
          <cell r="T203" t="str">
            <v>TCUV - 350</v>
          </cell>
        </row>
        <row r="203">
          <cell r="W203">
            <v>54125.6606288145</v>
          </cell>
        </row>
        <row r="204">
          <cell r="B204" t="str">
            <v>ZB88KQE X 3</v>
          </cell>
        </row>
        <row r="204">
          <cell r="D204">
            <v>36</v>
          </cell>
        </row>
        <row r="204">
          <cell r="T204" t="str">
            <v>TCUV - 400</v>
          </cell>
        </row>
        <row r="204">
          <cell r="W204">
            <v>55682.3167008958</v>
          </cell>
        </row>
        <row r="205">
          <cell r="B205" t="str">
            <v>ZB95KQE X 3</v>
          </cell>
        </row>
        <row r="205">
          <cell r="D205">
            <v>39</v>
          </cell>
        </row>
        <row r="205">
          <cell r="T205" t="str">
            <v>TCUV - 400</v>
          </cell>
        </row>
        <row r="205">
          <cell r="W205">
            <v>59061.1586922378</v>
          </cell>
        </row>
        <row r="206">
          <cell r="B206" t="str">
            <v>ZFI23KQE X 2</v>
          </cell>
        </row>
        <row r="206">
          <cell r="D206">
            <v>10</v>
          </cell>
        </row>
        <row r="206">
          <cell r="T206" t="str">
            <v>TCU - 120 </v>
          </cell>
        </row>
        <row r="206">
          <cell r="W206">
            <v>25893.8915490562</v>
          </cell>
        </row>
        <row r="207">
          <cell r="B207" t="str">
            <v>ZFI26KQE X 2</v>
          </cell>
        </row>
        <row r="207">
          <cell r="D207">
            <v>12</v>
          </cell>
        </row>
        <row r="207">
          <cell r="T207" t="str">
            <v>TCU - 150 </v>
          </cell>
        </row>
        <row r="207">
          <cell r="W207">
            <v>27169.8032487111</v>
          </cell>
        </row>
        <row r="208">
          <cell r="B208" t="str">
            <v>ZFI36KQE X 2</v>
          </cell>
        </row>
        <row r="208">
          <cell r="D208">
            <v>16</v>
          </cell>
        </row>
        <row r="208">
          <cell r="T208" t="str">
            <v>TCU - 200</v>
          </cell>
        </row>
        <row r="208">
          <cell r="W208">
            <v>33243.5193221653</v>
          </cell>
        </row>
        <row r="209">
          <cell r="B209" t="str">
            <v>ZFI39KQE X 2</v>
          </cell>
        </row>
        <row r="209">
          <cell r="D209">
            <v>20</v>
          </cell>
        </row>
        <row r="209">
          <cell r="T209" t="str">
            <v>TCU - 220</v>
          </cell>
        </row>
        <row r="209">
          <cell r="W209">
            <v>35252.9944154661</v>
          </cell>
        </row>
        <row r="210">
          <cell r="B210" t="str">
            <v>ZFI50KQE X 2</v>
          </cell>
        </row>
        <row r="210">
          <cell r="D210">
            <v>24</v>
          </cell>
        </row>
        <row r="210">
          <cell r="T210" t="str">
            <v>TCUV - 250</v>
          </cell>
        </row>
        <row r="210">
          <cell r="W210">
            <v>42951.7196103998</v>
          </cell>
        </row>
        <row r="211">
          <cell r="B211" t="str">
            <v>ZFI59KQE X 2</v>
          </cell>
        </row>
        <row r="211">
          <cell r="D211">
            <v>30</v>
          </cell>
        </row>
        <row r="211">
          <cell r="T211" t="str">
            <v>TCUV - 300</v>
          </cell>
        </row>
        <row r="211">
          <cell r="W211">
            <v>46945.8280600721</v>
          </cell>
        </row>
        <row r="212">
          <cell r="B212" t="str">
            <v>ZFI68KQE X 2</v>
          </cell>
        </row>
        <row r="212">
          <cell r="D212">
            <v>36</v>
          </cell>
        </row>
        <row r="212">
          <cell r="T212" t="str">
            <v>TCUV - 350</v>
          </cell>
        </row>
        <row r="212">
          <cell r="W212">
            <v>50966.7200169886</v>
          </cell>
        </row>
        <row r="213">
          <cell r="B213" t="str">
            <v>ZFI81KQE X 2</v>
          </cell>
        </row>
        <row r="213">
          <cell r="D213">
            <v>40</v>
          </cell>
        </row>
        <row r="213">
          <cell r="T213" t="str">
            <v>TCUV - 400</v>
          </cell>
        </row>
        <row r="213">
          <cell r="W213">
            <v>56092.6393386542</v>
          </cell>
        </row>
        <row r="214">
          <cell r="B214" t="str">
            <v>ZFI96KQE X 2</v>
          </cell>
        </row>
        <row r="214">
          <cell r="D214">
            <v>50</v>
          </cell>
        </row>
        <row r="214">
          <cell r="T214" t="str">
            <v>TCUV - 500</v>
          </cell>
        </row>
        <row r="214">
          <cell r="W214">
            <v>69071.4080791344</v>
          </cell>
        </row>
        <row r="215">
          <cell r="B215" t="str">
            <v>ZFI122KQE X 2</v>
          </cell>
        </row>
        <row r="215">
          <cell r="D215">
            <v>60</v>
          </cell>
        </row>
        <row r="215">
          <cell r="T215" t="str">
            <v>TCUV- 600</v>
          </cell>
        </row>
        <row r="215">
          <cell r="W215">
            <v>83306.2138668183</v>
          </cell>
        </row>
        <row r="216">
          <cell r="B216" t="str">
            <v>ZFI36KQE X 3</v>
          </cell>
        </row>
        <row r="216">
          <cell r="D216">
            <v>24</v>
          </cell>
        </row>
        <row r="216">
          <cell r="T216" t="str">
            <v>TCUV - 250</v>
          </cell>
        </row>
        <row r="216">
          <cell r="W216">
            <v>51154.8086201409</v>
          </cell>
        </row>
        <row r="217">
          <cell r="B217" t="str">
            <v>ZFI39KQE X 3</v>
          </cell>
        </row>
        <row r="217">
          <cell r="D217">
            <v>30</v>
          </cell>
        </row>
        <row r="217">
          <cell r="T217" t="str">
            <v>TCUV - 300</v>
          </cell>
        </row>
        <row r="217">
          <cell r="W217">
            <v>53193.7164822766</v>
          </cell>
        </row>
        <row r="218">
          <cell r="B218" t="str">
            <v>ZFI50KQE X 3</v>
          </cell>
        </row>
        <row r="218">
          <cell r="D218">
            <v>36</v>
          </cell>
        </row>
        <row r="218">
          <cell r="T218" t="str">
            <v>TCUV - 400</v>
          </cell>
        </row>
        <row r="218">
          <cell r="W218">
            <v>57314.8113694599</v>
          </cell>
        </row>
        <row r="219">
          <cell r="B219" t="str">
            <v>ZFI59KQE X 3</v>
          </cell>
        </row>
        <row r="219">
          <cell r="D219">
            <v>45</v>
          </cell>
        </row>
        <row r="219">
          <cell r="T219" t="str">
            <v>TCUV - 500</v>
          </cell>
        </row>
        <row r="219">
          <cell r="W219">
            <v>63936.8028586182</v>
          </cell>
        </row>
        <row r="220">
          <cell r="A220" t="str">
            <v>ALL136</v>
          </cell>
          <cell r="B220" t="str">
            <v>C-SB261H5A (1PH)</v>
          </cell>
        </row>
        <row r="220">
          <cell r="D220">
            <v>3.5</v>
          </cell>
          <cell r="E220" t="str">
            <v>(1/2,7/8) </v>
          </cell>
        </row>
        <row r="220">
          <cell r="G220" t="str">
            <v>11200btu</v>
          </cell>
        </row>
        <row r="220">
          <cell r="O220">
            <v>1350.63559322034</v>
          </cell>
        </row>
        <row r="220">
          <cell r="T220" t="str">
            <v>CU - 50  QC</v>
          </cell>
        </row>
        <row r="220">
          <cell r="W220">
            <v>3867.04227575727</v>
          </cell>
        </row>
        <row r="221">
          <cell r="A221" t="str">
            <v>ALL138</v>
          </cell>
          <cell r="B221" t="str">
            <v>C-SB303H8A</v>
          </cell>
        </row>
        <row r="221">
          <cell r="D221">
            <v>4</v>
          </cell>
          <cell r="E221" t="str">
            <v>(1/2,7/8) </v>
          </cell>
        </row>
        <row r="221">
          <cell r="G221" t="str">
            <v>14200btu</v>
          </cell>
        </row>
        <row r="221">
          <cell r="O221">
            <v>1264.00862068966</v>
          </cell>
        </row>
        <row r="221">
          <cell r="T221" t="str">
            <v>CU - 64B QC</v>
          </cell>
        </row>
        <row r="221">
          <cell r="W221">
            <v>3922.52726793481</v>
          </cell>
        </row>
        <row r="222">
          <cell r="A222" t="str">
            <v>ALL139</v>
          </cell>
          <cell r="B222" t="str">
            <v>C-SB373H8A</v>
          </cell>
        </row>
        <row r="222">
          <cell r="D222">
            <v>5</v>
          </cell>
          <cell r="E222" t="str">
            <v>(1/2,7/8) </v>
          </cell>
        </row>
        <row r="222">
          <cell r="G222" t="str">
            <v>18100btu</v>
          </cell>
        </row>
        <row r="222">
          <cell r="O222">
            <v>1332.28840125392</v>
          </cell>
        </row>
        <row r="222">
          <cell r="T222" t="str">
            <v>CU - 72 QC</v>
          </cell>
        </row>
        <row r="222">
          <cell r="W222">
            <v>4668.86864242392</v>
          </cell>
        </row>
        <row r="223">
          <cell r="A223" t="str">
            <v>ALL141</v>
          </cell>
          <cell r="B223" t="str">
            <v>C-SB453H8A</v>
          </cell>
        </row>
        <row r="223">
          <cell r="D223">
            <v>6</v>
          </cell>
          <cell r="E223" t="str">
            <v>(1/2,7/8) </v>
          </cell>
        </row>
        <row r="223">
          <cell r="O223">
            <v>1652.87029780564</v>
          </cell>
        </row>
        <row r="223">
          <cell r="T223" t="str">
            <v>CU - 90 QC</v>
          </cell>
        </row>
        <row r="223">
          <cell r="W223">
            <v>5290.50019156944</v>
          </cell>
        </row>
        <row r="224">
          <cell r="A224" t="str">
            <v>ALL142</v>
          </cell>
          <cell r="B224" t="str">
            <v>C-SBR235H38A</v>
          </cell>
        </row>
        <row r="224">
          <cell r="D224">
            <v>7</v>
          </cell>
          <cell r="E224" t="str">
            <v>(1/2,7/8) </v>
          </cell>
        </row>
        <row r="224">
          <cell r="G224" t="str">
            <v>22000btu</v>
          </cell>
        </row>
        <row r="224">
          <cell r="O224">
            <v>1972.74653312789</v>
          </cell>
        </row>
        <row r="224">
          <cell r="T224" t="str">
            <v>CU - 100 QC</v>
          </cell>
        </row>
        <row r="224">
          <cell r="W224">
            <v>5807.54401621867</v>
          </cell>
        </row>
        <row r="225">
          <cell r="A225" t="str">
            <v>ALL143</v>
          </cell>
          <cell r="B225" t="str">
            <v>C-SC603H8H</v>
          </cell>
        </row>
        <row r="225">
          <cell r="D225">
            <v>8</v>
          </cell>
          <cell r="E225" t="str">
            <v>(3/4,1 1/8) </v>
          </cell>
        </row>
        <row r="225">
          <cell r="O225">
            <v>2872.74686520376</v>
          </cell>
        </row>
        <row r="225">
          <cell r="T225" t="str">
            <v>CU - 125 QC</v>
          </cell>
        </row>
        <row r="225">
          <cell r="W225">
            <v>8093.36643588398</v>
          </cell>
        </row>
        <row r="226">
          <cell r="A226" t="str">
            <v>ALL144</v>
          </cell>
          <cell r="B226" t="str">
            <v>C-SC673H8H</v>
          </cell>
        </row>
        <row r="226">
          <cell r="D226">
            <v>9</v>
          </cell>
          <cell r="E226" t="str">
            <v>(3/4,1 1/8) </v>
          </cell>
        </row>
        <row r="226">
          <cell r="G226" t="str">
            <v>30717btu</v>
          </cell>
        </row>
        <row r="226">
          <cell r="O226">
            <v>2922.70768025078</v>
          </cell>
        </row>
        <row r="226">
          <cell r="T226" t="str">
            <v>CU - 144 QC</v>
          </cell>
        </row>
        <row r="226">
          <cell r="W226">
            <v>8711.95569407985</v>
          </cell>
        </row>
        <row r="227">
          <cell r="A227" t="str">
            <v>ALL145</v>
          </cell>
          <cell r="B227" t="str">
            <v>C-SC753H8H</v>
          </cell>
        </row>
        <row r="227">
          <cell r="D227">
            <v>10</v>
          </cell>
          <cell r="E227" t="str">
            <v>(3/4,1 1/8) </v>
          </cell>
        </row>
        <row r="227">
          <cell r="G227" t="str">
            <v>36177btu</v>
          </cell>
        </row>
        <row r="227">
          <cell r="O227">
            <v>2960.95041322314</v>
          </cell>
        </row>
        <row r="227">
          <cell r="T227" t="str">
            <v>CU - 144 QC</v>
          </cell>
        </row>
        <row r="227">
          <cell r="W227">
            <v>9720.81339840679</v>
          </cell>
        </row>
        <row r="228">
          <cell r="A228" t="str">
            <v>ALL146</v>
          </cell>
          <cell r="B228" t="str">
            <v>C-SC903H8H</v>
          </cell>
        </row>
        <row r="228">
          <cell r="D228">
            <v>12</v>
          </cell>
          <cell r="E228" t="str">
            <v>(3/4,1 1/8) </v>
          </cell>
        </row>
        <row r="228">
          <cell r="G228" t="str">
            <v>40956btu</v>
          </cell>
        </row>
        <row r="228">
          <cell r="O228">
            <v>3143.59504132231</v>
          </cell>
        </row>
        <row r="228">
          <cell r="T228" t="str">
            <v>CU - 160 QC</v>
          </cell>
        </row>
        <row r="228">
          <cell r="W228">
            <v>9354.7340180365</v>
          </cell>
        </row>
        <row r="228">
          <cell r="AB228" t="str">
            <v>TCU - 120 </v>
          </cell>
        </row>
        <row r="228">
          <cell r="AK228">
            <v>11807.9417112023</v>
          </cell>
          <cell r="AL228">
            <v>11142.484169399</v>
          </cell>
          <cell r="AM228">
            <v>10867.0990626305</v>
          </cell>
        </row>
        <row r="229">
          <cell r="A229" t="str">
            <v>ALL147</v>
          </cell>
          <cell r="B229" t="str">
            <v>C-SBN263H8A </v>
          </cell>
        </row>
        <row r="229">
          <cell r="D229">
            <v>3.5</v>
          </cell>
          <cell r="E229" t="str">
            <v>(1/2,7/8) </v>
          </cell>
        </row>
        <row r="229">
          <cell r="G229" t="str">
            <v>11200btu</v>
          </cell>
        </row>
        <row r="229">
          <cell r="O229">
            <v>1464.96212121212</v>
          </cell>
        </row>
        <row r="229">
          <cell r="T229" t="str">
            <v>CU - 50  QC</v>
          </cell>
        </row>
        <row r="229">
          <cell r="W229">
            <v>4291.78127908761</v>
          </cell>
        </row>
        <row r="229">
          <cell r="AB229" t="str">
            <v>BCU - 50  </v>
          </cell>
        </row>
        <row r="229">
          <cell r="AK229">
            <v>4675.15226096185</v>
          </cell>
          <cell r="AL229">
            <v>4571.97765778725</v>
          </cell>
          <cell r="AM229">
            <v>4296.59255101869</v>
          </cell>
          <cell r="AN229" t="str">
            <v>HTC-3</v>
          </cell>
        </row>
        <row r="229">
          <cell r="AQ229">
            <v>4284.6143439921</v>
          </cell>
        </row>
        <row r="230">
          <cell r="A230" t="str">
            <v>ALL148</v>
          </cell>
          <cell r="B230" t="str">
            <v>C-SBN303H8G </v>
          </cell>
        </row>
        <row r="230">
          <cell r="D230">
            <v>4</v>
          </cell>
          <cell r="E230" t="str">
            <v>(1/2,7/8) </v>
          </cell>
        </row>
        <row r="230">
          <cell r="G230" t="str">
            <v>14200btu</v>
          </cell>
        </row>
        <row r="230">
          <cell r="O230">
            <v>1529.35606060606</v>
          </cell>
        </row>
        <row r="230">
          <cell r="T230" t="str">
            <v>CU - 64B QC</v>
          </cell>
        </row>
        <row r="230">
          <cell r="W230">
            <v>4856.30299450962</v>
          </cell>
        </row>
        <row r="230">
          <cell r="AB230" t="str">
            <v>BCU - 55</v>
          </cell>
        </row>
        <row r="230">
          <cell r="AK230">
            <v>5074.03551893964</v>
          </cell>
          <cell r="AL230">
            <v>4970.86091576503</v>
          </cell>
          <cell r="AM230">
            <v>4695.47580899648</v>
          </cell>
          <cell r="AN230" t="str">
            <v>HTC-4</v>
          </cell>
        </row>
        <row r="230">
          <cell r="AQ230">
            <v>4867.82642615935</v>
          </cell>
        </row>
        <row r="231">
          <cell r="A231" t="str">
            <v>ALL149</v>
          </cell>
          <cell r="B231" t="str">
            <v>C-SBN373H8G </v>
          </cell>
        </row>
        <row r="231">
          <cell r="D231">
            <v>5</v>
          </cell>
          <cell r="E231" t="str">
            <v>(1/2,7/8) </v>
          </cell>
        </row>
        <row r="231">
          <cell r="G231" t="str">
            <v>18100btu</v>
          </cell>
        </row>
        <row r="231">
          <cell r="O231">
            <v>1607.07288401254</v>
          </cell>
        </row>
        <row r="231">
          <cell r="T231" t="str">
            <v>CU - 72 QC</v>
          </cell>
        </row>
        <row r="231">
          <cell r="W231">
            <v>5374.99292713954</v>
          </cell>
        </row>
        <row r="231">
          <cell r="AB231" t="str">
            <v>BCU - 64  </v>
          </cell>
        </row>
        <row r="231">
          <cell r="AK231">
            <v>5651.30653436314</v>
          </cell>
          <cell r="AL231">
            <v>5548.13193118854</v>
          </cell>
          <cell r="AM231">
            <v>5272.74682441998</v>
          </cell>
          <cell r="AN231" t="str">
            <v>HTC-5</v>
          </cell>
        </row>
        <row r="231">
          <cell r="AQ231">
            <v>5031.50964230773</v>
          </cell>
        </row>
        <row r="232">
          <cell r="A232" t="str">
            <v>ALL150</v>
          </cell>
          <cell r="B232" t="str">
            <v>C-SBN453H8G </v>
          </cell>
        </row>
        <row r="232">
          <cell r="D232">
            <v>6</v>
          </cell>
          <cell r="E232" t="str">
            <v>(1/2,7/8) </v>
          </cell>
        </row>
        <row r="232">
          <cell r="G232" t="str">
            <v>20600btu</v>
          </cell>
        </row>
        <row r="232">
          <cell r="O232">
            <v>1947.91666666667</v>
          </cell>
        </row>
        <row r="232">
          <cell r="T232" t="str">
            <v>CU - 90 QC</v>
          </cell>
        </row>
        <row r="232">
          <cell r="W232">
            <v>6144.19473567761</v>
          </cell>
        </row>
        <row r="232">
          <cell r="AB232" t="str">
            <v>BCU - 72</v>
          </cell>
        </row>
        <row r="232">
          <cell r="AK232">
            <v>6385.22699951274</v>
          </cell>
          <cell r="AL232">
            <v>6282.05239633813</v>
          </cell>
          <cell r="AM232">
            <v>6006.66728956958</v>
          </cell>
          <cell r="AN232" t="str">
            <v>HTC-8</v>
          </cell>
        </row>
        <row r="232">
          <cell r="AQ232">
            <v>6065.27527124501</v>
          </cell>
        </row>
        <row r="233">
          <cell r="A233" t="str">
            <v>ALL151</v>
          </cell>
          <cell r="B233" t="str">
            <v>C-SBS235H38B </v>
          </cell>
        </row>
        <row r="233">
          <cell r="D233">
            <v>7</v>
          </cell>
          <cell r="E233" t="str">
            <v>(1/2,7/8) </v>
          </cell>
        </row>
        <row r="233">
          <cell r="G233" t="str">
            <v>22000btu</v>
          </cell>
        </row>
        <row r="233">
          <cell r="O233">
            <v>2197.44318181818</v>
          </cell>
        </row>
        <row r="233">
          <cell r="T233" t="str">
            <v>CU - 100 QC</v>
          </cell>
        </row>
        <row r="233">
          <cell r="W233">
            <v>6573.08019091848</v>
          </cell>
        </row>
        <row r="233">
          <cell r="AB233" t="str">
            <v>BCU - 100</v>
          </cell>
        </row>
        <row r="233">
          <cell r="AK233">
            <v>6844.06588868441</v>
          </cell>
          <cell r="AL233">
            <v>6740.8912855098</v>
          </cell>
          <cell r="AM233">
            <v>6465.50617874125</v>
          </cell>
          <cell r="AN233" t="str">
            <v>HTC-8</v>
          </cell>
        </row>
        <row r="233">
          <cell r="AQ233">
            <v>6302.91957138931</v>
          </cell>
        </row>
        <row r="234">
          <cell r="A234" t="str">
            <v>ALL152</v>
          </cell>
          <cell r="B234" t="str">
            <v>C-SCN603H8T</v>
          </cell>
        </row>
        <row r="234">
          <cell r="D234">
            <v>8</v>
          </cell>
          <cell r="E234" t="str">
            <v>(3/4,1 1/8) </v>
          </cell>
        </row>
        <row r="234">
          <cell r="G234" t="str">
            <v>30717btu</v>
          </cell>
        </row>
        <row r="234">
          <cell r="O234">
            <v>3018.46590909091</v>
          </cell>
        </row>
        <row r="234">
          <cell r="T234" t="str">
            <v>CU - 125 QC</v>
          </cell>
        </row>
        <row r="234">
          <cell r="W234">
            <v>8923.57004066669</v>
          </cell>
        </row>
        <row r="234">
          <cell r="AB234" t="str">
            <v>LCU-08</v>
          </cell>
        </row>
        <row r="234">
          <cell r="AK234">
            <v>9161.87009050526</v>
          </cell>
          <cell r="AL234">
            <v>9058.69548733066</v>
          </cell>
          <cell r="AM234">
            <v>8783.3103805621</v>
          </cell>
          <cell r="AN234" t="str">
            <v>HTC-10</v>
          </cell>
        </row>
        <row r="234">
          <cell r="AQ234">
            <v>8319.14223189863</v>
          </cell>
        </row>
        <row r="235">
          <cell r="A235" t="str">
            <v>ALL152.1</v>
          </cell>
          <cell r="B235" t="str">
            <v>3CC149LA0M</v>
          </cell>
        </row>
        <row r="235">
          <cell r="D235">
            <v>9</v>
          </cell>
          <cell r="E235" t="str">
            <v>(3/4,1 1/8) </v>
          </cell>
        </row>
        <row r="235">
          <cell r="O235">
            <v>3632.10227272727</v>
          </cell>
        </row>
        <row r="235">
          <cell r="T235" t="str">
            <v>CU - 125 QC</v>
          </cell>
        </row>
        <row r="235">
          <cell r="W235">
            <v>9994.01092155263</v>
          </cell>
        </row>
        <row r="235">
          <cell r="AB235" t="str">
            <v>LCU-10</v>
          </cell>
        </row>
        <row r="235">
          <cell r="AK235">
            <v>10926.0009914924</v>
          </cell>
          <cell r="AL235">
            <v>10822.8263883178</v>
          </cell>
          <cell r="AM235">
            <v>10547.4412815493</v>
          </cell>
        </row>
        <row r="235">
          <cell r="AQ235">
            <v>0</v>
          </cell>
        </row>
        <row r="236">
          <cell r="A236" t="str">
            <v>ALL153</v>
          </cell>
          <cell r="B236" t="str">
            <v>C-SCN753H8T </v>
          </cell>
        </row>
        <row r="236">
          <cell r="D236">
            <v>10</v>
          </cell>
          <cell r="E236" t="str">
            <v>(3/4,1 1/8) </v>
          </cell>
        </row>
        <row r="236">
          <cell r="G236" t="str">
            <v>36177btu</v>
          </cell>
        </row>
        <row r="236">
          <cell r="O236">
            <v>3098.95833333333</v>
          </cell>
        </row>
        <row r="236">
          <cell r="T236" t="str">
            <v>CU - 144 QC</v>
          </cell>
        </row>
        <row r="236">
          <cell r="W236">
            <v>9597.62903977736</v>
          </cell>
        </row>
        <row r="236">
          <cell r="AB236" t="str">
            <v>LCU-10</v>
          </cell>
        </row>
        <row r="236">
          <cell r="AK236">
            <v>9957.02552251697</v>
          </cell>
          <cell r="AL236">
            <v>9853.85091934237</v>
          </cell>
          <cell r="AM236">
            <v>9578.46581257381</v>
          </cell>
          <cell r="AN236" t="str">
            <v>HTC-12</v>
          </cell>
        </row>
        <row r="236">
          <cell r="AQ236">
            <v>8890.04983568254</v>
          </cell>
        </row>
        <row r="237">
          <cell r="A237" t="str">
            <v>ALL154</v>
          </cell>
          <cell r="B237" t="str">
            <v>C-SCN903H8T </v>
          </cell>
        </row>
        <row r="237">
          <cell r="D237">
            <v>12</v>
          </cell>
          <cell r="E237" t="str">
            <v>(3/4,1 1/8) </v>
          </cell>
        </row>
        <row r="237">
          <cell r="G237" t="str">
            <v>40956btu</v>
          </cell>
        </row>
        <row r="237">
          <cell r="O237">
            <v>3297.41379310345</v>
          </cell>
        </row>
        <row r="237">
          <cell r="T237" t="str">
            <v>CU - 160 QC</v>
          </cell>
        </row>
        <row r="237">
          <cell r="W237">
            <v>10271.0711443978</v>
          </cell>
        </row>
        <row r="237">
          <cell r="AB237" t="str">
            <v>LCU-12</v>
          </cell>
        </row>
        <row r="237">
          <cell r="AK237">
            <v>10936.6757643333</v>
          </cell>
          <cell r="AL237">
            <v>10833.5011611587</v>
          </cell>
          <cell r="AM237">
            <v>10558.1160543902</v>
          </cell>
          <cell r="AN237" t="str">
            <v>HTC-15</v>
          </cell>
        </row>
        <row r="237">
          <cell r="AQ237">
            <v>9360.31370815465</v>
          </cell>
        </row>
        <row r="238">
          <cell r="A238" t="str">
            <v>ALL155</v>
          </cell>
          <cell r="B238" t="str">
            <v>C-SBN303L8A (4hp LT)</v>
          </cell>
        </row>
        <row r="238">
          <cell r="D238">
            <v>4</v>
          </cell>
          <cell r="E238" t="str">
            <v>(1/2,7/8) inx2203(0.26-20)</v>
          </cell>
        </row>
        <row r="238">
          <cell r="G238" t="str">
            <v>14500btu</v>
          </cell>
        </row>
        <row r="238">
          <cell r="O238">
            <v>2070.97457627119</v>
          </cell>
        </row>
        <row r="238">
          <cell r="T238" t="str">
            <v>CU - 64 QC</v>
          </cell>
        </row>
        <row r="238">
          <cell r="W238">
            <v>5949.68182625078</v>
          </cell>
        </row>
        <row r="238">
          <cell r="AB238" t="str">
            <v>BCU - 55</v>
          </cell>
        </row>
        <row r="238">
          <cell r="AK238">
            <v>6078.11962781249</v>
          </cell>
          <cell r="AL238">
            <v>5974.94502463788</v>
          </cell>
          <cell r="AM238">
            <v>5699.55991786933</v>
          </cell>
        </row>
        <row r="238">
          <cell r="AQ238">
            <v>0</v>
          </cell>
        </row>
        <row r="239">
          <cell r="A239" t="str">
            <v>ALL156</v>
          </cell>
          <cell r="B239" t="str">
            <v>C-SBN373L8A (5hp LT)</v>
          </cell>
        </row>
        <row r="239">
          <cell r="D239">
            <v>5</v>
          </cell>
          <cell r="E239" t="str">
            <v>(1/2,7/8) inx2203(0.26-20)</v>
          </cell>
        </row>
        <row r="239">
          <cell r="G239" t="str">
            <v>20200btu</v>
          </cell>
        </row>
        <row r="239">
          <cell r="O239">
            <v>2185.57395993837</v>
          </cell>
        </row>
        <row r="239">
          <cell r="T239" t="str">
            <v>CU - 72 QC</v>
          </cell>
        </row>
        <row r="239">
          <cell r="W239">
            <v>6254.14114163259</v>
          </cell>
        </row>
        <row r="239">
          <cell r="AB239" t="str">
            <v>BCU - 64  </v>
          </cell>
        </row>
        <row r="239">
          <cell r="AK239">
            <v>6739.71604006139</v>
          </cell>
          <cell r="AL239">
            <v>6636.54143688679</v>
          </cell>
          <cell r="AM239">
            <v>6361.15633011824</v>
          </cell>
        </row>
        <row r="239">
          <cell r="AQ239">
            <v>0</v>
          </cell>
        </row>
        <row r="240">
          <cell r="A240" t="str">
            <v>ALL157</v>
          </cell>
          <cell r="B240" t="str">
            <v>C-SBN453L8A (6hp LT)</v>
          </cell>
        </row>
        <row r="240">
          <cell r="D240">
            <v>6</v>
          </cell>
          <cell r="E240" t="str">
            <v>(1/2,7/8) inx2203(0.42-40)</v>
          </cell>
        </row>
        <row r="240">
          <cell r="G240" t="str">
            <v>24000btu</v>
          </cell>
        </row>
        <row r="240">
          <cell r="O240">
            <v>2365.65870570108</v>
          </cell>
        </row>
        <row r="240">
          <cell r="T240" t="str">
            <v>CU - 90 QC</v>
          </cell>
        </row>
        <row r="240">
          <cell r="W240">
            <v>6816.36243069014</v>
          </cell>
        </row>
        <row r="240">
          <cell r="AB240" t="str">
            <v>BCU - 72</v>
          </cell>
        </row>
        <row r="240">
          <cell r="AK240">
            <v>7333.7338208806</v>
          </cell>
          <cell r="AL240">
            <v>7230.55921770599</v>
          </cell>
          <cell r="AM240">
            <v>6955.17411093744</v>
          </cell>
          <cell r="AN240" t="str">
            <v>HTC-8</v>
          </cell>
        </row>
        <row r="240">
          <cell r="AQ240">
            <v>6737.44296625754</v>
          </cell>
        </row>
        <row r="241">
          <cell r="A241" t="str">
            <v>ALL158</v>
          </cell>
          <cell r="B241" t="str">
            <v>C-SCN523L8H (7hp LT) 3CC120SA03</v>
          </cell>
        </row>
        <row r="241">
          <cell r="D241">
            <v>7</v>
          </cell>
          <cell r="E241" t="str">
            <v>(3/4,1 1/8) inx2208(0.42-40)</v>
          </cell>
        </row>
        <row r="241">
          <cell r="G241" t="str">
            <v>28000btu</v>
          </cell>
        </row>
        <row r="241">
          <cell r="O241">
            <v>4174.69183359014</v>
          </cell>
        </row>
        <row r="241">
          <cell r="T241" t="str">
            <v>CU - 100 QC</v>
          </cell>
        </row>
        <row r="241">
          <cell r="W241">
            <v>9429.16945452244</v>
          </cell>
        </row>
        <row r="241">
          <cell r="AB241" t="str">
            <v>LCU-08</v>
          </cell>
        </row>
        <row r="241">
          <cell r="AK241">
            <v>10840.5356420318</v>
          </cell>
          <cell r="AL241">
            <v>10737.3610388572</v>
          </cell>
          <cell r="AM241">
            <v>10461.9759320887</v>
          </cell>
        </row>
        <row r="241">
          <cell r="AQ241">
            <v>0</v>
          </cell>
        </row>
        <row r="242">
          <cell r="A242" t="str">
            <v>ALL159</v>
          </cell>
          <cell r="B242" t="str">
            <v>3CC137SA03 (8hpLT) Panasonic</v>
          </cell>
        </row>
        <row r="242">
          <cell r="D242">
            <v>8</v>
          </cell>
          <cell r="E242" t="str">
            <v>(3/4,1 1/8) inx2208(0.49-40)</v>
          </cell>
        </row>
        <row r="242">
          <cell r="G242" t="str">
            <v>32000btu</v>
          </cell>
        </row>
        <row r="242">
          <cell r="O242">
            <v>4223.73405103668</v>
          </cell>
        </row>
        <row r="242">
          <cell r="T242" t="str">
            <v>CU - 125 QC</v>
          </cell>
        </row>
        <row r="242">
          <cell r="W242">
            <v>10206.988501125</v>
          </cell>
        </row>
        <row r="242">
          <cell r="AB242" t="str">
            <v>LCU-08</v>
          </cell>
        </row>
        <row r="242">
          <cell r="AK242">
            <v>10777.1832328745</v>
          </cell>
          <cell r="AL242">
            <v>10674.0086296999</v>
          </cell>
          <cell r="AM242">
            <v>10398.6235229313</v>
          </cell>
          <cell r="AN242" t="str">
            <v>HTC-10</v>
          </cell>
        </row>
        <row r="242">
          <cell r="AQ242">
            <v>9602.56069235697</v>
          </cell>
        </row>
        <row r="243">
          <cell r="A243" t="str">
            <v>ALL160</v>
          </cell>
          <cell r="B243" t="str">
            <v>C- SCN753L8H (10HP LT)</v>
          </cell>
        </row>
        <row r="243">
          <cell r="D243">
            <v>10</v>
          </cell>
          <cell r="E243" t="str">
            <v>(3/4,1 1/8) inx2208(0.49-40)</v>
          </cell>
        </row>
        <row r="243">
          <cell r="G243" t="str">
            <v>38000btu</v>
          </cell>
        </row>
        <row r="243">
          <cell r="O243">
            <v>4425.38875598086</v>
          </cell>
        </row>
        <row r="243">
          <cell r="T243" t="str">
            <v>CU - 144 QC</v>
          </cell>
        </row>
        <row r="243">
          <cell r="W243">
            <v>10962.0315832747</v>
          </cell>
        </row>
        <row r="243">
          <cell r="AB243" t="str">
            <v>LCU-10</v>
          </cell>
        </row>
        <row r="243">
          <cell r="AK243">
            <v>11652.0178736857</v>
          </cell>
          <cell r="AL243">
            <v>11548.8432705111</v>
          </cell>
          <cell r="AM243">
            <v>11273.4581637425</v>
          </cell>
        </row>
        <row r="243">
          <cell r="AQ243">
            <v>0</v>
          </cell>
        </row>
        <row r="244">
          <cell r="A244" t="str">
            <v>ALL160.1</v>
          </cell>
          <cell r="B244" t="str">
            <v>3CC216SA03 (12.5HP LT)</v>
          </cell>
        </row>
        <row r="244">
          <cell r="D244">
            <v>12.5</v>
          </cell>
          <cell r="E244" t="str">
            <v>(3/4,1 1/8) inx2208(0.49-40)</v>
          </cell>
        </row>
        <row r="244">
          <cell r="O244">
            <v>4643.14194577352</v>
          </cell>
        </row>
        <row r="244">
          <cell r="T244" t="str">
            <v>CU - 160 QC</v>
          </cell>
        </row>
        <row r="244">
          <cell r="W244">
            <v>11748.1630818346</v>
          </cell>
        </row>
        <row r="244">
          <cell r="AB244" t="str">
            <v>LCU-12</v>
          </cell>
        </row>
        <row r="244">
          <cell r="AK244">
            <v>12744.3575094415</v>
          </cell>
          <cell r="AL244">
            <v>12641.1829062669</v>
          </cell>
          <cell r="AM244">
            <v>12365.7977994983</v>
          </cell>
        </row>
        <row r="245">
          <cell r="A245" t="str">
            <v>ALL161</v>
          </cell>
          <cell r="B245" t="str">
            <v>C-SBN373H8D</v>
          </cell>
        </row>
        <row r="245">
          <cell r="D245">
            <v>5</v>
          </cell>
        </row>
        <row r="245">
          <cell r="O245">
            <v>1682.29166666667</v>
          </cell>
        </row>
        <row r="245">
          <cell r="W245" t="str">
            <v>~</v>
          </cell>
        </row>
        <row r="246">
          <cell r="A246" t="str">
            <v>ALL162</v>
          </cell>
          <cell r="B246" t="str">
            <v>C-SBN453H8D</v>
          </cell>
        </row>
        <row r="246">
          <cell r="D246">
            <v>6</v>
          </cell>
        </row>
        <row r="246">
          <cell r="O246">
            <v>2092.80303030303</v>
          </cell>
        </row>
        <row r="246">
          <cell r="W246" t="str">
            <v>~</v>
          </cell>
        </row>
        <row r="247">
          <cell r="A247" t="str">
            <v>ALL162.01</v>
          </cell>
          <cell r="B247" t="str">
            <v>C-SCP270H38A</v>
          </cell>
        </row>
        <row r="247">
          <cell r="D247">
            <v>8</v>
          </cell>
        </row>
        <row r="247">
          <cell r="O247">
            <v>3358.54640151515</v>
          </cell>
        </row>
        <row r="247">
          <cell r="W247" t="str">
            <v>~</v>
          </cell>
        </row>
        <row r="248">
          <cell r="A248" t="str">
            <v>ALL162.02</v>
          </cell>
          <cell r="B248" t="str">
            <v>C-SCP315H38A</v>
          </cell>
        </row>
        <row r="248">
          <cell r="D248">
            <v>10</v>
          </cell>
        </row>
        <row r="248">
          <cell r="O248">
            <v>3846.57196969697</v>
          </cell>
        </row>
        <row r="248">
          <cell r="W248" t="str">
            <v>~</v>
          </cell>
        </row>
        <row r="249">
          <cell r="A249" t="str">
            <v>ALL162.03</v>
          </cell>
          <cell r="B249" t="str">
            <v>C-SCP400H38A</v>
          </cell>
        </row>
        <row r="249">
          <cell r="D249">
            <v>12</v>
          </cell>
        </row>
        <row r="249">
          <cell r="O249">
            <v>3899.9384469697</v>
          </cell>
        </row>
        <row r="249">
          <cell r="W249" t="str">
            <v>~</v>
          </cell>
        </row>
        <row r="250">
          <cell r="A250" t="str">
            <v>ALL162.04</v>
          </cell>
          <cell r="B250" t="str">
            <v>C-SCP435H38B</v>
          </cell>
        </row>
        <row r="250">
          <cell r="D250">
            <v>13</v>
          </cell>
        </row>
        <row r="250">
          <cell r="O250">
            <v>4252.09980237154</v>
          </cell>
        </row>
        <row r="250">
          <cell r="AK250">
            <v>51955.6914483959</v>
          </cell>
        </row>
        <row r="251">
          <cell r="A251" t="str">
            <v>ALL162.05</v>
          </cell>
          <cell r="B251" t="str">
            <v>C-SCP510H38B</v>
          </cell>
        </row>
        <row r="251">
          <cell r="D251">
            <v>15</v>
          </cell>
        </row>
        <row r="251">
          <cell r="O251">
            <v>5519.48051948052</v>
          </cell>
        </row>
        <row r="251">
          <cell r="W251" t="str">
            <v>~</v>
          </cell>
        </row>
        <row r="252">
          <cell r="A252" t="str">
            <v>ALL163</v>
          </cell>
          <cell r="B252" t="str">
            <v>JT95GABY1L</v>
          </cell>
        </row>
        <row r="252">
          <cell r="D252">
            <v>3</v>
          </cell>
        </row>
        <row r="252">
          <cell r="G252" t="str">
            <v>31400btu</v>
          </cell>
        </row>
        <row r="252">
          <cell r="O252" t="str">
            <v>~</v>
          </cell>
        </row>
        <row r="252">
          <cell r="T252" t="str">
            <v>CU - 40  QC</v>
          </cell>
        </row>
        <row r="252">
          <cell r="W252">
            <v>3787.86106896819</v>
          </cell>
        </row>
        <row r="253">
          <cell r="A253" t="str">
            <v>ALL164</v>
          </cell>
          <cell r="B253" t="str">
            <v>JT125GABY1</v>
          </cell>
        </row>
        <row r="253">
          <cell r="D253">
            <v>4</v>
          </cell>
        </row>
        <row r="253">
          <cell r="G253" t="str">
            <v>40620btu</v>
          </cell>
        </row>
        <row r="253">
          <cell r="O253">
            <v>1569.60227272727</v>
          </cell>
        </row>
        <row r="253">
          <cell r="T253" t="str">
            <v>CU - 64 QC</v>
          </cell>
        </row>
        <row r="253">
          <cell r="W253">
            <v>4977.0426721821</v>
          </cell>
        </row>
        <row r="254">
          <cell r="A254" t="str">
            <v>ALL165</v>
          </cell>
          <cell r="B254" t="str">
            <v>JT160GABY1 (4 mounting)</v>
          </cell>
        </row>
        <row r="254">
          <cell r="D254">
            <v>5</v>
          </cell>
        </row>
        <row r="254">
          <cell r="G254" t="str">
            <v>51200btu</v>
          </cell>
        </row>
        <row r="254">
          <cell r="O254">
            <v>1473.01136363636</v>
          </cell>
        </row>
        <row r="254">
          <cell r="T254" t="str">
            <v>CU - 72 QC</v>
          </cell>
        </row>
        <row r="254">
          <cell r="W254">
            <v>5087.44465030269</v>
          </cell>
        </row>
        <row r="255">
          <cell r="A255" t="str">
            <v>ALL166</v>
          </cell>
          <cell r="B255" t="str">
            <v>JT160GA-Y1 (3 mounting)</v>
          </cell>
        </row>
        <row r="255">
          <cell r="D255">
            <v>5</v>
          </cell>
        </row>
        <row r="255">
          <cell r="G255" t="str">
            <v>51200btu</v>
          </cell>
        </row>
        <row r="255">
          <cell r="O255" t="str">
            <v>~</v>
          </cell>
        </row>
        <row r="255">
          <cell r="T255" t="str">
            <v>CU - 72 QC</v>
          </cell>
        </row>
        <row r="256">
          <cell r="B256" t="str">
            <v>JT212D-Y1L</v>
          </cell>
        </row>
        <row r="256">
          <cell r="D256">
            <v>7</v>
          </cell>
        </row>
        <row r="256">
          <cell r="G256" t="str">
            <v>73390btu</v>
          </cell>
        </row>
        <row r="256">
          <cell r="O256" t="str">
            <v>~</v>
          </cell>
        </row>
        <row r="256">
          <cell r="T256" t="str">
            <v>CU - 100 QC</v>
          </cell>
        </row>
        <row r="256">
          <cell r="W256" t="str">
            <v>~</v>
          </cell>
        </row>
        <row r="257">
          <cell r="B257" t="str">
            <v>JT300D-Y1L</v>
          </cell>
        </row>
        <row r="257">
          <cell r="D257">
            <v>10</v>
          </cell>
        </row>
        <row r="257">
          <cell r="G257" t="str">
            <v>102050btu</v>
          </cell>
        </row>
        <row r="257">
          <cell r="O257" t="str">
            <v>~</v>
          </cell>
        </row>
        <row r="257">
          <cell r="T257" t="str">
            <v>CU - 144 QC</v>
          </cell>
        </row>
        <row r="257">
          <cell r="W257" t="str">
            <v>~</v>
          </cell>
        </row>
        <row r="258">
          <cell r="B258" t="str">
            <v>JT335D-Y1L</v>
          </cell>
        </row>
        <row r="258">
          <cell r="D258">
            <v>12</v>
          </cell>
        </row>
        <row r="258">
          <cell r="G258" t="str">
            <v>116050btu</v>
          </cell>
        </row>
        <row r="258">
          <cell r="O258" t="str">
            <v>~</v>
          </cell>
        </row>
        <row r="258">
          <cell r="T258" t="str">
            <v>CU - 160 QC</v>
          </cell>
        </row>
        <row r="258">
          <cell r="W258" t="str">
            <v>~</v>
          </cell>
        </row>
        <row r="259">
          <cell r="A259" t="str">
            <v>ALL168</v>
          </cell>
          <cell r="B259" t="str">
            <v>JT160G-P8Y1 R410A DAIKIN COMP</v>
          </cell>
        </row>
        <row r="259">
          <cell r="D259">
            <v>5</v>
          </cell>
        </row>
        <row r="259">
          <cell r="O259" t="str">
            <v>~</v>
          </cell>
        </row>
        <row r="259">
          <cell r="W259" t="str">
            <v>~</v>
          </cell>
        </row>
        <row r="260">
          <cell r="A260" t="str">
            <v>ALL170</v>
          </cell>
          <cell r="B260" t="str">
            <v>ZP42KUE-TFM-52E</v>
          </cell>
        </row>
        <row r="260">
          <cell r="D260">
            <v>4</v>
          </cell>
        </row>
        <row r="260">
          <cell r="O260" t="str">
            <v>~</v>
          </cell>
        </row>
        <row r="260">
          <cell r="W260" t="str">
            <v>~</v>
          </cell>
        </row>
        <row r="261">
          <cell r="B261" t="str">
            <v>ZP54K3E-TFP-522</v>
          </cell>
        </row>
        <row r="261">
          <cell r="D261">
            <v>5</v>
          </cell>
        </row>
        <row r="261">
          <cell r="O261" t="str">
            <v>~</v>
          </cell>
        </row>
        <row r="261">
          <cell r="W261" t="str">
            <v>~</v>
          </cell>
        </row>
        <row r="262">
          <cell r="B262" t="str">
            <v>ZP154KCE-TFD-522</v>
          </cell>
        </row>
        <row r="262">
          <cell r="D262">
            <v>13</v>
          </cell>
        </row>
        <row r="262">
          <cell r="O262" t="str">
            <v>~</v>
          </cell>
        </row>
        <row r="262">
          <cell r="W262" t="str">
            <v>~</v>
          </cell>
        </row>
        <row r="263">
          <cell r="B263" t="str">
            <v>ZP182KCE-TFD-522</v>
          </cell>
        </row>
        <row r="263">
          <cell r="D263">
            <v>15</v>
          </cell>
        </row>
        <row r="263">
          <cell r="O263" t="str">
            <v>~</v>
          </cell>
        </row>
        <row r="263">
          <cell r="W263" t="str">
            <v>~</v>
          </cell>
        </row>
        <row r="264">
          <cell r="B264" t="str">
            <v>ZP385KCE-TFD-522</v>
          </cell>
        </row>
        <row r="264">
          <cell r="D264">
            <v>32</v>
          </cell>
        </row>
        <row r="264">
          <cell r="O264" t="str">
            <v>~</v>
          </cell>
        </row>
        <row r="264">
          <cell r="W264" t="str">
            <v>~</v>
          </cell>
        </row>
        <row r="265">
          <cell r="A265" t="str">
            <v>ALL174</v>
          </cell>
          <cell r="B265" t="str">
            <v>ZR61KCE</v>
          </cell>
        </row>
        <row r="265">
          <cell r="D265">
            <v>5</v>
          </cell>
        </row>
        <row r="265">
          <cell r="O265" t="str">
            <v>~</v>
          </cell>
        </row>
        <row r="265">
          <cell r="T265" t="str">
            <v>CU - 72 QC</v>
          </cell>
        </row>
        <row r="265">
          <cell r="W265" t="str">
            <v>~</v>
          </cell>
        </row>
        <row r="265">
          <cell r="AB265" t="str">
            <v>BCU - 64  </v>
          </cell>
        </row>
        <row r="266">
          <cell r="A266" t="str">
            <v>ALL175</v>
          </cell>
          <cell r="B266" t="str">
            <v>ZR72KCE</v>
          </cell>
        </row>
        <row r="266">
          <cell r="D266">
            <v>6</v>
          </cell>
        </row>
        <row r="266">
          <cell r="O266" t="str">
            <v>~</v>
          </cell>
        </row>
        <row r="266">
          <cell r="T266" t="str">
            <v>CU - 100 QC</v>
          </cell>
        </row>
        <row r="266">
          <cell r="W266" t="str">
            <v>~</v>
          </cell>
        </row>
        <row r="266">
          <cell r="AB266" t="str">
            <v>BCU - 72</v>
          </cell>
        </row>
        <row r="267">
          <cell r="A267" t="str">
            <v>ALL176</v>
          </cell>
          <cell r="B267" t="str">
            <v>ZR94KCE</v>
          </cell>
        </row>
        <row r="267">
          <cell r="D267">
            <v>7.5</v>
          </cell>
        </row>
        <row r="267">
          <cell r="O267" t="str">
            <v>~</v>
          </cell>
        </row>
        <row r="267">
          <cell r="T267" t="str">
            <v>CU - 125 QC</v>
          </cell>
        </row>
        <row r="267">
          <cell r="W267" t="str">
            <v>~</v>
          </cell>
        </row>
        <row r="267">
          <cell r="AB267" t="str">
            <v>TCU - 100B</v>
          </cell>
        </row>
        <row r="268">
          <cell r="A268" t="str">
            <v>ALL177</v>
          </cell>
          <cell r="B268" t="str">
            <v>ZR108KCE</v>
          </cell>
        </row>
        <row r="268">
          <cell r="D268">
            <v>9</v>
          </cell>
        </row>
        <row r="268">
          <cell r="O268" t="str">
            <v>~</v>
          </cell>
        </row>
        <row r="268">
          <cell r="T268" t="str">
            <v>CU - 144 QC</v>
          </cell>
        </row>
        <row r="268">
          <cell r="W268" t="str">
            <v>~</v>
          </cell>
        </row>
        <row r="268">
          <cell r="AB268" t="str">
            <v>TCU - 120 </v>
          </cell>
        </row>
        <row r="269">
          <cell r="A269" t="str">
            <v>ALL178</v>
          </cell>
          <cell r="B269" t="str">
            <v>ZR125KCE</v>
          </cell>
        </row>
        <row r="269">
          <cell r="D269">
            <v>10</v>
          </cell>
        </row>
        <row r="269">
          <cell r="O269" t="str">
            <v>~</v>
          </cell>
        </row>
        <row r="269">
          <cell r="T269" t="str">
            <v>CU - 144 QC</v>
          </cell>
        </row>
        <row r="269">
          <cell r="W269" t="str">
            <v>~</v>
          </cell>
        </row>
        <row r="269">
          <cell r="AB269" t="str">
            <v>TCU - 120 </v>
          </cell>
        </row>
        <row r="270">
          <cell r="A270" t="str">
            <v>ALL179</v>
          </cell>
          <cell r="B270" t="str">
            <v>ZR144KCE</v>
          </cell>
        </row>
        <row r="270">
          <cell r="D270">
            <v>12.5</v>
          </cell>
        </row>
        <row r="270">
          <cell r="O270">
            <v>4670.86038961039</v>
          </cell>
        </row>
        <row r="270">
          <cell r="T270" t="str">
            <v>CU - 160 QC</v>
          </cell>
        </row>
        <row r="270">
          <cell r="W270" t="str">
            <v>~</v>
          </cell>
        </row>
        <row r="270">
          <cell r="AB270" t="str">
            <v>TCU - 120 </v>
          </cell>
        </row>
        <row r="271">
          <cell r="A271" t="str">
            <v>ALL180</v>
          </cell>
          <cell r="B271" t="str">
            <v>ZR190KCE</v>
          </cell>
        </row>
        <row r="271">
          <cell r="D271">
            <v>15</v>
          </cell>
        </row>
        <row r="271">
          <cell r="O271">
            <v>6509.38735177866</v>
          </cell>
        </row>
        <row r="271">
          <cell r="T271" t="str">
            <v>CU - 200 QC</v>
          </cell>
        </row>
        <row r="271">
          <cell r="W271">
            <v>15081.8675326521</v>
          </cell>
        </row>
        <row r="271">
          <cell r="AB271" t="str">
            <v>TCU - 150 </v>
          </cell>
        </row>
        <row r="272">
          <cell r="A272" t="str">
            <v>ALL181</v>
          </cell>
          <cell r="B272" t="str">
            <v>ZR250KCE</v>
          </cell>
        </row>
        <row r="272">
          <cell r="D272">
            <v>20</v>
          </cell>
        </row>
        <row r="272">
          <cell r="O272">
            <v>10564.6306818182</v>
          </cell>
        </row>
        <row r="272">
          <cell r="T272" t="str">
            <v>CU - 250 QC</v>
          </cell>
        </row>
        <row r="272">
          <cell r="W272">
            <v>21230.8314280444</v>
          </cell>
        </row>
        <row r="272">
          <cell r="AB272" t="str">
            <v>TCU - 220</v>
          </cell>
        </row>
        <row r="273">
          <cell r="A273" t="str">
            <v>ALL182</v>
          </cell>
          <cell r="B273" t="str">
            <v>ZR310KCE</v>
          </cell>
        </row>
        <row r="273">
          <cell r="D273">
            <v>25</v>
          </cell>
        </row>
        <row r="273">
          <cell r="O273">
            <v>10791.015625</v>
          </cell>
        </row>
        <row r="273">
          <cell r="T273" t="str">
            <v>CU - 300 QC</v>
          </cell>
        </row>
        <row r="273">
          <cell r="W273">
            <v>23187.6269561759</v>
          </cell>
        </row>
        <row r="273">
          <cell r="AB273" t="str">
            <v>TCUV - 250</v>
          </cell>
        </row>
        <row r="274">
          <cell r="A274" t="str">
            <v>ALL183</v>
          </cell>
          <cell r="B274" t="str">
            <v>ZR380KCE</v>
          </cell>
        </row>
        <row r="274">
          <cell r="D274">
            <v>30</v>
          </cell>
        </row>
        <row r="274">
          <cell r="O274">
            <v>14281.6558441558</v>
          </cell>
        </row>
        <row r="274">
          <cell r="T274" t="str">
            <v>CU - 350 QC</v>
          </cell>
        </row>
        <row r="274">
          <cell r="W274">
            <v>29423.9395795375</v>
          </cell>
        </row>
        <row r="275">
          <cell r="A275" t="str">
            <v>ALL184</v>
          </cell>
          <cell r="B275" t="str">
            <v>403DH-64C2</v>
          </cell>
        </row>
        <row r="275">
          <cell r="D275">
            <v>4.5</v>
          </cell>
        </row>
        <row r="275">
          <cell r="O275">
            <v>1153.84615384615</v>
          </cell>
        </row>
        <row r="276">
          <cell r="A276" t="str">
            <v>ALL185</v>
          </cell>
          <cell r="B276" t="str">
            <v>401DHV-64D2Y</v>
          </cell>
        </row>
        <row r="276">
          <cell r="D276">
            <v>6</v>
          </cell>
        </row>
        <row r="276">
          <cell r="O276">
            <v>1384.61538461538</v>
          </cell>
        </row>
        <row r="277">
          <cell r="A277" t="str">
            <v>ALL186</v>
          </cell>
          <cell r="B277" t="str">
            <v>NS350DH-64D2YG </v>
          </cell>
        </row>
        <row r="277">
          <cell r="D277" t="str">
            <v>3.5 med temp</v>
          </cell>
        </row>
        <row r="277">
          <cell r="O277">
            <v>1730.58712121212</v>
          </cell>
        </row>
        <row r="277">
          <cell r="T277" t="str">
            <v>CU - 50  QC</v>
          </cell>
        </row>
        <row r="277">
          <cell r="W277">
            <v>4618.06000939547</v>
          </cell>
        </row>
        <row r="277">
          <cell r="AB277" t="str">
            <v>BCU - 55</v>
          </cell>
        </row>
        <row r="277">
          <cell r="AK277">
            <v>5077.89562109199</v>
          </cell>
          <cell r="AL277">
            <v>4974.72101791739</v>
          </cell>
          <cell r="AM277">
            <v>4699.33591114883</v>
          </cell>
        </row>
        <row r="278">
          <cell r="A278" t="str">
            <v>ALL187</v>
          </cell>
          <cell r="B278" t="str">
            <v>NS500DH-83D2YG </v>
          </cell>
        </row>
        <row r="278">
          <cell r="D278" t="str">
            <v>5 med temp</v>
          </cell>
        </row>
        <row r="278">
          <cell r="O278">
            <v>1762.78409090909</v>
          </cell>
        </row>
        <row r="278">
          <cell r="T278" t="str">
            <v>CU - 72 QC</v>
          </cell>
        </row>
        <row r="278">
          <cell r="W278">
            <v>5664.21568696143</v>
          </cell>
        </row>
        <row r="278">
          <cell r="AB278" t="str">
            <v>BCU - 64  </v>
          </cell>
        </row>
        <row r="278">
          <cell r="AK278">
            <v>5850.62110867771</v>
          </cell>
          <cell r="AL278">
            <v>5747.4465055031</v>
          </cell>
          <cell r="AM278">
            <v>5472.06139873455</v>
          </cell>
        </row>
        <row r="279">
          <cell r="A279" t="str">
            <v>ALL188</v>
          </cell>
          <cell r="B279" t="str">
            <v>NS600DH-95D2YG </v>
          </cell>
        </row>
        <row r="279">
          <cell r="D279" t="str">
            <v>6 med temp</v>
          </cell>
        </row>
        <row r="279">
          <cell r="O279">
            <v>2076.70454545455</v>
          </cell>
        </row>
        <row r="279">
          <cell r="T279" t="str">
            <v>CU - 90 QC</v>
          </cell>
        </row>
        <row r="279">
          <cell r="W279">
            <v>6367.92808185423</v>
          </cell>
        </row>
        <row r="279">
          <cell r="AB279" t="str">
            <v>BCU - 72</v>
          </cell>
        </row>
        <row r="279">
          <cell r="AK279">
            <v>6507.88212216787</v>
          </cell>
          <cell r="AL279">
            <v>6404.70751899326</v>
          </cell>
          <cell r="AM279">
            <v>6129.32241222471</v>
          </cell>
        </row>
        <row r="280">
          <cell r="A280" t="str">
            <v>ALL189</v>
          </cell>
          <cell r="B280" t="str">
            <v>LS350DH-64D2YG </v>
          </cell>
        </row>
        <row r="280">
          <cell r="D280" t="str">
            <v>3.5 low temp</v>
          </cell>
          <cell r="E280" t="str">
            <v>0.031*24",(0.051*24")</v>
          </cell>
        </row>
        <row r="280">
          <cell r="O280">
            <v>1738.63636363636</v>
          </cell>
        </row>
        <row r="280">
          <cell r="T280" t="str">
            <v>CU - 50  QC</v>
          </cell>
        </row>
        <row r="280">
          <cell r="W280">
            <v>4802.53539450351</v>
          </cell>
        </row>
        <row r="280">
          <cell r="AB280" t="str">
            <v>BCU - 55</v>
          </cell>
        </row>
        <row r="280">
          <cell r="AK280">
            <v>5259.44282548402</v>
          </cell>
          <cell r="AL280">
            <v>5156.26822230942</v>
          </cell>
          <cell r="AM280">
            <v>4880.88311554087</v>
          </cell>
        </row>
        <row r="281">
          <cell r="A281" t="str">
            <v>ALL190</v>
          </cell>
          <cell r="B281" t="str">
            <v>LS500DH-83D2YG </v>
          </cell>
        </row>
        <row r="281">
          <cell r="D281" t="str">
            <v>5 low temp</v>
          </cell>
          <cell r="E281" t="str">
            <v>0.039*32" ,(0.051*20")</v>
          </cell>
        </row>
        <row r="281">
          <cell r="O281">
            <v>2010.84710743802</v>
          </cell>
        </row>
        <row r="281">
          <cell r="T281" t="str">
            <v>CU - 72 QC</v>
          </cell>
        </row>
        <row r="281">
          <cell r="W281">
            <v>6059.00998702548</v>
          </cell>
        </row>
        <row r="281">
          <cell r="AB281" t="str">
            <v>BCU - 64  </v>
          </cell>
        </row>
        <row r="281">
          <cell r="AK281">
            <v>6239.14883255027</v>
          </cell>
          <cell r="AL281">
            <v>6135.97422937566</v>
          </cell>
          <cell r="AM281">
            <v>5860.58912260711</v>
          </cell>
        </row>
        <row r="282">
          <cell r="A282" t="str">
            <v>ALL191</v>
          </cell>
          <cell r="B282" t="str">
            <v>LS600DH-95D2YG </v>
          </cell>
        </row>
        <row r="282">
          <cell r="D282" t="str">
            <v>6 low temp</v>
          </cell>
          <cell r="E282" t="str">
            <v>0.042*40" ,(0.051*16")</v>
          </cell>
        </row>
        <row r="282">
          <cell r="O282">
            <v>2344.52479338843</v>
          </cell>
        </row>
        <row r="282">
          <cell r="T282" t="str">
            <v>CU - 90 QC</v>
          </cell>
        </row>
        <row r="282">
          <cell r="W282">
            <v>6754.93279247546</v>
          </cell>
        </row>
        <row r="282">
          <cell r="AB282" t="str">
            <v>BCU - 72</v>
          </cell>
        </row>
        <row r="282">
          <cell r="AK282">
            <v>6955.8217360246</v>
          </cell>
          <cell r="AL282">
            <v>6852.64713284999</v>
          </cell>
          <cell r="AM282">
            <v>6577.26202608144</v>
          </cell>
        </row>
        <row r="283">
          <cell r="A283" t="str">
            <v>ALL192</v>
          </cell>
          <cell r="B283" t="str">
            <v>CGC27L-30BP-Z-2P</v>
          </cell>
        </row>
        <row r="283">
          <cell r="D283" t="str">
            <v>2 R507</v>
          </cell>
          <cell r="E283" t="str">
            <v>R507</v>
          </cell>
        </row>
        <row r="283">
          <cell r="O283">
            <v>1357.51016392225</v>
          </cell>
        </row>
        <row r="283">
          <cell r="T283" t="str">
            <v>CU - 32  QC</v>
          </cell>
        </row>
        <row r="283">
          <cell r="W283">
            <v>3729.43387552742</v>
          </cell>
        </row>
        <row r="283">
          <cell r="AB283" t="str">
            <v>BCU - 36  </v>
          </cell>
        </row>
        <row r="283">
          <cell r="AK283">
            <v>4194.06832900261</v>
          </cell>
          <cell r="AL283">
            <v>4090.89372582801</v>
          </cell>
          <cell r="AM283">
            <v>3815.50861905946</v>
          </cell>
        </row>
        <row r="284">
          <cell r="A284" t="str">
            <v>ALL193</v>
          </cell>
          <cell r="B284" t="str">
            <v>CGC34L-38BP-Z-2.5P</v>
          </cell>
        </row>
        <row r="284">
          <cell r="D284" t="str">
            <v>2.5 R507</v>
          </cell>
          <cell r="E284" t="str">
            <v>R507</v>
          </cell>
        </row>
        <row r="284">
          <cell r="O284">
            <v>1508.34462658028</v>
          </cell>
        </row>
        <row r="284">
          <cell r="T284" t="str">
            <v>CU - 36  QC</v>
          </cell>
        </row>
        <row r="284">
          <cell r="W284">
            <v>4022.63064593237</v>
          </cell>
        </row>
        <row r="284">
          <cell r="AB284" t="str">
            <v>BCU - 40  </v>
          </cell>
        </row>
        <row r="284">
          <cell r="AK284">
            <v>4465.50823246458</v>
          </cell>
          <cell r="AL284">
            <v>4362.33362928998</v>
          </cell>
          <cell r="AM284">
            <v>4086.94852252142</v>
          </cell>
        </row>
        <row r="285">
          <cell r="A285" t="str">
            <v>ALL194</v>
          </cell>
          <cell r="B285" t="str">
            <v>CGC39L-43BP-Z-3P</v>
          </cell>
        </row>
        <row r="285">
          <cell r="D285" t="str">
            <v>3 R507</v>
          </cell>
          <cell r="E285" t="str">
            <v>R507</v>
          </cell>
        </row>
        <row r="285">
          <cell r="O285">
            <v>1624.37113631723</v>
          </cell>
        </row>
        <row r="285">
          <cell r="T285" t="str">
            <v>CU - 40  QC</v>
          </cell>
        </row>
        <row r="285">
          <cell r="W285">
            <v>4230.8274227226</v>
          </cell>
        </row>
        <row r="285">
          <cell r="AB285" t="str">
            <v>BCU - 50  </v>
          </cell>
        </row>
        <row r="285">
          <cell r="AK285">
            <v>4766.5611899263</v>
          </cell>
          <cell r="AL285">
            <v>4663.3865867517</v>
          </cell>
          <cell r="AM285">
            <v>4388.00147998315</v>
          </cell>
        </row>
        <row r="286">
          <cell r="A286" t="str">
            <v>ALL195</v>
          </cell>
          <cell r="B286" t="str">
            <v>CGE61L-66BP-Z-4P</v>
          </cell>
        </row>
        <row r="286">
          <cell r="D286" t="str">
            <v>4 R507</v>
          </cell>
          <cell r="E286" t="str">
            <v>R507</v>
          </cell>
        </row>
        <row r="286">
          <cell r="O286">
            <v>1624.37113631723</v>
          </cell>
        </row>
        <row r="286">
          <cell r="T286" t="str">
            <v>CU - 64 QC</v>
          </cell>
        </row>
        <row r="286">
          <cell r="W286">
            <v>5303.75243463048</v>
          </cell>
        </row>
        <row r="286">
          <cell r="AB286" t="str">
            <v>BCU - 55</v>
          </cell>
        </row>
        <row r="286">
          <cell r="AK286">
            <v>5138.74239840555</v>
          </cell>
          <cell r="AL286">
            <v>5035.56779523095</v>
          </cell>
          <cell r="AM286">
            <v>4760.1826884624</v>
          </cell>
        </row>
        <row r="287">
          <cell r="A287" t="str">
            <v>ALL196</v>
          </cell>
          <cell r="B287" t="str">
            <v>CGE77L-83BP-Z-5P</v>
          </cell>
        </row>
        <row r="287">
          <cell r="D287" t="str">
            <v>5 R507</v>
          </cell>
          <cell r="E287" t="str">
            <v>R507</v>
          </cell>
        </row>
        <row r="287">
          <cell r="O287">
            <v>1740.39764605417</v>
          </cell>
        </row>
        <row r="287">
          <cell r="T287" t="str">
            <v>CU - 72 QC</v>
          </cell>
        </row>
        <row r="287">
          <cell r="W287">
            <v>5614.48045571387</v>
          </cell>
        </row>
        <row r="287">
          <cell r="AB287" t="str">
            <v>BCU - 64  </v>
          </cell>
        </row>
        <row r="287">
          <cell r="AK287">
            <v>5801.67532554518</v>
          </cell>
          <cell r="AL287">
            <v>5698.50072237058</v>
          </cell>
          <cell r="AM287">
            <v>5423.11561560203</v>
          </cell>
        </row>
        <row r="288">
          <cell r="A288" t="str">
            <v>ALL197</v>
          </cell>
          <cell r="B288" t="str">
            <v>CGE91L-98BP-Z-6P</v>
          </cell>
        </row>
        <row r="288">
          <cell r="D288" t="str">
            <v>6 R507</v>
          </cell>
          <cell r="E288" t="str">
            <v>R507</v>
          </cell>
        </row>
        <row r="288">
          <cell r="O288">
            <v>1856.42415579112</v>
          </cell>
        </row>
        <row r="288">
          <cell r="T288" t="str">
            <v>CU - 90 QC</v>
          </cell>
        </row>
        <row r="288">
          <cell r="W288">
            <v>6124.8111861188</v>
          </cell>
        </row>
        <row r="288">
          <cell r="AB288" t="str">
            <v>BCU - 72</v>
          </cell>
        </row>
        <row r="288">
          <cell r="AK288">
            <v>6268.62422477744</v>
          </cell>
          <cell r="AL288">
            <v>6165.44962160283</v>
          </cell>
          <cell r="AM288">
            <v>5890.06451483428</v>
          </cell>
        </row>
        <row r="289">
          <cell r="A289" t="str">
            <v>ALL198</v>
          </cell>
          <cell r="B289" t="str">
            <v>CGE77LD-66BP-6PDC</v>
          </cell>
        </row>
        <row r="289">
          <cell r="D289" t="str">
            <v>6 DC INV R507</v>
          </cell>
          <cell r="E289" t="str">
            <v>R507</v>
          </cell>
        </row>
        <row r="289">
          <cell r="O289">
            <v>2900.66274342362</v>
          </cell>
        </row>
        <row r="289">
          <cell r="T289" t="str">
            <v>CU - 90 QC</v>
          </cell>
        </row>
        <row r="289">
          <cell r="W289">
            <v>7118.52210015617</v>
          </cell>
        </row>
        <row r="289">
          <cell r="AB289" t="str">
            <v>LCU-06</v>
          </cell>
        </row>
        <row r="289">
          <cell r="AK289">
            <v>8173.8122364775</v>
          </cell>
          <cell r="AL289">
            <v>8070.63763330289</v>
          </cell>
          <cell r="AM289">
            <v>7795.25252653434</v>
          </cell>
        </row>
        <row r="290">
          <cell r="A290" t="str">
            <v>ALL199</v>
          </cell>
          <cell r="B290" t="str">
            <v>CGE85LD-73BP-7PDC</v>
          </cell>
        </row>
        <row r="290">
          <cell r="D290" t="str">
            <v>7 DC INV R507</v>
          </cell>
          <cell r="E290" t="str">
            <v>R507</v>
          </cell>
        </row>
        <row r="290">
          <cell r="O290">
            <v>3016.68925316056</v>
          </cell>
        </row>
        <row r="290">
          <cell r="T290" t="str">
            <v>CU - 100 QC</v>
          </cell>
        </row>
        <row r="290">
          <cell r="W290">
            <v>7423.2601137943</v>
          </cell>
        </row>
        <row r="290">
          <cell r="AB290" t="str">
            <v>LCU-08</v>
          </cell>
        </row>
        <row r="290">
          <cell r="AK290">
            <v>8716.79677568791</v>
          </cell>
          <cell r="AL290">
            <v>8613.62217251331</v>
          </cell>
          <cell r="AM290">
            <v>8338.23706574475</v>
          </cell>
        </row>
        <row r="291">
          <cell r="A291" t="str">
            <v>ALL200</v>
          </cell>
          <cell r="B291" t="str">
            <v>CGE96LD-83BP-8PDC</v>
          </cell>
        </row>
        <row r="291">
          <cell r="D291" t="str">
            <v>8 DC INV R507</v>
          </cell>
          <cell r="E291" t="str">
            <v>R507</v>
          </cell>
        </row>
        <row r="291">
          <cell r="O291">
            <v>3248.74227263445</v>
          </cell>
        </row>
        <row r="291">
          <cell r="T291" t="str">
            <v>CU - 125 QC</v>
          </cell>
        </row>
        <row r="291">
          <cell r="W291">
            <v>9237.94761454805</v>
          </cell>
        </row>
        <row r="291">
          <cell r="AB291" t="str">
            <v>LCU-08</v>
          </cell>
        </row>
        <row r="291">
          <cell r="AK291">
            <v>9661.5082571777</v>
          </cell>
          <cell r="AL291">
            <v>9558.3336540031</v>
          </cell>
          <cell r="AM291">
            <v>9282.94854723454</v>
          </cell>
        </row>
        <row r="292">
          <cell r="A292" t="str">
            <v>ALL201</v>
          </cell>
          <cell r="B292" t="str">
            <v>CGE114LD-98BP-10PDC</v>
          </cell>
        </row>
        <row r="292">
          <cell r="D292" t="str">
            <v>10 DC INV R507</v>
          </cell>
          <cell r="E292" t="str">
            <v>R507</v>
          </cell>
        </row>
        <row r="292">
          <cell r="O292">
            <v>3364.7687823714</v>
          </cell>
        </row>
        <row r="292">
          <cell r="T292" t="str">
            <v>CU - 144 QC</v>
          </cell>
        </row>
        <row r="292">
          <cell r="W292">
            <v>9955.394962353</v>
          </cell>
        </row>
        <row r="292">
          <cell r="AB292" t="str">
            <v>LCU-10</v>
          </cell>
        </row>
        <row r="292">
          <cell r="AK292">
            <v>10487.3591105044</v>
          </cell>
          <cell r="AL292">
            <v>10384.1845073298</v>
          </cell>
          <cell r="AM292">
            <v>10108.7994005612</v>
          </cell>
        </row>
        <row r="293">
          <cell r="A293" t="str">
            <v>ALL202</v>
          </cell>
          <cell r="B293" t="str">
            <v>CEB112LD-B1PG-12PDC</v>
          </cell>
        </row>
        <row r="293">
          <cell r="D293" t="str">
            <v>12 DC INV R507</v>
          </cell>
          <cell r="E293" t="str">
            <v>R507</v>
          </cell>
        </row>
        <row r="293">
          <cell r="O293">
            <v>4617.8550875304</v>
          </cell>
        </row>
        <row r="293">
          <cell r="T293" t="str">
            <v>CU - 160 QC</v>
          </cell>
        </row>
        <row r="293">
          <cell r="W293">
            <v>11789.8044629968</v>
          </cell>
        </row>
        <row r="293">
          <cell r="AB293" t="str">
            <v>LCU-12</v>
          </cell>
        </row>
        <row r="293">
          <cell r="AK293">
            <v>12598.8591372228</v>
          </cell>
          <cell r="AL293">
            <v>12495.6845340482</v>
          </cell>
          <cell r="AM293">
            <v>12220.2994272796</v>
          </cell>
        </row>
        <row r="294">
          <cell r="A294" t="str">
            <v>ALL203</v>
          </cell>
          <cell r="B294" t="str">
            <v>CEB120LD-B1PG-14PDC</v>
          </cell>
        </row>
        <row r="294">
          <cell r="D294" t="str">
            <v>14 DC INV R507</v>
          </cell>
          <cell r="E294" t="str">
            <v>R507</v>
          </cell>
        </row>
        <row r="294">
          <cell r="O294">
            <v>5105.16642842557</v>
          </cell>
        </row>
        <row r="294">
          <cell r="T294" t="str">
            <v>CU - 200 QC</v>
          </cell>
        </row>
        <row r="294">
          <cell r="W294">
            <v>13574.0598837896</v>
          </cell>
        </row>
        <row r="294">
          <cell r="AB294" t="str">
            <v>LCU-15</v>
          </cell>
        </row>
        <row r="294">
          <cell r="AK294">
            <v>13709.3439492608</v>
          </cell>
          <cell r="AL294">
            <v>13606.1693460862</v>
          </cell>
          <cell r="AM294">
            <v>13330.7842393176</v>
          </cell>
        </row>
        <row r="295">
          <cell r="A295" t="str">
            <v>ALL204</v>
          </cell>
          <cell r="B295" t="str">
            <v>CGE117LD-73BP-12PDC410</v>
          </cell>
        </row>
        <row r="295">
          <cell r="D295" t="str">
            <v>12 DC NV R410</v>
          </cell>
          <cell r="E295" t="str">
            <v>R410</v>
          </cell>
        </row>
        <row r="295">
          <cell r="O295">
            <v>3248.74227263445</v>
          </cell>
        </row>
        <row r="295">
          <cell r="AB295" t="str">
            <v>LCU-15</v>
          </cell>
        </row>
        <row r="295">
          <cell r="AK295">
            <v>11812.0578351072</v>
          </cell>
          <cell r="AL295">
            <v>11708.8832319326</v>
          </cell>
          <cell r="AM295">
            <v>11433.498125164</v>
          </cell>
        </row>
        <row r="296">
          <cell r="A296" t="str">
            <v>ALL205</v>
          </cell>
          <cell r="B296" t="str">
            <v>CKE132LD-83BP-14PDC410</v>
          </cell>
        </row>
        <row r="296">
          <cell r="D296" t="str">
            <v>14 DC INV R410</v>
          </cell>
          <cell r="E296" t="str">
            <v>R410</v>
          </cell>
        </row>
        <row r="296">
          <cell r="O296">
            <v>3480.79529210834</v>
          </cell>
        </row>
        <row r="296">
          <cell r="AB296" t="str">
            <v>LCU-20</v>
          </cell>
        </row>
        <row r="296">
          <cell r="AK296">
            <v>12585.388522903</v>
          </cell>
          <cell r="AL296">
            <v>12482.2139197284</v>
          </cell>
          <cell r="AM296">
            <v>12206.8288129598</v>
          </cell>
        </row>
        <row r="297">
          <cell r="A297" t="str">
            <v>ALL206</v>
          </cell>
          <cell r="B297" t="str">
            <v>CEB98LD-B1PK</v>
          </cell>
        </row>
        <row r="297">
          <cell r="O297">
            <v>3596.82180184529</v>
          </cell>
        </row>
      </sheetData>
      <sheetData sheetId="23"/>
      <sheetData sheetId="24">
        <row r="5">
          <cell r="B5">
            <v>4.25</v>
          </cell>
        </row>
        <row r="8">
          <cell r="A8" t="str">
            <v>ITEM CODE</v>
          </cell>
          <cell r="B8" t="str">
            <v>MODEL</v>
          </cell>
        </row>
        <row r="8">
          <cell r="E8" t="str">
            <v>Equalvelant comp</v>
          </cell>
          <cell r="F8" t="str">
            <v>RELAY BOX</v>
          </cell>
        </row>
        <row r="8">
          <cell r="H8" t="str">
            <v>capillary tube</v>
          </cell>
          <cell r="I8" t="str">
            <v>use for refrigerator</v>
          </cell>
        </row>
        <row r="9">
          <cell r="A9" t="str">
            <v>SMA001.1</v>
          </cell>
          <cell r="B9" t="str">
            <v>KCJ513HAG - R134 1HP</v>
          </cell>
        </row>
        <row r="9">
          <cell r="D9">
            <v>1</v>
          </cell>
        </row>
        <row r="9">
          <cell r="O9" t="str">
            <v>~</v>
          </cell>
        </row>
        <row r="10">
          <cell r="A10" t="str">
            <v>SMA018</v>
          </cell>
          <cell r="B10" t="str">
            <v>SC15CL</v>
          </cell>
        </row>
        <row r="10">
          <cell r="D10">
            <v>0.5</v>
          </cell>
          <cell r="E10" t="str">
            <v>AE7440</v>
          </cell>
        </row>
        <row r="10">
          <cell r="H10" t="str">
            <v>0.049*7ft-8ft</v>
          </cell>
          <cell r="I10" t="str">
            <v>4d s/s</v>
          </cell>
        </row>
        <row r="10">
          <cell r="O10">
            <v>635.804521276596</v>
          </cell>
        </row>
        <row r="10">
          <cell r="T10" t="str">
            <v>CS075</v>
          </cell>
        </row>
        <row r="11">
          <cell r="A11" t="str">
            <v>SMA019</v>
          </cell>
          <cell r="B11" t="str">
            <v>SC18CL</v>
          </cell>
        </row>
        <row r="11">
          <cell r="D11">
            <v>0.625</v>
          </cell>
        </row>
        <row r="11">
          <cell r="F11" t="str">
            <v>c/w relay box</v>
          </cell>
        </row>
        <row r="11">
          <cell r="H11" t="str">
            <v>0.055*63"</v>
          </cell>
          <cell r="I11" t="str">
            <v>6d s/s</v>
          </cell>
        </row>
        <row r="11">
          <cell r="O11">
            <v>789.91718027735</v>
          </cell>
        </row>
        <row r="11">
          <cell r="T11" t="str">
            <v>CS100</v>
          </cell>
        </row>
        <row r="11">
          <cell r="W11">
            <v>1409.30191312444</v>
          </cell>
        </row>
        <row r="12">
          <cell r="A12" t="str">
            <v>SMA020</v>
          </cell>
          <cell r="B12" t="str">
            <v>SC21CL </v>
          </cell>
        </row>
        <row r="12">
          <cell r="D12">
            <v>0.875</v>
          </cell>
        </row>
        <row r="12">
          <cell r="F12" t="str">
            <v>c/w relay box</v>
          </cell>
        </row>
        <row r="12">
          <cell r="H12" t="str">
            <v>0.55*5ft</v>
          </cell>
          <cell r="I12" t="str">
            <v>2glass door frezzer,4d s/s frezzer, 6d s/s</v>
          </cell>
        </row>
        <row r="12">
          <cell r="O12">
            <v>867.681047765794</v>
          </cell>
        </row>
        <row r="12">
          <cell r="T12" t="str">
            <v>CS125 Axial fan</v>
          </cell>
        </row>
        <row r="12">
          <cell r="W12">
            <v>1600.69605603683</v>
          </cell>
        </row>
        <row r="13">
          <cell r="A13" t="str">
            <v>SMA021</v>
          </cell>
          <cell r="B13" t="str">
            <v>NT6226GK</v>
          </cell>
        </row>
        <row r="13">
          <cell r="O13">
            <v>1047.76579352851</v>
          </cell>
        </row>
        <row r="14">
          <cell r="A14" t="str">
            <v>SMA025.04</v>
          </cell>
          <cell r="B14" t="str">
            <v>EEI76C13DJH DC MOTOR (3/8hp)</v>
          </cell>
        </row>
        <row r="14">
          <cell r="D14" t="str">
            <v>3/8 (0.77amp)</v>
          </cell>
        </row>
        <row r="14">
          <cell r="I14" t="str">
            <v>2door chiller showcase</v>
          </cell>
        </row>
        <row r="14">
          <cell r="O14">
            <v>368.333333333333</v>
          </cell>
        </row>
        <row r="14">
          <cell r="T14" t="str">
            <v>CS050 (15 u)</v>
          </cell>
        </row>
        <row r="14">
          <cell r="W14">
            <v>943.553890195519</v>
          </cell>
        </row>
        <row r="15">
          <cell r="A15" t="str">
            <v>SMA026.01</v>
          </cell>
          <cell r="B15" t="str">
            <v>LX95LHBM 1/3HP LG COMP</v>
          </cell>
        </row>
        <row r="15">
          <cell r="D15" t="str">
            <v>1/3HP C/W RUN CAP</v>
          </cell>
          <cell r="E15" t="str">
            <v>QA110/AE4440</v>
          </cell>
        </row>
        <row r="15">
          <cell r="I15" t="str">
            <v>counter frezzer 6ft</v>
          </cell>
        </row>
        <row r="15">
          <cell r="O15">
            <v>280.07662835249</v>
          </cell>
        </row>
        <row r="15">
          <cell r="T15" t="str">
            <v>CS033 (10 u)</v>
          </cell>
        </row>
        <row r="15">
          <cell r="W15">
            <v>826.965832754104</v>
          </cell>
        </row>
        <row r="16">
          <cell r="A16" t="str">
            <v>SMA026.08</v>
          </cell>
          <cell r="B16" t="str">
            <v>NF21K5131FU 3/8HP R134 LT</v>
          </cell>
        </row>
        <row r="16">
          <cell r="D16" t="str">
            <v>3/8HP C/W RUN CAP</v>
          </cell>
          <cell r="E16" t="str">
            <v>2PCS</v>
          </cell>
        </row>
        <row r="16">
          <cell r="O16">
            <v>342.698412698413</v>
          </cell>
        </row>
        <row r="17">
          <cell r="A17" t="str">
            <v>SMA026.10</v>
          </cell>
          <cell r="B17" t="str">
            <v>NF26K5131FZ 3/8HP R134</v>
          </cell>
        </row>
        <row r="17">
          <cell r="D17" t="str">
            <v>3/8 MED TEMP</v>
          </cell>
          <cell r="E17" t="str">
            <v>4PCS</v>
          </cell>
        </row>
        <row r="17">
          <cell r="O17">
            <v>348.095238095238</v>
          </cell>
        </row>
        <row r="18">
          <cell r="A18" t="str">
            <v>SMA026.11</v>
          </cell>
          <cell r="B18" t="str">
            <v>NF26K5111FZ 1/3HP R134</v>
          </cell>
        </row>
        <row r="18">
          <cell r="D18" t="str">
            <v>1/3 MED TEMP</v>
          </cell>
          <cell r="E18" t="str">
            <v>3PCS</v>
          </cell>
        </row>
        <row r="18">
          <cell r="O18">
            <v>321.393034825871</v>
          </cell>
        </row>
        <row r="19">
          <cell r="A19" t="str">
            <v>SMA026.12</v>
          </cell>
          <cell r="B19" t="str">
            <v>ENV4A5G-L2J 1/2hp inverter</v>
          </cell>
        </row>
        <row r="19">
          <cell r="D19" t="str">
            <v>15.3cc variable speed R600</v>
          </cell>
          <cell r="E19" t="str">
            <v>1PC</v>
          </cell>
        </row>
        <row r="19">
          <cell r="O19">
            <v>397.857142857143</v>
          </cell>
        </row>
        <row r="20">
          <cell r="A20" t="str">
            <v>SMA026.13</v>
          </cell>
          <cell r="B20" t="str">
            <v>NC1MV90ASR</v>
          </cell>
        </row>
        <row r="20">
          <cell r="D20" t="str">
            <v>90cc variable speed R134</v>
          </cell>
          <cell r="E20" t="str">
            <v>1PC</v>
          </cell>
        </row>
        <row r="20">
          <cell r="O20">
            <v>390</v>
          </cell>
        </row>
        <row r="21">
          <cell r="A21" t="str">
            <v>SMA026.14</v>
          </cell>
          <cell r="B21" t="str">
            <v>SE30</v>
          </cell>
        </row>
        <row r="21">
          <cell r="O21">
            <v>175.795454545455</v>
          </cell>
        </row>
        <row r="22">
          <cell r="A22" t="str">
            <v>SMA026.15</v>
          </cell>
          <cell r="B22" t="str">
            <v>SE40</v>
          </cell>
        </row>
        <row r="22">
          <cell r="O22">
            <v>183.522727272727</v>
          </cell>
        </row>
        <row r="23">
          <cell r="A23" t="str">
            <v>SMA030.01</v>
          </cell>
          <cell r="B23" t="str">
            <v>L65CI</v>
          </cell>
        </row>
        <row r="23">
          <cell r="D23" t="str">
            <v>1/6hp</v>
          </cell>
          <cell r="E23" t="str">
            <v>QB66</v>
          </cell>
        </row>
        <row r="23">
          <cell r="H23" t="str">
            <v>0.028*4ft</v>
          </cell>
        </row>
        <row r="23">
          <cell r="O23">
            <v>188.352272727273</v>
          </cell>
        </row>
        <row r="24">
          <cell r="A24" t="str">
            <v>SMA030.02</v>
          </cell>
          <cell r="B24" t="str">
            <v>L72CZ1</v>
          </cell>
        </row>
        <row r="24">
          <cell r="D24" t="str">
            <v>1/5hp c/w run cap 3uf</v>
          </cell>
          <cell r="E24" t="str">
            <v>QB73</v>
          </cell>
        </row>
        <row r="24">
          <cell r="H24" t="str">
            <v>0.036*4ft</v>
          </cell>
        </row>
        <row r="24">
          <cell r="O24">
            <v>204.772727272727</v>
          </cell>
        </row>
        <row r="24">
          <cell r="T24" t="str">
            <v>CS025</v>
          </cell>
        </row>
        <row r="24">
          <cell r="W24">
            <v>503.430822673401</v>
          </cell>
        </row>
        <row r="25">
          <cell r="A25" t="str">
            <v>SMA030.02A</v>
          </cell>
          <cell r="B25" t="str">
            <v>L76CZ1</v>
          </cell>
        </row>
        <row r="25">
          <cell r="D25" t="str">
            <v>1/4hpc/w run cap 3uf</v>
          </cell>
          <cell r="E25" t="str">
            <v>QB86</v>
          </cell>
        </row>
        <row r="25">
          <cell r="O25">
            <v>208.333333333333</v>
          </cell>
        </row>
        <row r="25">
          <cell r="T25" t="str">
            <v>CS030</v>
          </cell>
        </row>
        <row r="25">
          <cell r="W25">
            <v>576.845927343923</v>
          </cell>
        </row>
        <row r="26">
          <cell r="A26" t="str">
            <v>SMA030.03</v>
          </cell>
          <cell r="B26" t="str">
            <v>K230CZ1</v>
          </cell>
        </row>
        <row r="26">
          <cell r="D26" t="str">
            <v>1/4hp 230W c/w Start cap</v>
          </cell>
          <cell r="E26" t="str">
            <v>QB91</v>
          </cell>
          <cell r="F26" t="str">
            <v>50uf</v>
          </cell>
        </row>
        <row r="26">
          <cell r="H26" t="str">
            <v>0.042*54"</v>
          </cell>
          <cell r="I26" t="str">
            <v>1.2m counter chiller</v>
          </cell>
        </row>
        <row r="26">
          <cell r="O26">
            <v>217.785162950257</v>
          </cell>
        </row>
        <row r="26">
          <cell r="T26" t="str">
            <v>CS030</v>
          </cell>
        </row>
        <row r="26">
          <cell r="W26">
            <v>591.411223159218</v>
          </cell>
        </row>
        <row r="27">
          <cell r="A27" t="str">
            <v>SMA030.05</v>
          </cell>
          <cell r="B27" t="str">
            <v>KK270CZ1</v>
          </cell>
        </row>
        <row r="27">
          <cell r="D27" t="str">
            <v>1/3hp 270W c/w Start&amp;Run cap</v>
          </cell>
          <cell r="E27" t="str">
            <v>QB110,QA110</v>
          </cell>
          <cell r="F27" t="str">
            <v>5uf</v>
          </cell>
        </row>
        <row r="27">
          <cell r="H27" t="str">
            <v>0.042*54"</v>
          </cell>
          <cell r="I27" t="str">
            <v>mini 2door,1.5m counter chiller,1 door display chiller</v>
          </cell>
        </row>
        <row r="27">
          <cell r="O27">
            <v>228.719982847341</v>
          </cell>
        </row>
        <row r="27">
          <cell r="T27" t="str">
            <v>CS033 (10 u)</v>
          </cell>
        </row>
        <row r="27">
          <cell r="W27">
            <v>685.956498856839</v>
          </cell>
        </row>
        <row r="28">
          <cell r="A28" t="str">
            <v>SMA030.06</v>
          </cell>
          <cell r="B28" t="str">
            <v>K325CZ1</v>
          </cell>
        </row>
        <row r="28">
          <cell r="D28" t="str">
            <v>3/8hp 325W c/w Start&amp;Run cap</v>
          </cell>
          <cell r="E28" t="str">
            <v>QA125</v>
          </cell>
          <cell r="F28" t="str">
            <v>50uf,5uf</v>
          </cell>
        </row>
        <row r="28">
          <cell r="H28" t="str">
            <v>0.042*54"</v>
          </cell>
          <cell r="I28" t="str">
            <v>1.8m counter chiller,2door piping</v>
          </cell>
        </row>
        <row r="28">
          <cell r="O28">
            <v>245.054713804714</v>
          </cell>
        </row>
        <row r="28">
          <cell r="T28" t="str">
            <v>CS050 (15 u)</v>
          </cell>
        </row>
        <row r="28">
          <cell r="W28">
            <v>713.111982262321</v>
          </cell>
        </row>
        <row r="29">
          <cell r="A29" t="str">
            <v>SMA030.07</v>
          </cell>
          <cell r="B29" t="str">
            <v>K375CZ1 1/2hp  </v>
          </cell>
        </row>
        <row r="29">
          <cell r="D29" t="str">
            <v>1/2hp c/w Start&amp;Run cap</v>
          </cell>
          <cell r="E29" t="str">
            <v>AE2415Y,QA125</v>
          </cell>
          <cell r="F29" t="str">
            <v>50uf,5uf</v>
          </cell>
        </row>
        <row r="29">
          <cell r="H29" t="str">
            <v>0.049*54" </v>
          </cell>
          <cell r="I29" t="str">
            <v>2door chiller showcase,2.1m c.chiller,4d upright</v>
          </cell>
        </row>
        <row r="29">
          <cell r="O29">
            <v>257.28305785124</v>
          </cell>
        </row>
        <row r="29">
          <cell r="T29" t="str">
            <v>CS050 (15 u)</v>
          </cell>
        </row>
        <row r="29">
          <cell r="W29">
            <v>739.197829589459</v>
          </cell>
        </row>
        <row r="30">
          <cell r="A30" t="str">
            <v>SMA030.08</v>
          </cell>
          <cell r="B30" t="str">
            <v>K400CZ1 1/2hp(B) </v>
          </cell>
        </row>
        <row r="30">
          <cell r="D30" t="str">
            <v>1/2hp(B) C/W Start&amp;Run cap</v>
          </cell>
          <cell r="E30" t="str">
            <v>AE2415Y,AE7440</v>
          </cell>
          <cell r="F30" t="str">
            <v>50uf,6uf</v>
          </cell>
        </row>
        <row r="30">
          <cell r="H30" t="str">
            <v>0.049*54",0.042*54" piping</v>
          </cell>
          <cell r="I30" t="str">
            <v>3door chiller showcase,4d s/s upright</v>
          </cell>
        </row>
        <row r="30">
          <cell r="O30">
            <v>269.074675324675</v>
          </cell>
        </row>
        <row r="30">
          <cell r="T30" t="str">
            <v>CS060 (16 u)</v>
          </cell>
        </row>
        <row r="30">
          <cell r="W30">
            <v>778.447827110796</v>
          </cell>
        </row>
        <row r="31">
          <cell r="A31" t="str">
            <v>SMA030.09</v>
          </cell>
          <cell r="B31" t="str">
            <v>NE2150CK 1/3hp </v>
          </cell>
        </row>
        <row r="31">
          <cell r="D31" t="str">
            <v>1/3hp 600W c/w start&amp;run cap</v>
          </cell>
          <cell r="E31" t="str">
            <v>SC12CL</v>
          </cell>
        </row>
        <row r="31">
          <cell r="H31" t="str">
            <v>0.042*54"</v>
          </cell>
          <cell r="I31" t="str">
            <v>counter frezzer 6ft</v>
          </cell>
        </row>
        <row r="31">
          <cell r="O31">
            <v>447.149294670846</v>
          </cell>
        </row>
        <row r="31">
          <cell r="T31" t="str">
            <v>CS050 (15 u)</v>
          </cell>
        </row>
        <row r="31">
          <cell r="W31">
            <v>916.723082114711</v>
          </cell>
        </row>
        <row r="32">
          <cell r="A32" t="str">
            <v>SMA030.10</v>
          </cell>
          <cell r="B32" t="str">
            <v>NE2170CK 1/2hp </v>
          </cell>
        </row>
        <row r="32">
          <cell r="D32" t="str">
            <v>1/2hp 700W c/w start&amp;run cap</v>
          </cell>
          <cell r="E32" t="str">
            <v>SC15CL</v>
          </cell>
        </row>
        <row r="32">
          <cell r="H32" t="str">
            <v>0.049*54"</v>
          </cell>
          <cell r="I32" t="str">
            <v>4d s/s upright</v>
          </cell>
        </row>
        <row r="32">
          <cell r="O32">
            <v>475.524475524476</v>
          </cell>
        </row>
        <row r="32">
          <cell r="T32" t="str">
            <v>CS060 (16 u)</v>
          </cell>
        </row>
        <row r="32">
          <cell r="W32">
            <v>934.941333604302</v>
          </cell>
        </row>
        <row r="33">
          <cell r="A33" t="str">
            <v>SMA030.11</v>
          </cell>
          <cell r="B33" t="str">
            <v>NE2178CK 5/8hp </v>
          </cell>
        </row>
        <row r="33">
          <cell r="D33" t="str">
            <v>5/8HP 850W c/w start&amp;run cap</v>
          </cell>
          <cell r="E33" t="str">
            <v>SC18CL</v>
          </cell>
        </row>
        <row r="33">
          <cell r="H33" t="str">
            <v>0.055*54"</v>
          </cell>
          <cell r="I33" t="str">
            <v>2d s/s frezzer,4d s/s upright</v>
          </cell>
        </row>
        <row r="33">
          <cell r="O33">
            <v>493.371212121212</v>
          </cell>
        </row>
        <row r="33">
          <cell r="T33" t="str">
            <v>CS075</v>
          </cell>
        </row>
        <row r="33">
          <cell r="W33">
            <v>1010.38138472818</v>
          </cell>
        </row>
        <row r="34">
          <cell r="A34" t="str">
            <v>SMA030.12</v>
          </cell>
          <cell r="B34" t="str">
            <v>NE2180CK 3/4hp</v>
          </cell>
        </row>
        <row r="34">
          <cell r="D34" t="str">
            <v>3/4HP 910W c/w start&amp;run cap</v>
          </cell>
          <cell r="E34" t="str">
            <v>SC18CL</v>
          </cell>
        </row>
        <row r="34">
          <cell r="H34" t="str">
            <v>0.055*54"</v>
          </cell>
          <cell r="I34" t="str">
            <v>4d s/s frezzer,6d s/s upright</v>
          </cell>
        </row>
        <row r="34">
          <cell r="O34">
            <v>505.244755244755</v>
          </cell>
        </row>
        <row r="34">
          <cell r="T34" t="str">
            <v>CS100</v>
          </cell>
        </row>
        <row r="34">
          <cell r="W34">
            <v>1086.56562163815</v>
          </cell>
        </row>
        <row r="35">
          <cell r="A35" t="str">
            <v>SMA030.14</v>
          </cell>
          <cell r="B35" t="str">
            <v>NCT2195CK 1hp</v>
          </cell>
        </row>
        <row r="35">
          <cell r="D35" t="str">
            <v>1HP 1100W c/w start&amp;run cap</v>
          </cell>
          <cell r="E35" t="str">
            <v>WJ2450Z</v>
          </cell>
        </row>
        <row r="35">
          <cell r="H35" t="str">
            <v>0.049*54"*2</v>
          </cell>
          <cell r="I35" t="str">
            <v>2d frezzer glass,6d s/s frezzer</v>
          </cell>
        </row>
        <row r="35">
          <cell r="O35">
            <v>882.840909090909</v>
          </cell>
        </row>
        <row r="35">
          <cell r="T35" t="str">
            <v>CS145 Axial fan</v>
          </cell>
        </row>
        <row r="35">
          <cell r="W35">
            <v>1593.09876288467</v>
          </cell>
        </row>
        <row r="36">
          <cell r="A36" t="str">
            <v>SMA030.15</v>
          </cell>
          <cell r="B36" t="str">
            <v>NCT2212CK 1 1/2hp</v>
          </cell>
        </row>
        <row r="36">
          <cell r="D36" t="str">
            <v>1 1/2HP1400W  c/w start&amp;run cap</v>
          </cell>
          <cell r="E36" t="str">
            <v>AW2464Z</v>
          </cell>
        </row>
        <row r="36">
          <cell r="H36" t="str">
            <v>0.049*54"*2</v>
          </cell>
          <cell r="I36" t="str">
            <v>3d frezzer glass</v>
          </cell>
        </row>
        <row r="36">
          <cell r="O36">
            <v>1016.93825042882</v>
          </cell>
        </row>
        <row r="36">
          <cell r="T36" t="str">
            <v>CS170 Axial fan</v>
          </cell>
        </row>
        <row r="36">
          <cell r="W36">
            <v>1892.85404804241</v>
          </cell>
        </row>
        <row r="44">
          <cell r="A44" t="str">
            <v>SMA030.16</v>
          </cell>
          <cell r="B44" t="str">
            <v>LZ58CU</v>
          </cell>
        </row>
        <row r="44">
          <cell r="D44" t="str">
            <v>1/3hp 275W c/w run cap</v>
          </cell>
          <cell r="E44" t="str">
            <v>QB110</v>
          </cell>
          <cell r="F44" t="str">
            <v>3uf</v>
          </cell>
        </row>
        <row r="44">
          <cell r="H44" t="str">
            <v>0.036*76"</v>
          </cell>
        </row>
        <row r="44">
          <cell r="O44">
            <v>223.232323232323</v>
          </cell>
        </row>
        <row r="44">
          <cell r="T44" t="str">
            <v>CS050 (15 u)</v>
          </cell>
        </row>
        <row r="44">
          <cell r="W44">
            <v>664.513486155115</v>
          </cell>
        </row>
        <row r="45">
          <cell r="A45" t="str">
            <v>SMA030.17</v>
          </cell>
          <cell r="B45" t="str">
            <v>LZ68CU1</v>
          </cell>
        </row>
        <row r="45">
          <cell r="D45" t="str">
            <v>3/8hp 325W c/w run cap</v>
          </cell>
          <cell r="E45" t="str">
            <v>QA125</v>
          </cell>
          <cell r="F45" t="str">
            <v>4uf</v>
          </cell>
        </row>
        <row r="45">
          <cell r="H45" t="str">
            <v>0.036*59"</v>
          </cell>
          <cell r="I45" t="str">
            <v>5ft counter chiller</v>
          </cell>
        </row>
        <row r="45">
          <cell r="O45">
            <v>229.671717171717</v>
          </cell>
        </row>
        <row r="45">
          <cell r="T45" t="str">
            <v>CS050 (15 u)</v>
          </cell>
        </row>
        <row r="45">
          <cell r="W45">
            <v>678.636862778493</v>
          </cell>
        </row>
        <row r="46">
          <cell r="A46" t="str">
            <v>SMA030.18</v>
          </cell>
          <cell r="B46" t="str">
            <v>LZ76CU</v>
          </cell>
        </row>
        <row r="46">
          <cell r="D46" t="str">
            <v>1/2hp 380W c/w run cap</v>
          </cell>
          <cell r="E46" t="str">
            <v>AE2415Y</v>
          </cell>
          <cell r="F46" t="str">
            <v>4uf</v>
          </cell>
        </row>
        <row r="46">
          <cell r="H46" t="str">
            <v>0.042*54"</v>
          </cell>
        </row>
        <row r="46">
          <cell r="O46">
            <v>240.833333333333</v>
          </cell>
        </row>
        <row r="46">
          <cell r="T46" t="str">
            <v>CS060 (16 u)</v>
          </cell>
        </row>
        <row r="46">
          <cell r="W46">
            <v>711.294147457116</v>
          </cell>
        </row>
        <row r="47">
          <cell r="A47" t="str">
            <v>SMA030.19</v>
          </cell>
          <cell r="B47" t="str">
            <v>LU83CU</v>
          </cell>
        </row>
        <row r="47">
          <cell r="D47" t="str">
            <v>1/2hp 400W c/w start&amp;run cap</v>
          </cell>
          <cell r="E47" t="str">
            <v>AE2415Y</v>
          </cell>
        </row>
        <row r="47">
          <cell r="H47" t="str">
            <v>0.049*54"</v>
          </cell>
          <cell r="I47" t="str">
            <v>2door chiller showcase,4d s/s</v>
          </cell>
        </row>
        <row r="47">
          <cell r="O47">
            <v>255.429292929293</v>
          </cell>
        </row>
        <row r="47">
          <cell r="T47" t="str">
            <v>CS060 (16 u)</v>
          </cell>
        </row>
        <row r="47">
          <cell r="W47">
            <v>721.719832882802</v>
          </cell>
        </row>
        <row r="48">
          <cell r="A48" t="str">
            <v>SMA030.20</v>
          </cell>
          <cell r="B48" t="str">
            <v>KK480CU1</v>
          </cell>
        </row>
        <row r="48">
          <cell r="D48" t="str">
            <v>5/8hp 480W c/w run&amp;start cap</v>
          </cell>
          <cell r="E48" t="str">
            <v>AE7440</v>
          </cell>
        </row>
        <row r="48">
          <cell r="H48" t="str">
            <v>0.049*54"</v>
          </cell>
          <cell r="I48" t="str">
            <v>3door chiller showcase,4d s/s</v>
          </cell>
        </row>
        <row r="48">
          <cell r="O48">
            <v>314.457070707071</v>
          </cell>
        </row>
        <row r="48">
          <cell r="T48" t="str">
            <v>CS075</v>
          </cell>
        </row>
        <row r="48">
          <cell r="W48">
            <v>835.597834944634</v>
          </cell>
        </row>
        <row r="49">
          <cell r="A49" t="str">
            <v>SMA030.21</v>
          </cell>
          <cell r="B49" t="str">
            <v>KK550CU</v>
          </cell>
        </row>
        <row r="49">
          <cell r="D49" t="str">
            <v>3/4hp 550W c/w run&amp;start cap</v>
          </cell>
          <cell r="E49" t="str">
            <v>WJ9460</v>
          </cell>
        </row>
        <row r="49">
          <cell r="H49" t="str">
            <v>0.049*54"</v>
          </cell>
        </row>
        <row r="49">
          <cell r="O49">
            <v>457.19696969697</v>
          </cell>
        </row>
        <row r="49">
          <cell r="T49" t="str">
            <v>CS075</v>
          </cell>
        </row>
        <row r="49">
          <cell r="W49">
            <v>937.554905651704</v>
          </cell>
        </row>
        <row r="50">
          <cell r="A50" t="str">
            <v>SMA030.22</v>
          </cell>
          <cell r="B50" t="str">
            <v>KK650CU</v>
          </cell>
        </row>
        <row r="50">
          <cell r="D50" t="str">
            <v>1/2hp 650W c/w run&amp;start cap</v>
          </cell>
          <cell r="E50" t="str">
            <v>SC15CL</v>
          </cell>
        </row>
        <row r="50">
          <cell r="H50" t="str">
            <v>0.049*54"</v>
          </cell>
        </row>
        <row r="50">
          <cell r="O50">
            <v>488.320707070707</v>
          </cell>
        </row>
        <row r="50">
          <cell r="T50" t="str">
            <v>CS075</v>
          </cell>
        </row>
        <row r="50">
          <cell r="W50">
            <v>959.786146632945</v>
          </cell>
        </row>
        <row r="51">
          <cell r="A51" t="str">
            <v>SMA030.23</v>
          </cell>
          <cell r="B51" t="str">
            <v>NE2168CU</v>
          </cell>
        </row>
        <row r="51">
          <cell r="D51" t="str">
            <v>5/8hp 750W c/w run&amp;start cap</v>
          </cell>
          <cell r="E51" t="str">
            <v>SC15CL</v>
          </cell>
        </row>
        <row r="51">
          <cell r="H51" t="str">
            <v>0.049*54"</v>
          </cell>
        </row>
        <row r="51">
          <cell r="O51">
            <v>535.542929292929</v>
          </cell>
        </row>
        <row r="51">
          <cell r="T51" t="str">
            <v>CS075</v>
          </cell>
        </row>
        <row r="51">
          <cell r="W51">
            <v>993.516305363104</v>
          </cell>
        </row>
        <row r="52">
          <cell r="A52" t="str">
            <v>SMA030.24</v>
          </cell>
          <cell r="B52" t="str">
            <v>NE2178CU</v>
          </cell>
        </row>
        <row r="52">
          <cell r="D52" t="str">
            <v>3/4hp 810W c/w run&amp;start cap</v>
          </cell>
          <cell r="E52" t="str">
            <v>SC18CL</v>
          </cell>
        </row>
        <row r="52">
          <cell r="H52" t="str">
            <v>0.049*54"</v>
          </cell>
        </row>
        <row r="52">
          <cell r="O52">
            <v>572.032828282828</v>
          </cell>
        </row>
        <row r="52">
          <cell r="T52" t="str">
            <v>CS100</v>
          </cell>
        </row>
        <row r="52">
          <cell r="W52">
            <v>1078.13308195561</v>
          </cell>
        </row>
        <row r="53">
          <cell r="A53" t="str">
            <v>SMA030.25</v>
          </cell>
          <cell r="B53" t="str">
            <v>NV2180CU</v>
          </cell>
        </row>
        <row r="53">
          <cell r="D53" t="str">
            <v>1hp 900W c/w run&amp;start cap</v>
          </cell>
          <cell r="E53" t="str">
            <v>SC21CL</v>
          </cell>
        </row>
        <row r="53">
          <cell r="H53" t="str">
            <v>0.049*54"*2</v>
          </cell>
          <cell r="I53" t="str">
            <v>2d frezzer,4d s/s frezzer</v>
          </cell>
        </row>
        <row r="53">
          <cell r="O53">
            <v>874.147727272727</v>
          </cell>
        </row>
        <row r="53">
          <cell r="T53" t="str">
            <v>CS125 Axial fan</v>
          </cell>
        </row>
        <row r="53">
          <cell r="W53">
            <v>1481.87390596468</v>
          </cell>
        </row>
        <row r="54">
          <cell r="A54" t="str">
            <v>SMA030.26</v>
          </cell>
          <cell r="B54" t="str">
            <v>NV2195CU</v>
          </cell>
        </row>
        <row r="54">
          <cell r="D54" t="str">
            <v>1 1/2hp 1020W c/w run&amp;start cap</v>
          </cell>
          <cell r="E54" t="str">
            <v>WJ2450Z</v>
          </cell>
        </row>
        <row r="54">
          <cell r="H54" t="str">
            <v>0.049*54"*2</v>
          </cell>
          <cell r="I54" t="str">
            <v>3d frezzer,6door frezzer,2 door 40ice</v>
          </cell>
        </row>
        <row r="54">
          <cell r="O54">
            <v>1003.92891682785</v>
          </cell>
        </row>
        <row r="54">
          <cell r="T54" t="str">
            <v>CS170 Axial fan</v>
          </cell>
        </row>
        <row r="54">
          <cell r="W54">
            <v>1786.29741023577</v>
          </cell>
        </row>
        <row r="55">
          <cell r="A55" t="str">
            <v>SMA030.27</v>
          </cell>
          <cell r="B55" t="str">
            <v>A120CY1</v>
          </cell>
        </row>
        <row r="55">
          <cell r="D55" t="str">
            <v>1/6hp</v>
          </cell>
        </row>
        <row r="55">
          <cell r="O55">
            <v>168.497474747475</v>
          </cell>
        </row>
        <row r="55">
          <cell r="T55" t="str">
            <v>CS025</v>
          </cell>
        </row>
        <row r="56">
          <cell r="A56" t="str">
            <v>SMA030.28</v>
          </cell>
          <cell r="B56" t="str">
            <v>S100CY1</v>
          </cell>
        </row>
        <row r="56">
          <cell r="D56" t="str">
            <v>1/5hp</v>
          </cell>
        </row>
        <row r="56">
          <cell r="O56">
            <v>214.646464646465</v>
          </cell>
        </row>
        <row r="56">
          <cell r="T56" t="str">
            <v>CS025</v>
          </cell>
        </row>
        <row r="57">
          <cell r="A57" t="str">
            <v>SMA030.29</v>
          </cell>
          <cell r="B57" t="str">
            <v>H200CY1/S118CY1</v>
          </cell>
        </row>
        <row r="57">
          <cell r="D57" t="str">
            <v>1/4hp 230W c/w Run cap</v>
          </cell>
        </row>
        <row r="57">
          <cell r="O57">
            <v>221.929112554113</v>
          </cell>
        </row>
        <row r="57">
          <cell r="T57" t="str">
            <v>CS030</v>
          </cell>
        </row>
        <row r="58">
          <cell r="A58" t="str">
            <v>SMA030.30</v>
          </cell>
          <cell r="B58" t="str">
            <v>L140CY1</v>
          </cell>
        </row>
        <row r="58">
          <cell r="D58" t="str">
            <v>1/4hp big 270W c/w Run cap</v>
          </cell>
        </row>
        <row r="58">
          <cell r="O58">
            <v>257.575757575758</v>
          </cell>
        </row>
        <row r="58">
          <cell r="T58" t="str">
            <v>CS033 (10 u)</v>
          </cell>
        </row>
        <row r="59">
          <cell r="A59" t="str">
            <v>SMA030.31</v>
          </cell>
          <cell r="B59" t="str">
            <v>K270CY1</v>
          </cell>
        </row>
        <row r="59">
          <cell r="D59" t="str">
            <v>1/3hp 270W c/w Run cap</v>
          </cell>
        </row>
        <row r="59">
          <cell r="O59">
            <v>280.113636363636</v>
          </cell>
        </row>
        <row r="59">
          <cell r="T59" t="str">
            <v>CS050 (15 u)</v>
          </cell>
        </row>
        <row r="60">
          <cell r="A60" t="str">
            <v>SMA030.32</v>
          </cell>
          <cell r="B60" t="str">
            <v>MPT12LA 3/8hp</v>
          </cell>
        </row>
        <row r="60">
          <cell r="D60" t="str">
            <v>3/8hp 660W c/w start&amp;run cap</v>
          </cell>
          <cell r="E60" t="str">
            <v>SC12CL</v>
          </cell>
        </row>
        <row r="60">
          <cell r="I60" t="str">
            <v>counter frezzer 6ft</v>
          </cell>
        </row>
        <row r="60">
          <cell r="O60">
            <v>473.795062695925</v>
          </cell>
        </row>
        <row r="60">
          <cell r="T60" t="str">
            <v>CS050 (15 u)</v>
          </cell>
        </row>
        <row r="60">
          <cell r="W60">
            <v>941.254106645735</v>
          </cell>
        </row>
        <row r="61">
          <cell r="A61" t="str">
            <v>SMA030.34</v>
          </cell>
          <cell r="B61" t="str">
            <v>MPT16LA 5/8hp </v>
          </cell>
        </row>
        <row r="61">
          <cell r="D61" t="str">
            <v>1/2HP big 870W c/w start&amp;run cap</v>
          </cell>
          <cell r="E61" t="str">
            <v>SC18CL</v>
          </cell>
        </row>
        <row r="61">
          <cell r="H61" t="str">
            <v>0.055*54"</v>
          </cell>
          <cell r="I61" t="str">
            <v>6d s/s</v>
          </cell>
        </row>
        <row r="61">
          <cell r="O61">
            <v>513.763714733542</v>
          </cell>
        </row>
        <row r="61">
          <cell r="T61" t="str">
            <v>CS075</v>
          </cell>
        </row>
        <row r="61">
          <cell r="W61">
            <v>1083.97445832126</v>
          </cell>
        </row>
        <row r="62">
          <cell r="A62" t="str">
            <v>SMA030.35</v>
          </cell>
          <cell r="B62" t="str">
            <v>MPT18LA 3/4HP</v>
          </cell>
        </row>
        <row r="62">
          <cell r="D62" t="str">
            <v>3/4HP 970W c/w start&amp;run cap</v>
          </cell>
          <cell r="E62" t="str">
            <v>SC18CL</v>
          </cell>
        </row>
        <row r="62">
          <cell r="H62" t="str">
            <v>0.055*54"</v>
          </cell>
          <cell r="I62" t="str">
            <v>2d frezzer,4d s/s frezzer,6d s/s</v>
          </cell>
        </row>
        <row r="62">
          <cell r="O62">
            <v>566.666666666667</v>
          </cell>
        </row>
        <row r="62">
          <cell r="T62" t="str">
            <v>CS100</v>
          </cell>
        </row>
        <row r="62">
          <cell r="W62">
            <v>1209.22074429328</v>
          </cell>
        </row>
        <row r="63">
          <cell r="A63" t="str">
            <v>SMA030.47</v>
          </cell>
          <cell r="B63" t="str">
            <v>GH16TB 1/2hp med temp</v>
          </cell>
        </row>
        <row r="63">
          <cell r="D63" t="str">
            <v>1/2hp cw Start cap</v>
          </cell>
          <cell r="E63" t="str">
            <v>AE2415Y</v>
          </cell>
        </row>
        <row r="63">
          <cell r="I63" t="str">
            <v>2door chiller showcase</v>
          </cell>
        </row>
        <row r="63">
          <cell r="O63">
            <v>322.88961038961</v>
          </cell>
        </row>
        <row r="63">
          <cell r="T63" t="str">
            <v>CS060 (16 u)</v>
          </cell>
        </row>
        <row r="63">
          <cell r="W63">
            <v>888.512762175731</v>
          </cell>
        </row>
        <row r="64">
          <cell r="A64" t="str">
            <v>SMA030.48</v>
          </cell>
          <cell r="B64" t="str">
            <v>GPT18RA 3/4hp med temp</v>
          </cell>
        </row>
        <row r="64">
          <cell r="D64" t="str">
            <v>3/4hp cw Start&amp;Run cap</v>
          </cell>
          <cell r="E64" t="str">
            <v>AW4495Y</v>
          </cell>
        </row>
        <row r="64">
          <cell r="I64" t="str">
            <v>3door chiller showcase,6door s/s</v>
          </cell>
        </row>
        <row r="64">
          <cell r="O64">
            <v>541.37646627566</v>
          </cell>
        </row>
        <row r="64">
          <cell r="T64" t="str">
            <v>CS075</v>
          </cell>
        </row>
        <row r="64">
          <cell r="W64">
            <v>1143.76883061563</v>
          </cell>
        </row>
        <row r="67">
          <cell r="A67" t="str">
            <v>SMA030.66</v>
          </cell>
          <cell r="B67" t="str">
            <v>NPT16LA 5/8hp R290</v>
          </cell>
        </row>
        <row r="67">
          <cell r="D67" t="str">
            <v>756W</v>
          </cell>
          <cell r="E67" t="str">
            <v>NE2168CU</v>
          </cell>
        </row>
        <row r="67">
          <cell r="O67">
            <v>538.977272727273</v>
          </cell>
        </row>
        <row r="67">
          <cell r="T67" t="str">
            <v>CS075</v>
          </cell>
        </row>
        <row r="67">
          <cell r="W67">
            <v>1038.74538184218</v>
          </cell>
        </row>
        <row r="69">
          <cell r="A69" t="str">
            <v>SMA030.68</v>
          </cell>
          <cell r="B69" t="str">
            <v>NX21FB  7/8hp R290</v>
          </cell>
        </row>
        <row r="69">
          <cell r="D69" t="str">
            <v>907W</v>
          </cell>
          <cell r="E69" t="str">
            <v>NV2180CU</v>
          </cell>
        </row>
        <row r="69">
          <cell r="I69" t="str">
            <v>4d s/s frezzer</v>
          </cell>
        </row>
        <row r="69">
          <cell r="O69">
            <v>851.073232323232</v>
          </cell>
        </row>
        <row r="69">
          <cell r="T69" t="str">
            <v>CS075</v>
          </cell>
        </row>
        <row r="69">
          <cell r="W69">
            <v>1299.33670414269</v>
          </cell>
        </row>
        <row r="70">
          <cell r="A70" t="str">
            <v>SMA030.69</v>
          </cell>
          <cell r="B70" t="str">
            <v>NX23FB 1hp R290</v>
          </cell>
        </row>
        <row r="70">
          <cell r="D70" t="str">
            <v>1003W</v>
          </cell>
          <cell r="E70" t="str">
            <v>NV2195CU</v>
          </cell>
        </row>
        <row r="70">
          <cell r="I70" t="str">
            <v>2door frezzer</v>
          </cell>
        </row>
        <row r="70">
          <cell r="O70">
            <v>931.565656565656</v>
          </cell>
        </row>
        <row r="70">
          <cell r="T70" t="str">
            <v>CS145 Axial fan</v>
          </cell>
        </row>
        <row r="70">
          <cell r="W70">
            <v>1557.83541512132</v>
          </cell>
        </row>
        <row r="71">
          <cell r="A71" t="str">
            <v>SMA031</v>
          </cell>
          <cell r="B71" t="str">
            <v>DDD127CV </v>
          </cell>
        </row>
        <row r="71">
          <cell r="D71" t="str">
            <v>7/8hp (2.9amp) </v>
          </cell>
          <cell r="E71" t="str">
            <v>SC21CL,WJ2446Z</v>
          </cell>
          <cell r="F71" t="str">
            <v>30uf,53-64uf,relay</v>
          </cell>
        </row>
        <row r="71">
          <cell r="H71" t="str">
            <v>0.049*7ft</v>
          </cell>
          <cell r="I71" t="str">
            <v>2d frezzer,4d s/s frezzer)</v>
          </cell>
        </row>
        <row r="71">
          <cell r="O71">
            <v>755.681818181818</v>
          </cell>
        </row>
        <row r="71">
          <cell r="T71" t="str">
            <v>CS125 Axial fan</v>
          </cell>
        </row>
        <row r="71">
          <cell r="W71">
            <v>1643.28263612341</v>
          </cell>
        </row>
        <row r="72">
          <cell r="A72" t="str">
            <v>SMA032</v>
          </cell>
          <cell r="B72" t="str">
            <v>DDL211SX</v>
          </cell>
        </row>
        <row r="72">
          <cell r="D72" t="str">
            <v>1.4hp (4.8amp) </v>
          </cell>
          <cell r="E72" t="str">
            <v>AW2464Z,CAJ2464Z</v>
          </cell>
          <cell r="F72" t="str">
            <v>35uf,88-108uf,relay</v>
          </cell>
        </row>
        <row r="72">
          <cell r="H72" t="str">
            <v>0.055*7ft</v>
          </cell>
          <cell r="I72" t="str">
            <v>3d frezzer, 6d frezzer</v>
          </cell>
        </row>
        <row r="72">
          <cell r="O72">
            <v>872.159090909091</v>
          </cell>
        </row>
        <row r="72">
          <cell r="T72" t="str">
            <v>CS170 Axial fan</v>
          </cell>
        </row>
        <row r="72">
          <cell r="W72">
            <v>1823.51782870619</v>
          </cell>
        </row>
        <row r="73">
          <cell r="A73" t="str">
            <v>SMA033</v>
          </cell>
          <cell r="B73" t="str">
            <v>DDH307LV / DBH307LV</v>
          </cell>
        </row>
        <row r="73">
          <cell r="D73" t="str">
            <v>2hp (6.65amp)</v>
          </cell>
          <cell r="E73" t="str">
            <v>AW2495Z,ZB21</v>
          </cell>
          <cell r="F73" t="str">
            <v>60uf,130-156uf,relay 1.5M*0.036</v>
          </cell>
        </row>
        <row r="73">
          <cell r="H73" t="str">
            <v>2*0.055*6ft </v>
          </cell>
          <cell r="I73" t="str">
            <v>3d frezzer glass</v>
          </cell>
        </row>
        <row r="73">
          <cell r="O73">
            <v>1000.94696969697</v>
          </cell>
        </row>
        <row r="73">
          <cell r="T73" t="str">
            <v>CS200</v>
          </cell>
        </row>
        <row r="73">
          <cell r="W73">
            <v>2535.78865622011</v>
          </cell>
        </row>
        <row r="74">
          <cell r="A74" t="str">
            <v>SMA034</v>
          </cell>
          <cell r="B74" t="str">
            <v>DDH356LV / DBH356LV</v>
          </cell>
        </row>
        <row r="74">
          <cell r="D74" t="str">
            <v>2.5hp (8.1amp)</v>
          </cell>
          <cell r="E74" t="str">
            <v>AW2495Z</v>
          </cell>
          <cell r="F74" t="str">
            <v>60uf,130-156uf,relay 1M*0.036</v>
          </cell>
        </row>
        <row r="74">
          <cell r="O74">
            <v>1057.29166666667</v>
          </cell>
        </row>
        <row r="74">
          <cell r="T74" t="str">
            <v>CU - 36  QC</v>
          </cell>
        </row>
        <row r="74">
          <cell r="W74">
            <v>2790.04517559034</v>
          </cell>
        </row>
        <row r="75">
          <cell r="A75" t="str">
            <v>SMA035</v>
          </cell>
          <cell r="B75" t="str">
            <v>DBH488LC-3ph</v>
          </cell>
        </row>
        <row r="75">
          <cell r="D75" t="str">
            <v>3HP-3ph (4.95amp)</v>
          </cell>
          <cell r="E75" t="str">
            <v>AW2510Z,ZB21</v>
          </cell>
          <cell r="F75" t="str">
            <v>(vertical &amp; horizontal) 1M*0.039</v>
          </cell>
        </row>
        <row r="75">
          <cell r="O75">
            <v>1702.41477272727</v>
          </cell>
        </row>
        <row r="75">
          <cell r="T75" t="str">
            <v>CU - 50  QC</v>
          </cell>
        </row>
        <row r="75">
          <cell r="W75">
            <v>3971.00439425188</v>
          </cell>
        </row>
        <row r="76">
          <cell r="A76" t="str">
            <v>SMA035.1</v>
          </cell>
          <cell r="B76" t="str">
            <v>DSD063SV</v>
          </cell>
        </row>
        <row r="76">
          <cell r="D76" t="str">
            <v>1/2 (1.8amp)</v>
          </cell>
          <cell r="E76" t="str">
            <v>SC15CL,CAE2420Z</v>
          </cell>
          <cell r="F76" t="str">
            <v>17uf,66-77uf,relay</v>
          </cell>
        </row>
        <row r="76">
          <cell r="I76" t="str">
            <v>2door frezzer</v>
          </cell>
        </row>
        <row r="76">
          <cell r="O76">
            <v>340.909090909091</v>
          </cell>
        </row>
        <row r="77">
          <cell r="A77" t="str">
            <v>SMA035.2</v>
          </cell>
          <cell r="B77" t="str">
            <v>DSD096SV</v>
          </cell>
        </row>
        <row r="77">
          <cell r="D77" t="str">
            <v>5/8 (2.5amp)</v>
          </cell>
          <cell r="E77" t="str">
            <v>SC18CL,CAE2425Z</v>
          </cell>
          <cell r="F77" t="str">
            <v>25uf,66-77uf,relay</v>
          </cell>
        </row>
        <row r="77">
          <cell r="I77" t="str">
            <v>1 glass d frezzer</v>
          </cell>
        </row>
        <row r="77">
          <cell r="O77">
            <v>493.844696969697</v>
          </cell>
        </row>
        <row r="77">
          <cell r="T77" t="str">
            <v>CS100</v>
          </cell>
        </row>
        <row r="77">
          <cell r="W77">
            <v>1477.25143943579</v>
          </cell>
        </row>
        <row r="78">
          <cell r="A78" t="str">
            <v>SMA035.3</v>
          </cell>
          <cell r="B78" t="str">
            <v>DSD113SV</v>
          </cell>
        </row>
        <row r="78">
          <cell r="D78" t="str">
            <v>7/8 (2.9amp)</v>
          </cell>
          <cell r="E78" t="str">
            <v>SC18CL,CAJ2432Z</v>
          </cell>
          <cell r="F78" t="str">
            <v>25uf,66-77uf,relay</v>
          </cell>
        </row>
        <row r="78">
          <cell r="I78" t="str">
            <v>4d s/s frezzer</v>
          </cell>
        </row>
        <row r="78">
          <cell r="O78">
            <v>621.590909090909</v>
          </cell>
        </row>
        <row r="78">
          <cell r="T78" t="str">
            <v>CS125 Axial fan</v>
          </cell>
        </row>
        <row r="78">
          <cell r="W78">
            <v>1583.69184648235</v>
          </cell>
        </row>
        <row r="79">
          <cell r="A79" t="str">
            <v>SMA036</v>
          </cell>
          <cell r="B79" t="str">
            <v>DSD145XV</v>
          </cell>
        </row>
        <row r="79">
          <cell r="D79" t="str">
            <v>1hp (4amp)</v>
          </cell>
          <cell r="E79" t="str">
            <v>WJ2450Z,CAJ2446Z</v>
          </cell>
          <cell r="F79" t="str">
            <v>25uf,66-77uf,relay</v>
          </cell>
        </row>
        <row r="79">
          <cell r="H79" t="str">
            <v>0.049*7ft</v>
          </cell>
          <cell r="I79" t="str">
            <v>2 glass d frezzer</v>
          </cell>
        </row>
        <row r="79">
          <cell r="O79">
            <v>777.102272727273</v>
          </cell>
        </row>
        <row r="79">
          <cell r="T79" t="str">
            <v>CU - 15 QC  </v>
          </cell>
        </row>
        <row r="79">
          <cell r="W79">
            <v>2526.19800791429</v>
          </cell>
        </row>
        <row r="80">
          <cell r="A80" t="str">
            <v>SMA037</v>
          </cell>
          <cell r="B80" t="str">
            <v>DSL193SV</v>
          </cell>
        </row>
        <row r="80">
          <cell r="D80" t="str">
            <v>1.3hp (5.2amp) DSL193</v>
          </cell>
          <cell r="E80" t="str">
            <v>AW2464Z,CAJ2464Z</v>
          </cell>
          <cell r="F80" t="str">
            <v>30uf,72-86uf,relay</v>
          </cell>
        </row>
        <row r="80">
          <cell r="H80" t="str">
            <v>0.055*7ft</v>
          </cell>
          <cell r="I80" t="str">
            <v>6door frezzer,2 door 40ice</v>
          </cell>
        </row>
        <row r="80">
          <cell r="O80">
            <v>887.114065180103</v>
          </cell>
        </row>
        <row r="80">
          <cell r="T80" t="str">
            <v>CU - 22  QC</v>
          </cell>
        </row>
        <row r="80">
          <cell r="W80">
            <v>2771.24317087298</v>
          </cell>
        </row>
        <row r="81">
          <cell r="A81" t="str">
            <v>SMA038</v>
          </cell>
          <cell r="B81" t="str">
            <v>DSH254LV</v>
          </cell>
        </row>
        <row r="81">
          <cell r="D81" t="str">
            <v>1.5hp (6.65amp) DSH254</v>
          </cell>
          <cell r="E81" t="str">
            <v>AW2464Z,CAJ2464Z</v>
          </cell>
          <cell r="F81" t="str">
            <v>50uf,108-130uf,relay,2M*0.031</v>
          </cell>
        </row>
        <row r="81">
          <cell r="H81" t="str">
            <v>2m*0.036 (0.031)</v>
          </cell>
          <cell r="I81" t="str">
            <v>3d frezzer,6door frezzer,2 door 40ice</v>
          </cell>
        </row>
        <row r="81">
          <cell r="O81">
            <v>968.952922077922</v>
          </cell>
        </row>
        <row r="81">
          <cell r="T81" t="str">
            <v>CU - 22  QC</v>
          </cell>
        </row>
        <row r="81">
          <cell r="W81">
            <v>2882.69421982403</v>
          </cell>
        </row>
        <row r="82">
          <cell r="A82" t="str">
            <v>SMA039</v>
          </cell>
          <cell r="B82" t="str">
            <v>DSH356LV-C8LU</v>
          </cell>
        </row>
        <row r="82">
          <cell r="D82" t="str">
            <v>2hp (9amp) DSH356 1ph</v>
          </cell>
          <cell r="E82" t="str">
            <v>AW2495Z</v>
          </cell>
          <cell r="F82" t="str">
            <v>50uf,108-130uf,relay,1M*0.031</v>
          </cell>
        </row>
        <row r="82">
          <cell r="H82" t="str">
            <v>1m*0.036 (0.031)</v>
          </cell>
        </row>
        <row r="82">
          <cell r="O82">
            <v>1172.15909090909</v>
          </cell>
        </row>
        <row r="82">
          <cell r="T82" t="str">
            <v>CU - 32  QC</v>
          </cell>
        </row>
        <row r="82">
          <cell r="W82">
            <v>3022.07774042594</v>
          </cell>
        </row>
        <row r="83">
          <cell r="A83" t="str">
            <v>SMA040</v>
          </cell>
          <cell r="B83" t="str">
            <v>DTH488LV-C9EU (1PH)</v>
          </cell>
        </row>
        <row r="83">
          <cell r="D83" t="str">
            <v>3hp (11.8amp) 1ph</v>
          </cell>
          <cell r="E83" t="str">
            <v>AW2510Z,ZB21</v>
          </cell>
          <cell r="F83" t="str">
            <v>60uf,130-156uf,relay,1.5M*0.039</v>
          </cell>
        </row>
        <row r="83">
          <cell r="H83" t="str">
            <v>1.5m*0.042 (0.039)</v>
          </cell>
        </row>
        <row r="83">
          <cell r="O83">
            <v>1258.78099173554</v>
          </cell>
        </row>
        <row r="83">
          <cell r="T83" t="str">
            <v>CU - 40  QC</v>
          </cell>
        </row>
        <row r="83">
          <cell r="W83">
            <v>3421.56393357667</v>
          </cell>
        </row>
        <row r="84">
          <cell r="A84" t="str">
            <v>SMA040.1</v>
          </cell>
          <cell r="B84" t="str">
            <v>DTH488LC3-3ph</v>
          </cell>
        </row>
        <row r="84">
          <cell r="D84" t="str">
            <v>3hp (5.1amp)</v>
          </cell>
          <cell r="E84" t="str">
            <v>AW2510Z,ZB21</v>
          </cell>
          <cell r="F84" t="str">
            <v>1.5m*0.042 (0.039)</v>
          </cell>
        </row>
        <row r="84">
          <cell r="H84" t="str">
            <v>1.5m*0.042 (0.039)</v>
          </cell>
        </row>
        <row r="84">
          <cell r="O84">
            <v>1230.60533216783</v>
          </cell>
        </row>
        <row r="84">
          <cell r="T84" t="str">
            <v>CU - 40  QC</v>
          </cell>
        </row>
        <row r="84">
          <cell r="W84">
            <v>2929.06860648359</v>
          </cell>
        </row>
        <row r="85">
          <cell r="A85" t="str">
            <v>SMA040.2</v>
          </cell>
          <cell r="B85" t="str">
            <v>DTE590LC3-3ph</v>
          </cell>
        </row>
        <row r="85">
          <cell r="D85" t="str">
            <v>4hp (6.2amp)</v>
          </cell>
          <cell r="E85" t="str">
            <v>ZB38</v>
          </cell>
          <cell r="F85" t="str">
            <v>0.8m*0.042 (0.039)</v>
          </cell>
        </row>
        <row r="85">
          <cell r="H85" t="str">
            <v>0.8m*0.042 (0.039)</v>
          </cell>
        </row>
        <row r="85">
          <cell r="O85">
            <v>1360.32196969697</v>
          </cell>
        </row>
        <row r="85">
          <cell r="T85" t="str">
            <v>CU - 64B QC</v>
          </cell>
        </row>
        <row r="85">
          <cell r="W85">
            <v>4326.48081596655</v>
          </cell>
        </row>
        <row r="86">
          <cell r="A86" t="str">
            <v>SMA040.3</v>
          </cell>
          <cell r="B86" t="str">
            <v>DTE752LC3-3ph</v>
          </cell>
        </row>
        <row r="86">
          <cell r="D86" t="str">
            <v>5hp (8amp)</v>
          </cell>
          <cell r="E86" t="str">
            <v>ZB45</v>
          </cell>
          <cell r="F86" t="str">
            <v>1.2m*0.049 (0.047)</v>
          </cell>
        </row>
        <row r="86">
          <cell r="H86" t="str">
            <v>1.2m*0.049 (0.047)</v>
          </cell>
        </row>
        <row r="86">
          <cell r="O86">
            <v>1671.82765151515</v>
          </cell>
        </row>
        <row r="86">
          <cell r="T86" t="str">
            <v>CU - 72B QC</v>
          </cell>
        </row>
        <row r="86">
          <cell r="W86">
            <v>4930.81081801927</v>
          </cell>
        </row>
        <row r="87">
          <cell r="A87" t="str">
            <v>SMA041</v>
          </cell>
          <cell r="B87" t="str">
            <v>DTE911LC3</v>
          </cell>
        </row>
        <row r="87">
          <cell r="D87" t="str">
            <v>6.5hp (9.8amp)</v>
          </cell>
          <cell r="E87" t="str">
            <v>ZB48/WHP19460</v>
          </cell>
          <cell r="F87" t="str">
            <v>2m*0.059</v>
          </cell>
        </row>
        <row r="87">
          <cell r="H87" t="str">
            <v>2m*0.059</v>
          </cell>
        </row>
        <row r="87">
          <cell r="O87">
            <v>1810.27462121212</v>
          </cell>
        </row>
        <row r="87">
          <cell r="T87" t="str">
            <v>CU - 90 QC</v>
          </cell>
        </row>
        <row r="87">
          <cell r="W87">
            <v>5591.84495371954</v>
          </cell>
        </row>
        <row r="88">
          <cell r="A88" t="str">
            <v>SMA041.2</v>
          </cell>
          <cell r="B88" t="str">
            <v>WHP02700RCV</v>
          </cell>
        </row>
        <row r="88">
          <cell r="D88" t="str">
            <v>3./4 (3.2amp)</v>
          </cell>
        </row>
        <row r="88">
          <cell r="F88" t="str">
            <v>17uf450vac(3.2amp)</v>
          </cell>
        </row>
        <row r="88">
          <cell r="O88">
            <v>362.037037037037</v>
          </cell>
        </row>
        <row r="88">
          <cell r="T88" t="str">
            <v>CS125 Axial fan</v>
          </cell>
        </row>
        <row r="88">
          <cell r="W88">
            <v>1054.96756822094</v>
          </cell>
        </row>
        <row r="89">
          <cell r="A89" t="str">
            <v>SMA041.3</v>
          </cell>
          <cell r="B89" t="str">
            <v>SG167UV</v>
          </cell>
        </row>
        <row r="89">
          <cell r="D89" t="str">
            <v>1HP (4.35amp)</v>
          </cell>
        </row>
        <row r="89">
          <cell r="F89" t="str">
            <v>30uf450vac(4.35amp)</v>
          </cell>
        </row>
        <row r="89">
          <cell r="O89">
            <v>393.518518518519</v>
          </cell>
        </row>
        <row r="89">
          <cell r="T89" t="str">
            <v>CU - 15 QC  </v>
          </cell>
        </row>
        <row r="89">
          <cell r="W89">
            <v>1681.29751841883</v>
          </cell>
        </row>
        <row r="90">
          <cell r="A90" t="str">
            <v>SMA041.4</v>
          </cell>
          <cell r="B90" t="str">
            <v>SG184SV</v>
          </cell>
        </row>
        <row r="90">
          <cell r="D90" t="str">
            <v>1.25HP (4.6amp)</v>
          </cell>
        </row>
        <row r="90">
          <cell r="F90" t="str">
            <v>35uf450vac(4.6amp)</v>
          </cell>
        </row>
        <row r="90">
          <cell r="O90">
            <v>409.259259259259</v>
          </cell>
        </row>
        <row r="90">
          <cell r="T90" t="str">
            <v>CU - 15 QC  </v>
          </cell>
        </row>
        <row r="90">
          <cell r="W90">
            <v>1695.82743294875</v>
          </cell>
        </row>
        <row r="91">
          <cell r="A91" t="str">
            <v>SMA041.7</v>
          </cell>
          <cell r="B91" t="str">
            <v>WHP09800RCV</v>
          </cell>
        </row>
        <row r="91">
          <cell r="D91" t="str">
            <v>2.5HP (11amp)</v>
          </cell>
          <cell r="E91" t="str">
            <v>44.6LRA(11.1a)</v>
          </cell>
          <cell r="F91" t="str">
            <v>50uf (11.1amp)</v>
          </cell>
        </row>
        <row r="91">
          <cell r="O91">
            <v>711.965811965812</v>
          </cell>
        </row>
        <row r="91">
          <cell r="T91" t="str">
            <v>CU - 36  QC</v>
          </cell>
        </row>
        <row r="91">
          <cell r="W91">
            <v>2339.14328517446</v>
          </cell>
        </row>
        <row r="92">
          <cell r="A92" t="str">
            <v>SMA042.4</v>
          </cell>
          <cell r="B92" t="str">
            <v>THU33WC6-U (1PH)</v>
          </cell>
        </row>
        <row r="92">
          <cell r="D92">
            <v>3.5</v>
          </cell>
        </row>
        <row r="92">
          <cell r="O92" t="str">
            <v>~</v>
          </cell>
        </row>
        <row r="92">
          <cell r="T92" t="str">
            <v>CU - 50  QC</v>
          </cell>
        </row>
        <row r="92">
          <cell r="W92">
            <v>3113.98572757559</v>
          </cell>
        </row>
        <row r="93">
          <cell r="A93" t="str">
            <v>SMA042.5</v>
          </cell>
          <cell r="B93" t="str">
            <v>TE800RC3Q9JK</v>
          </cell>
        </row>
        <row r="93">
          <cell r="D93">
            <v>5</v>
          </cell>
        </row>
        <row r="93">
          <cell r="O93">
            <v>1333.33333333333</v>
          </cell>
        </row>
        <row r="93">
          <cell r="T93" t="str">
            <v>CU - 72 QC</v>
          </cell>
        </row>
        <row r="93">
          <cell r="W93">
            <v>4262.79382826669</v>
          </cell>
        </row>
        <row r="94">
          <cell r="A94" t="str">
            <v>SMA050</v>
          </cell>
          <cell r="B94" t="str">
            <v>QYGL-C139Y R404 compressor</v>
          </cell>
        </row>
        <row r="94">
          <cell r="D94">
            <v>1</v>
          </cell>
        </row>
        <row r="94">
          <cell r="I94" t="str">
            <v>2d frezzer,4d s/s frezzer)</v>
          </cell>
        </row>
        <row r="94">
          <cell r="O94">
            <v>603.5</v>
          </cell>
        </row>
        <row r="95">
          <cell r="A95" t="str">
            <v>SMA057</v>
          </cell>
          <cell r="B95" t="str">
            <v>QX-16A030 GREE </v>
          </cell>
        </row>
        <row r="95">
          <cell r="D95">
            <v>1</v>
          </cell>
        </row>
        <row r="95">
          <cell r="F95" t="str">
            <v>30uf</v>
          </cell>
        </row>
        <row r="95">
          <cell r="O95">
            <v>300</v>
          </cell>
        </row>
        <row r="95">
          <cell r="T95" t="str">
            <v>CU - 15 QC  </v>
          </cell>
        </row>
        <row r="95">
          <cell r="W95">
            <v>1594.97273209405</v>
          </cell>
        </row>
        <row r="96">
          <cell r="A96" t="str">
            <v>SMA058</v>
          </cell>
          <cell r="B96" t="str">
            <v>44R213C RECHI</v>
          </cell>
        </row>
        <row r="96">
          <cell r="D96">
            <v>1</v>
          </cell>
        </row>
        <row r="96">
          <cell r="F96" t="str">
            <v>30uf</v>
          </cell>
        </row>
        <row r="96">
          <cell r="O96">
            <v>300</v>
          </cell>
        </row>
        <row r="96">
          <cell r="T96" t="str">
            <v>CU - 15 QC  </v>
          </cell>
        </row>
        <row r="96">
          <cell r="W96">
            <v>1594.97273209405</v>
          </cell>
        </row>
        <row r="97">
          <cell r="A97" t="str">
            <v>SMA060.2</v>
          </cell>
          <cell r="B97" t="str">
            <v>PH371X3CS GMCC</v>
          </cell>
        </row>
        <row r="97">
          <cell r="D97">
            <v>2.5</v>
          </cell>
        </row>
        <row r="97">
          <cell r="F97" t="str">
            <v>50uf</v>
          </cell>
        </row>
        <row r="97">
          <cell r="O97">
            <v>666.666666666667</v>
          </cell>
        </row>
        <row r="97">
          <cell r="T97" t="str">
            <v>CU - 40  QC</v>
          </cell>
        </row>
        <row r="97">
          <cell r="W97">
            <v>2559.96895613394</v>
          </cell>
        </row>
        <row r="98">
          <cell r="A98" t="str">
            <v>SMA060.3</v>
          </cell>
          <cell r="B98" t="str">
            <v>HSM165V3UDZA</v>
          </cell>
        </row>
        <row r="98">
          <cell r="D98">
            <v>1</v>
          </cell>
          <cell r="E98" t="str">
            <v>2855W</v>
          </cell>
          <cell r="F98" t="str">
            <v>30uf</v>
          </cell>
        </row>
        <row r="98">
          <cell r="O98">
            <v>330.555555555556</v>
          </cell>
        </row>
        <row r="98">
          <cell r="T98" t="str">
            <v>CU - 15 QC  </v>
          </cell>
        </row>
        <row r="98">
          <cell r="W98">
            <v>1607.92145004277</v>
          </cell>
        </row>
        <row r="99">
          <cell r="A99" t="str">
            <v>SMA060.4</v>
          </cell>
          <cell r="B99" t="str">
            <v>HSM215V3UDZ</v>
          </cell>
        </row>
        <row r="99">
          <cell r="D99">
            <v>1.5</v>
          </cell>
          <cell r="E99" t="str">
            <v>3715W</v>
          </cell>
          <cell r="F99" t="str">
            <v>35uf</v>
          </cell>
        </row>
        <row r="99">
          <cell r="O99">
            <v>357.894736842105</v>
          </cell>
        </row>
        <row r="99">
          <cell r="T99" t="str">
            <v>CU - 22  QC</v>
          </cell>
        </row>
        <row r="99">
          <cell r="W99">
            <v>1751.37279015763</v>
          </cell>
        </row>
        <row r="100">
          <cell r="A100" t="str">
            <v>SMA062</v>
          </cell>
          <cell r="B100" t="str">
            <v>PH310M2CS-4KTH</v>
          </cell>
        </row>
        <row r="100">
          <cell r="D100">
            <v>2</v>
          </cell>
          <cell r="E100" t="str">
            <v>5470W</v>
          </cell>
          <cell r="F100" t="str">
            <v>40uf</v>
          </cell>
        </row>
        <row r="100">
          <cell r="O100">
            <v>499.561403508772</v>
          </cell>
        </row>
        <row r="100">
          <cell r="T100" t="str">
            <v>CU - 32  QC</v>
          </cell>
        </row>
        <row r="100">
          <cell r="W100">
            <v>1922.5010660043</v>
          </cell>
        </row>
        <row r="101">
          <cell r="A101" t="str">
            <v>SMA066</v>
          </cell>
          <cell r="B101" t="str">
            <v>PH420G2CS-4KU1</v>
          </cell>
        </row>
        <row r="101">
          <cell r="D101">
            <v>2.5</v>
          </cell>
          <cell r="E101" t="str">
            <v>7420W</v>
          </cell>
          <cell r="F101" t="str">
            <v>50uf</v>
          </cell>
        </row>
        <row r="101">
          <cell r="O101">
            <v>672.70955165692</v>
          </cell>
        </row>
        <row r="101">
          <cell r="T101" t="str">
            <v>CU - 36  QC</v>
          </cell>
        </row>
        <row r="101">
          <cell r="W101">
            <v>2441.22754625594</v>
          </cell>
        </row>
        <row r="102">
          <cell r="A102" t="str">
            <v>SMA068</v>
          </cell>
          <cell r="B102" t="str">
            <v>PH480X3CS-4MU1</v>
          </cell>
        </row>
        <row r="102">
          <cell r="D102">
            <v>3</v>
          </cell>
          <cell r="E102" t="str">
            <v>8600W</v>
          </cell>
          <cell r="F102" t="str">
            <v>55uf</v>
          </cell>
        </row>
        <row r="102">
          <cell r="O102">
            <v>848.425925925926</v>
          </cell>
        </row>
        <row r="102">
          <cell r="T102" t="str">
            <v>CU - 40  QC</v>
          </cell>
        </row>
        <row r="102">
          <cell r="W102">
            <v>2727.74673391172</v>
          </cell>
        </row>
        <row r="103">
          <cell r="B103" t="str">
            <v>PA108M1C</v>
          </cell>
        </row>
        <row r="103">
          <cell r="D103">
            <v>0.75</v>
          </cell>
          <cell r="E103" t="str">
            <v>860W</v>
          </cell>
        </row>
        <row r="103">
          <cell r="O103" t="str">
            <v>~</v>
          </cell>
        </row>
        <row r="104">
          <cell r="A104" t="str">
            <v>SMA069</v>
          </cell>
          <cell r="B104" t="str">
            <v>PA135GIC</v>
          </cell>
        </row>
        <row r="104">
          <cell r="D104">
            <v>1</v>
          </cell>
        </row>
        <row r="104">
          <cell r="O104" t="str">
            <v>~</v>
          </cell>
        </row>
        <row r="105">
          <cell r="B105" t="str">
            <v>PA145GIC</v>
          </cell>
        </row>
        <row r="105">
          <cell r="D105">
            <v>1</v>
          </cell>
          <cell r="E105" t="str">
            <v>1240W</v>
          </cell>
        </row>
        <row r="105">
          <cell r="O105" t="str">
            <v>~</v>
          </cell>
        </row>
        <row r="106">
          <cell r="B106" t="str">
            <v>PA190G2C</v>
          </cell>
        </row>
        <row r="106">
          <cell r="D106">
            <v>1.5</v>
          </cell>
          <cell r="E106" t="str">
            <v>1928W</v>
          </cell>
        </row>
        <row r="106">
          <cell r="O106" t="str">
            <v>~</v>
          </cell>
        </row>
        <row r="107">
          <cell r="A107" t="str">
            <v>SMA070</v>
          </cell>
          <cell r="B107" t="str">
            <v>PA200M2C</v>
          </cell>
        </row>
        <row r="107">
          <cell r="D107">
            <v>1.5</v>
          </cell>
        </row>
        <row r="107">
          <cell r="O107" t="str">
            <v>~</v>
          </cell>
        </row>
        <row r="108">
          <cell r="A108" t="str">
            <v>SMA071</v>
          </cell>
          <cell r="B108" t="str">
            <v>PA215M2C</v>
          </cell>
        </row>
        <row r="108">
          <cell r="D108">
            <v>1.5</v>
          </cell>
        </row>
        <row r="108">
          <cell r="O108" t="str">
            <v>~</v>
          </cell>
        </row>
        <row r="109">
          <cell r="A109" t="str">
            <v>SMA072</v>
          </cell>
          <cell r="B109" t="str">
            <v>PA270G2C</v>
          </cell>
        </row>
        <row r="109">
          <cell r="D109">
            <v>2</v>
          </cell>
          <cell r="E109" t="str">
            <v>2285W</v>
          </cell>
        </row>
        <row r="109">
          <cell r="O109" t="str">
            <v>~</v>
          </cell>
        </row>
        <row r="110">
          <cell r="B110" t="str">
            <v>PA290G2C</v>
          </cell>
        </row>
        <row r="110">
          <cell r="D110">
            <v>2.5</v>
          </cell>
          <cell r="E110" t="str">
            <v>2420W</v>
          </cell>
        </row>
        <row r="110">
          <cell r="O110" t="str">
            <v>~</v>
          </cell>
        </row>
        <row r="111">
          <cell r="B111" t="str">
            <v>PA330X3CS</v>
          </cell>
        </row>
        <row r="111">
          <cell r="D111">
            <v>3</v>
          </cell>
          <cell r="E111" t="str">
            <v>2760W</v>
          </cell>
        </row>
        <row r="111">
          <cell r="O111" t="str">
            <v>~</v>
          </cell>
        </row>
      </sheetData>
      <sheetData sheetId="25">
        <row r="8">
          <cell r="A8" t="str">
            <v>ITEM CODE</v>
          </cell>
          <cell r="B8" t="str">
            <v>MODEL</v>
          </cell>
        </row>
        <row r="8">
          <cell r="K8" t="str">
            <v>RM</v>
          </cell>
        </row>
        <row r="9">
          <cell r="A9" t="str">
            <v>SW001</v>
          </cell>
          <cell r="B9" t="str">
            <v>LC1N06</v>
          </cell>
        </row>
        <row r="9">
          <cell r="K9">
            <v>28.3264720323299</v>
          </cell>
        </row>
        <row r="10">
          <cell r="A10" t="str">
            <v>SW002</v>
          </cell>
          <cell r="B10" t="str">
            <v>LC1N09</v>
          </cell>
        </row>
        <row r="10">
          <cell r="K10">
            <v>35.2507207513439</v>
          </cell>
        </row>
        <row r="11">
          <cell r="A11" t="str">
            <v>SW003</v>
          </cell>
          <cell r="B11" t="str">
            <v>LC1N12</v>
          </cell>
        </row>
        <row r="11">
          <cell r="K11">
            <v>38.3981065327139</v>
          </cell>
        </row>
        <row r="12">
          <cell r="A12" t="str">
            <v>SW004</v>
          </cell>
          <cell r="B12" t="str">
            <v>LC1N18</v>
          </cell>
        </row>
        <row r="12">
          <cell r="K12">
            <v>47.8402638768239</v>
          </cell>
        </row>
        <row r="13">
          <cell r="A13" t="str">
            <v>SW005</v>
          </cell>
          <cell r="B13" t="str">
            <v>LC1N25</v>
          </cell>
        </row>
        <row r="13">
          <cell r="K13">
            <v>52.8760811270159</v>
          </cell>
        </row>
        <row r="14">
          <cell r="A14" t="str">
            <v>SW006</v>
          </cell>
          <cell r="B14" t="str">
            <v>LC1N32</v>
          </cell>
        </row>
        <row r="14">
          <cell r="K14">
            <v>67.3540557213179</v>
          </cell>
        </row>
        <row r="15">
          <cell r="A15" t="str">
            <v>SW007</v>
          </cell>
          <cell r="B15" t="str">
            <v>LC1N38</v>
          </cell>
        </row>
        <row r="15">
          <cell r="K15">
            <v>104.493207941484</v>
          </cell>
        </row>
        <row r="16">
          <cell r="A16" t="str">
            <v>SW008</v>
          </cell>
          <cell r="B16" t="str">
            <v>LC1E40</v>
          </cell>
        </row>
        <row r="16">
          <cell r="K16">
            <v>128.413339879896</v>
          </cell>
        </row>
        <row r="17">
          <cell r="A17" t="str">
            <v>SW009</v>
          </cell>
          <cell r="B17" t="str">
            <v>LC1N50</v>
          </cell>
        </row>
        <row r="17">
          <cell r="K17">
            <v>159.887197693596</v>
          </cell>
        </row>
        <row r="18">
          <cell r="A18" t="str">
            <v>SW010</v>
          </cell>
          <cell r="B18" t="str">
            <v>LC1N65</v>
          </cell>
        </row>
        <row r="18">
          <cell r="K18">
            <v>201.43269000768</v>
          </cell>
        </row>
        <row r="19">
          <cell r="A19" t="str">
            <v>SW010.1</v>
          </cell>
          <cell r="B19" t="str">
            <v>LC1N80</v>
          </cell>
        </row>
        <row r="19">
          <cell r="K19">
            <v>251.790862509599</v>
          </cell>
        </row>
        <row r="20">
          <cell r="A20" t="str">
            <v>SW010.2</v>
          </cell>
          <cell r="B20" t="str">
            <v>LC1N95</v>
          </cell>
        </row>
        <row r="20">
          <cell r="K20">
            <v>346.212435950699</v>
          </cell>
        </row>
        <row r="21">
          <cell r="A21" t="str">
            <v>SW010.3</v>
          </cell>
          <cell r="B21" t="str">
            <v>LC1N120</v>
          </cell>
        </row>
        <row r="21">
          <cell r="K21">
            <v>528.760811270159</v>
          </cell>
        </row>
        <row r="22">
          <cell r="A22" t="str">
            <v>SW011</v>
          </cell>
          <cell r="B22" t="str">
            <v>LRE05 (0.6-1)</v>
          </cell>
        </row>
        <row r="22">
          <cell r="K22">
            <v>43.4339237829059</v>
          </cell>
        </row>
        <row r="23">
          <cell r="A23" t="str">
            <v>SW012</v>
          </cell>
          <cell r="B23" t="str">
            <v>LRE06 1-1.6</v>
          </cell>
        </row>
        <row r="23">
          <cell r="K23">
            <v>43.4339237829059</v>
          </cell>
        </row>
        <row r="24">
          <cell r="A24" t="str">
            <v>SW013</v>
          </cell>
          <cell r="B24" t="str">
            <v>LRE07 1.6-2.5</v>
          </cell>
        </row>
        <row r="24">
          <cell r="K24">
            <v>43.4339237829059</v>
          </cell>
        </row>
        <row r="25">
          <cell r="A25" t="str">
            <v>SW014</v>
          </cell>
          <cell r="B25" t="str">
            <v>LRE08 2.5-4</v>
          </cell>
        </row>
        <row r="25">
          <cell r="K25">
            <v>43.4339237829059</v>
          </cell>
        </row>
        <row r="26">
          <cell r="A26" t="str">
            <v>SW015</v>
          </cell>
          <cell r="B26" t="str">
            <v>LRE10 4-6</v>
          </cell>
        </row>
        <row r="26">
          <cell r="K26">
            <v>43.4339237829059</v>
          </cell>
        </row>
        <row r="27">
          <cell r="A27" t="str">
            <v>SW016</v>
          </cell>
          <cell r="B27" t="str">
            <v>LRE12 5.5-8</v>
          </cell>
        </row>
        <row r="27">
          <cell r="K27">
            <v>43.4339237829059</v>
          </cell>
        </row>
        <row r="28">
          <cell r="A28" t="str">
            <v>SW017</v>
          </cell>
          <cell r="B28" t="str">
            <v>LRE14 7-10</v>
          </cell>
        </row>
        <row r="28">
          <cell r="K28">
            <v>46.5813095642759</v>
          </cell>
        </row>
        <row r="29">
          <cell r="A29" t="str">
            <v>SW018</v>
          </cell>
          <cell r="B29" t="str">
            <v>LRE16 9-13</v>
          </cell>
        </row>
        <row r="29">
          <cell r="K29">
            <v>47.8402638768239</v>
          </cell>
        </row>
        <row r="30">
          <cell r="A30" t="str">
            <v>SW019</v>
          </cell>
          <cell r="B30" t="str">
            <v>LRE21 12-18</v>
          </cell>
        </row>
        <row r="30">
          <cell r="K30">
            <v>50.9876496581939</v>
          </cell>
        </row>
        <row r="31">
          <cell r="A31" t="str">
            <v>SW020</v>
          </cell>
          <cell r="B31" t="str">
            <v>LRE22 16-24</v>
          </cell>
        </row>
        <row r="31">
          <cell r="K31">
            <v>56.6529440646599</v>
          </cell>
        </row>
        <row r="32">
          <cell r="A32" t="str">
            <v>SW021</v>
          </cell>
          <cell r="B32" t="str">
            <v>LRE32 23-32</v>
          </cell>
        </row>
        <row r="32">
          <cell r="K32">
            <v>69.2424871901399</v>
          </cell>
        </row>
        <row r="33">
          <cell r="A33" t="str">
            <v>SW022</v>
          </cell>
          <cell r="B33" t="str">
            <v>LRE35 30-38</v>
          </cell>
        </row>
        <row r="33">
          <cell r="K33">
            <v>124.636476942252</v>
          </cell>
        </row>
        <row r="34">
          <cell r="A34" t="str">
            <v>SW022.1</v>
          </cell>
          <cell r="B34" t="str">
            <v>LRE37-50</v>
          </cell>
        </row>
        <row r="34">
          <cell r="K34">
            <v>124.636476942252</v>
          </cell>
        </row>
        <row r="35">
          <cell r="A35" t="str">
            <v>SW022.2</v>
          </cell>
          <cell r="B35" t="str">
            <v>LRE48-65</v>
          </cell>
        </row>
        <row r="35">
          <cell r="K35">
            <v>148.556608880664</v>
          </cell>
        </row>
        <row r="36">
          <cell r="A36" t="str">
            <v>SW022.3</v>
          </cell>
          <cell r="B36" t="str">
            <v>LRE55-70</v>
          </cell>
        </row>
        <row r="36">
          <cell r="K36">
            <v>184.436806788282</v>
          </cell>
        </row>
        <row r="37">
          <cell r="A37" t="str">
            <v>SW023</v>
          </cell>
          <cell r="B37" t="str">
            <v>LC1D09</v>
          </cell>
        </row>
        <row r="37">
          <cell r="K37">
            <v>44.7412994151673</v>
          </cell>
        </row>
        <row r="38">
          <cell r="A38" t="str">
            <v>SW024</v>
          </cell>
          <cell r="B38" t="str">
            <v>LC1D12</v>
          </cell>
        </row>
        <row r="38">
          <cell r="K38">
            <v>49.0023755499451</v>
          </cell>
        </row>
        <row r="39">
          <cell r="A39" t="str">
            <v>SW025</v>
          </cell>
          <cell r="B39" t="str">
            <v>LC1D18</v>
          </cell>
        </row>
        <row r="39">
          <cell r="K39">
            <v>63.9161420216676</v>
          </cell>
        </row>
        <row r="40">
          <cell r="A40" t="str">
            <v>SW026</v>
          </cell>
          <cell r="B40" t="str">
            <v>LC1D25</v>
          </cell>
        </row>
        <row r="40">
          <cell r="K40">
            <v>72.4382942912233</v>
          </cell>
        </row>
        <row r="41">
          <cell r="A41" t="str">
            <v>SW027</v>
          </cell>
          <cell r="B41" t="str">
            <v>LC1D32</v>
          </cell>
        </row>
        <row r="41">
          <cell r="K41">
            <v>101.200558200974</v>
          </cell>
        </row>
        <row r="42">
          <cell r="A42" t="str">
            <v>SW028</v>
          </cell>
          <cell r="B42" t="str">
            <v>LC1D38</v>
          </cell>
        </row>
        <row r="42">
          <cell r="K42">
            <v>115.049055639002</v>
          </cell>
        </row>
        <row r="43">
          <cell r="A43" t="str">
            <v>SW029</v>
          </cell>
          <cell r="B43" t="str">
            <v>LC1D40</v>
          </cell>
        </row>
        <row r="43">
          <cell r="K43">
            <v>138.48497438028</v>
          </cell>
        </row>
        <row r="44">
          <cell r="A44" t="str">
            <v>SW029.1</v>
          </cell>
          <cell r="B44" t="str">
            <v>LC1D50</v>
          </cell>
        </row>
        <row r="44">
          <cell r="K44">
            <v>186.42208089653</v>
          </cell>
        </row>
        <row r="45">
          <cell r="A45" t="str">
            <v>SW029.2</v>
          </cell>
          <cell r="B45" t="str">
            <v>LC1D65</v>
          </cell>
        </row>
        <row r="45">
          <cell r="K45">
            <v>234.359187412781</v>
          </cell>
        </row>
        <row r="46">
          <cell r="A46" t="str">
            <v>SW030</v>
          </cell>
          <cell r="B46" t="str">
            <v>LRD06 1-1.6</v>
          </cell>
        </row>
        <row r="46">
          <cell r="K46">
            <v>62.8508729879731</v>
          </cell>
        </row>
        <row r="47">
          <cell r="A47" t="str">
            <v>SW031</v>
          </cell>
          <cell r="B47" t="str">
            <v>LRD07 1.6-2.5</v>
          </cell>
        </row>
        <row r="47">
          <cell r="K47">
            <v>63.9161420216676</v>
          </cell>
        </row>
        <row r="48">
          <cell r="A48" t="str">
            <v>SW032</v>
          </cell>
          <cell r="B48" t="str">
            <v>LRD08 2.5-4</v>
          </cell>
        </row>
        <row r="48">
          <cell r="K48">
            <v>63.9161420216676</v>
          </cell>
        </row>
        <row r="49">
          <cell r="A49" t="str">
            <v>SW033</v>
          </cell>
          <cell r="B49" t="str">
            <v>LRD10  4-6</v>
          </cell>
        </row>
        <row r="49">
          <cell r="K49">
            <v>63.9161420216676</v>
          </cell>
        </row>
        <row r="50">
          <cell r="A50" t="str">
            <v>SW034</v>
          </cell>
          <cell r="B50" t="str">
            <v>LRD12 5.5-8</v>
          </cell>
        </row>
        <row r="50">
          <cell r="K50">
            <v>63.9161420216676</v>
          </cell>
        </row>
        <row r="51">
          <cell r="A51" t="str">
            <v>SW035</v>
          </cell>
          <cell r="B51" t="str">
            <v>LRD14 7-10</v>
          </cell>
        </row>
        <row r="51">
          <cell r="K51">
            <v>63.9161420216676</v>
          </cell>
        </row>
        <row r="52">
          <cell r="A52" t="str">
            <v>SW036</v>
          </cell>
          <cell r="B52" t="str">
            <v>LRD16 9-13</v>
          </cell>
        </row>
        <row r="52">
          <cell r="K52">
            <v>63.9161420216676</v>
          </cell>
        </row>
        <row r="53">
          <cell r="A53" t="str">
            <v>SW036.1</v>
          </cell>
          <cell r="B53" t="str">
            <v>LRD18</v>
          </cell>
        </row>
        <row r="53">
          <cell r="K53">
            <v>69.2424871901399</v>
          </cell>
        </row>
        <row r="54">
          <cell r="A54" t="str">
            <v>SW037</v>
          </cell>
          <cell r="B54" t="str">
            <v>LRD21 12-18</v>
          </cell>
        </row>
        <row r="54">
          <cell r="K54">
            <v>69.2424871901399</v>
          </cell>
        </row>
        <row r="55">
          <cell r="A55" t="str">
            <v>SW038</v>
          </cell>
          <cell r="B55" t="str">
            <v>LRD22 16-24</v>
          </cell>
        </row>
        <row r="55">
          <cell r="K55">
            <v>69.2424871901399</v>
          </cell>
        </row>
        <row r="56">
          <cell r="A56" t="str">
            <v>SW039</v>
          </cell>
          <cell r="B56" t="str">
            <v>LRD32 23-32</v>
          </cell>
        </row>
        <row r="56">
          <cell r="K56">
            <v>74.5688323586122</v>
          </cell>
        </row>
        <row r="57">
          <cell r="A57" t="str">
            <v>SW040</v>
          </cell>
          <cell r="B57" t="str">
            <v>LRD35 30-38</v>
          </cell>
        </row>
        <row r="57">
          <cell r="K57">
            <v>74.5688323586122</v>
          </cell>
        </row>
        <row r="58">
          <cell r="A58" t="str">
            <v>SW041</v>
          </cell>
          <cell r="B58" t="str">
            <v>LRD340</v>
          </cell>
        </row>
        <row r="58">
          <cell r="K58">
            <v>122.505938874863</v>
          </cell>
        </row>
        <row r="59">
          <cell r="A59" t="str">
            <v>SW041.1</v>
          </cell>
          <cell r="B59" t="str">
            <v>LRD350</v>
          </cell>
        </row>
        <row r="59">
          <cell r="K59">
            <v>122.505938874863</v>
          </cell>
        </row>
        <row r="60">
          <cell r="A60" t="str">
            <v>SW041.2</v>
          </cell>
          <cell r="B60" t="str">
            <v>LRD365</v>
          </cell>
        </row>
        <row r="60">
          <cell r="K60">
            <v>143.811319548752</v>
          </cell>
        </row>
        <row r="61">
          <cell r="A61" t="str">
            <v>SW041.3</v>
          </cell>
          <cell r="B61" t="str">
            <v>SC-0</v>
          </cell>
        </row>
        <row r="61">
          <cell r="K61">
            <v>76.6993704260011</v>
          </cell>
        </row>
        <row r="62">
          <cell r="A62" t="str">
            <v>SW041.4</v>
          </cell>
          <cell r="B62" t="str">
            <v>SC-4-0</v>
          </cell>
        </row>
        <row r="62">
          <cell r="K62">
            <v>90.5478678640291</v>
          </cell>
        </row>
        <row r="63">
          <cell r="A63" t="str">
            <v>SW041.5</v>
          </cell>
          <cell r="B63" t="str">
            <v>SC-4-1</v>
          </cell>
        </row>
        <row r="63">
          <cell r="K63">
            <v>126.767015009641</v>
          </cell>
        </row>
        <row r="64">
          <cell r="A64" t="str">
            <v>SW041.6</v>
          </cell>
          <cell r="B64" t="str">
            <v>SC-N1</v>
          </cell>
        </row>
        <row r="64">
          <cell r="K64">
            <v>192.813695098697</v>
          </cell>
        </row>
        <row r="65">
          <cell r="A65" t="str">
            <v>SW041.7</v>
          </cell>
          <cell r="B65" t="str">
            <v>SC-N2</v>
          </cell>
        </row>
        <row r="65">
          <cell r="K65">
            <v>264.186720356226</v>
          </cell>
        </row>
        <row r="66">
          <cell r="A66" t="str">
            <v>SW041.8</v>
          </cell>
          <cell r="B66" t="str">
            <v>SC-N2S</v>
          </cell>
        </row>
        <row r="66">
          <cell r="K66">
            <v>319.580710108338</v>
          </cell>
        </row>
        <row r="67">
          <cell r="A67" t="str">
            <v>SW041.9</v>
          </cell>
          <cell r="B67" t="str">
            <v>SC-N4</v>
          </cell>
        </row>
        <row r="67">
          <cell r="K67">
            <v>577.375816262397</v>
          </cell>
        </row>
        <row r="68">
          <cell r="A68" t="str">
            <v>SW041.10</v>
          </cell>
          <cell r="B68" t="str">
            <v>SC-N5</v>
          </cell>
        </row>
        <row r="69">
          <cell r="A69" t="str">
            <v>SW041.11</v>
          </cell>
          <cell r="B69" t="str">
            <v>SC-N6</v>
          </cell>
        </row>
        <row r="70">
          <cell r="A70" t="str">
            <v>SW041.12</v>
          </cell>
          <cell r="B70" t="str">
            <v>SC-N7</v>
          </cell>
        </row>
        <row r="71">
          <cell r="A71" t="str">
            <v>SW041.13</v>
          </cell>
          <cell r="B71" t="str">
            <v>SC-N8</v>
          </cell>
        </row>
        <row r="71">
          <cell r="K71">
            <v>1470.07126649835</v>
          </cell>
        </row>
        <row r="72">
          <cell r="A72" t="str">
            <v>SW041.14</v>
          </cell>
          <cell r="B72" t="str">
            <v>SC-N10</v>
          </cell>
        </row>
        <row r="72">
          <cell r="K72">
            <v>1901.50522514461</v>
          </cell>
        </row>
        <row r="73">
          <cell r="A73" t="str">
            <v>SW041.15</v>
          </cell>
          <cell r="B73" t="str">
            <v>SC-N11</v>
          </cell>
        </row>
        <row r="73">
          <cell r="K73">
            <v>2982.75329434449</v>
          </cell>
        </row>
        <row r="74">
          <cell r="A74" t="str">
            <v>SW041.16</v>
          </cell>
          <cell r="B74" t="str">
            <v>TR-0N/3</v>
          </cell>
        </row>
        <row r="74">
          <cell r="K74">
            <v>70.3077562238343</v>
          </cell>
        </row>
        <row r="75">
          <cell r="A75" t="str">
            <v>SW041.17</v>
          </cell>
          <cell r="B75" t="str">
            <v>TR-5-1N/3</v>
          </cell>
        </row>
        <row r="75">
          <cell r="K75">
            <v>76.6993704260011</v>
          </cell>
        </row>
        <row r="76">
          <cell r="A76" t="str">
            <v>SW041.18</v>
          </cell>
          <cell r="B76" t="str">
            <v>TR-N2/3</v>
          </cell>
        </row>
        <row r="76">
          <cell r="K76">
            <v>90.5478678640291</v>
          </cell>
        </row>
        <row r="77">
          <cell r="A77" t="str">
            <v>SW041.19</v>
          </cell>
          <cell r="B77" t="str">
            <v>TR-N3/3</v>
          </cell>
        </row>
        <row r="77">
          <cell r="K77">
            <v>122.505938874863</v>
          </cell>
        </row>
        <row r="78">
          <cell r="A78" t="str">
            <v>SW041.20</v>
          </cell>
          <cell r="B78" t="str">
            <v>TR-N5/3</v>
          </cell>
        </row>
        <row r="78">
          <cell r="K78">
            <v>234.359187412781</v>
          </cell>
        </row>
        <row r="79">
          <cell r="A79" t="str">
            <v>SW041.21</v>
          </cell>
          <cell r="B79" t="str">
            <v>TR-N12/3</v>
          </cell>
        </row>
        <row r="79">
          <cell r="K79">
            <v>946.153846153846</v>
          </cell>
        </row>
        <row r="80">
          <cell r="B80" t="str">
            <v>SB70G2.2 </v>
          </cell>
        </row>
        <row r="80">
          <cell r="K80">
            <v>981.300768685602</v>
          </cell>
        </row>
        <row r="81">
          <cell r="B81" t="str">
            <v>SB70G4 </v>
          </cell>
        </row>
        <row r="81">
          <cell r="K81">
            <v>1030.36580711988</v>
          </cell>
        </row>
        <row r="82">
          <cell r="B82" t="str">
            <v>SB70G5.5 </v>
          </cell>
        </row>
        <row r="82">
          <cell r="K82">
            <v>1570.08122989696</v>
          </cell>
        </row>
        <row r="83">
          <cell r="A83" t="str">
            <v>SW042</v>
          </cell>
          <cell r="B83" t="str">
            <v>SB70G7.5 </v>
          </cell>
        </row>
        <row r="83">
          <cell r="K83">
            <v>1962.6015373712</v>
          </cell>
        </row>
        <row r="84">
          <cell r="A84" t="str">
            <v>SW043</v>
          </cell>
          <cell r="B84" t="str">
            <v>SB70G11  </v>
          </cell>
        </row>
        <row r="84">
          <cell r="K84">
            <v>2180.66837485689</v>
          </cell>
        </row>
        <row r="85">
          <cell r="A85" t="str">
            <v>SW044</v>
          </cell>
          <cell r="B85" t="str">
            <v>SB70G15 </v>
          </cell>
        </row>
        <row r="85">
          <cell r="K85">
            <v>2616.80204982827</v>
          </cell>
        </row>
        <row r="86">
          <cell r="A86" t="str">
            <v>SW045</v>
          </cell>
          <cell r="B86" t="str">
            <v>SB70G18.5 </v>
          </cell>
        </row>
        <row r="86">
          <cell r="K86">
            <v>3380.03598102819</v>
          </cell>
        </row>
        <row r="87">
          <cell r="A87" t="str">
            <v>SW046</v>
          </cell>
          <cell r="B87" t="str">
            <v>SB70G22 </v>
          </cell>
        </row>
        <row r="87">
          <cell r="K87">
            <v>3707.13623725672</v>
          </cell>
        </row>
        <row r="88">
          <cell r="A88" t="str">
            <v>SW047</v>
          </cell>
          <cell r="B88" t="str">
            <v>SB70G30</v>
          </cell>
        </row>
        <row r="88">
          <cell r="K88">
            <v>3816.16965599956</v>
          </cell>
        </row>
        <row r="89">
          <cell r="A89" t="str">
            <v>SW048</v>
          </cell>
          <cell r="B89" t="str">
            <v>SB70G37 </v>
          </cell>
        </row>
        <row r="89">
          <cell r="K89">
            <v>5179.08739028512</v>
          </cell>
        </row>
        <row r="90">
          <cell r="A90" t="str">
            <v>SW049</v>
          </cell>
          <cell r="B90" t="str">
            <v>SB70G45 </v>
          </cell>
        </row>
        <row r="90">
          <cell r="K90">
            <v>6323.93828708499</v>
          </cell>
        </row>
        <row r="91">
          <cell r="A91" t="str">
            <v>SW049.1</v>
          </cell>
          <cell r="B91" t="str">
            <v>SB70G55</v>
          </cell>
        </row>
        <row r="91">
          <cell r="K91">
            <v>7632.33931199913</v>
          </cell>
        </row>
        <row r="92">
          <cell r="A92" t="str">
            <v>SW049.2</v>
          </cell>
          <cell r="B92" t="str">
            <v>SB70G75</v>
          </cell>
        </row>
        <row r="92">
          <cell r="K92">
            <v>9376.87401188464</v>
          </cell>
        </row>
        <row r="93">
          <cell r="A93" t="str">
            <v>SW049.3</v>
          </cell>
          <cell r="B93" t="str">
            <v>SB70G90</v>
          </cell>
        </row>
        <row r="93">
          <cell r="K93">
            <v>11775.6092242272</v>
          </cell>
        </row>
        <row r="94">
          <cell r="A94" t="str">
            <v>SW049.4</v>
          </cell>
          <cell r="B94" t="str">
            <v>SB70G110</v>
          </cell>
        </row>
        <row r="94">
          <cell r="K94">
            <v>0</v>
          </cell>
        </row>
        <row r="95">
          <cell r="A95" t="str">
            <v>SW049.5</v>
          </cell>
          <cell r="B95" t="str">
            <v>SB70G132</v>
          </cell>
        </row>
        <row r="95">
          <cell r="K95">
            <v>13956.2775990841</v>
          </cell>
        </row>
        <row r="96">
          <cell r="A96" t="str">
            <v>SW049.6</v>
          </cell>
          <cell r="B96" t="str">
            <v>SB70G160</v>
          </cell>
        </row>
        <row r="97">
          <cell r="A97" t="str">
            <v>SW049.7</v>
          </cell>
          <cell r="B97" t="str">
            <v>SB70G200</v>
          </cell>
        </row>
        <row r="98">
          <cell r="B98" t="str">
            <v>GMC-40-11 (OFFER)</v>
          </cell>
        </row>
        <row r="98">
          <cell r="K98">
            <v>85.1251158480074</v>
          </cell>
        </row>
        <row r="99">
          <cell r="B99" t="str">
            <v>GMC-50-11 (OFFER)</v>
          </cell>
        </row>
        <row r="99">
          <cell r="K99">
            <v>120.296570898981</v>
          </cell>
        </row>
        <row r="100">
          <cell r="A100" t="str">
            <v>SW050</v>
          </cell>
          <cell r="B100" t="str">
            <v>LANN11N (1open ,1close)</v>
          </cell>
        </row>
        <row r="100">
          <cell r="K100">
            <v>12.6556646755088</v>
          </cell>
        </row>
        <row r="101">
          <cell r="A101" t="str">
            <v>SW051</v>
          </cell>
          <cell r="B101" t="str">
            <v>LANN22N (2open ,2close)</v>
          </cell>
        </row>
        <row r="101">
          <cell r="K101">
            <v>23.623907394283</v>
          </cell>
        </row>
        <row r="102">
          <cell r="A102" t="str">
            <v>SW051.1</v>
          </cell>
          <cell r="B102" t="str">
            <v>SZ-A11 fuji auxillary contact</v>
          </cell>
        </row>
        <row r="102">
          <cell r="K102">
            <v>23.623907394283</v>
          </cell>
        </row>
        <row r="104">
          <cell r="A104" t="str">
            <v>SW052</v>
          </cell>
          <cell r="B104" t="str">
            <v>ABB RELAY MY4NJ (24VDC)</v>
          </cell>
        </row>
        <row r="104">
          <cell r="K104">
            <v>33.4672021419009</v>
          </cell>
        </row>
        <row r="105">
          <cell r="A105" t="str">
            <v>SW052.1</v>
          </cell>
          <cell r="B105" t="str">
            <v>ABB RELAY MY4NJ (230VAC)</v>
          </cell>
        </row>
        <row r="105">
          <cell r="K105">
            <v>39.0450691655511</v>
          </cell>
        </row>
        <row r="106">
          <cell r="A106" t="str">
            <v>SW053</v>
          </cell>
          <cell r="B106" t="str">
            <v>CKC AH3-3(1S) C/W base</v>
          </cell>
        </row>
        <row r="106">
          <cell r="K106">
            <v>29.5298842428538</v>
          </cell>
        </row>
        <row r="107">
          <cell r="A107" t="str">
            <v>SW054</v>
          </cell>
          <cell r="B107" t="str">
            <v>CKC AH3-1(6m) C/W base</v>
          </cell>
        </row>
        <row r="107">
          <cell r="K107">
            <v>29.5298842428538</v>
          </cell>
        </row>
        <row r="108">
          <cell r="A108" t="str">
            <v>SW055</v>
          </cell>
          <cell r="B108" t="str">
            <v>CKC AH3-1(6S) C/W base</v>
          </cell>
        </row>
        <row r="108">
          <cell r="K108">
            <v>38.979447200567</v>
          </cell>
        </row>
        <row r="109">
          <cell r="A109" t="str">
            <v>SW056</v>
          </cell>
          <cell r="B109" t="str">
            <v>MIKRO MX100 3PH RELAY  c/w omron base</v>
          </cell>
        </row>
        <row r="109">
          <cell r="K109">
            <v>100</v>
          </cell>
        </row>
        <row r="110">
          <cell r="A110" t="str">
            <v>SW056.1</v>
          </cell>
          <cell r="B110" t="str">
            <v>K8DS-PH1 OMRON 3PH RELAY</v>
          </cell>
        </row>
        <row r="110">
          <cell r="K110">
            <v>83.6680053547524</v>
          </cell>
        </row>
        <row r="111">
          <cell r="A111" t="str">
            <v>SW057</v>
          </cell>
          <cell r="B111" t="str">
            <v>SM602 (3ph protection relay)</v>
          </cell>
        </row>
        <row r="111">
          <cell r="K111">
            <v>66.9344042838019</v>
          </cell>
        </row>
        <row r="112">
          <cell r="A112" t="str">
            <v>SW058</v>
          </cell>
          <cell r="B112" t="str">
            <v>SM602A (3ph protection relay with alarm)</v>
          </cell>
        </row>
        <row r="112">
          <cell r="K112">
            <v>72.0832046133251</v>
          </cell>
        </row>
        <row r="113">
          <cell r="A113" t="str">
            <v>SW059</v>
          </cell>
          <cell r="B113" t="str">
            <v>HAGER TIMER (24H)C/W BASE</v>
          </cell>
        </row>
        <row r="113">
          <cell r="K113">
            <v>138.461538461538</v>
          </cell>
        </row>
        <row r="114">
          <cell r="A114" t="str">
            <v>SW061</v>
          </cell>
          <cell r="B114" t="str">
            <v>PILOT LAMP GREEN (22mm)</v>
          </cell>
        </row>
        <row r="114">
          <cell r="K114">
            <v>2.71674935034255</v>
          </cell>
        </row>
        <row r="115">
          <cell r="A115" t="str">
            <v>SW062</v>
          </cell>
          <cell r="B115" t="str">
            <v>PILOT LAMP RED (22mm)</v>
          </cell>
        </row>
        <row r="115">
          <cell r="K115">
            <v>2.71674935034255</v>
          </cell>
        </row>
        <row r="116">
          <cell r="A116" t="str">
            <v>SW063</v>
          </cell>
          <cell r="B116" t="str">
            <v>PILOT LAMP BLUE (22mm)</v>
          </cell>
        </row>
        <row r="116">
          <cell r="K116">
            <v>3.54358610914245</v>
          </cell>
        </row>
        <row r="117">
          <cell r="A117" t="str">
            <v>SW064</v>
          </cell>
          <cell r="B117" t="str">
            <v>PILOT LAMP ORANGE (22mm)</v>
          </cell>
        </row>
        <row r="117">
          <cell r="K117">
            <v>2.71674935034255</v>
          </cell>
        </row>
        <row r="118">
          <cell r="A118" t="str">
            <v>SW065</v>
          </cell>
          <cell r="B118" t="str">
            <v>PLASTIC MARKING</v>
          </cell>
        </row>
        <row r="118">
          <cell r="K118">
            <v>0.23623907394283</v>
          </cell>
        </row>
        <row r="119">
          <cell r="A119" t="str">
            <v>SW066</v>
          </cell>
          <cell r="B119" t="str">
            <v>TERMINAL BLOCK (4PIN) (15AMP)</v>
          </cell>
        </row>
        <row r="119">
          <cell r="K119">
            <v>2.30333097094259</v>
          </cell>
        </row>
        <row r="120">
          <cell r="A120" t="str">
            <v>SW067</v>
          </cell>
          <cell r="B120" t="str">
            <v>TERMINAL BLOCK (6PIN) (15AMP)</v>
          </cell>
        </row>
        <row r="120">
          <cell r="K120">
            <v>3.10063784549965</v>
          </cell>
        </row>
        <row r="121">
          <cell r="A121" t="str">
            <v>SW068</v>
          </cell>
          <cell r="B121" t="str">
            <v>TERMINAL BLOCK (8PIN) (15AMP)</v>
          </cell>
        </row>
        <row r="121">
          <cell r="K121">
            <v>4.07512402551382</v>
          </cell>
        </row>
        <row r="122">
          <cell r="A122" t="str">
            <v>SW069</v>
          </cell>
          <cell r="B122" t="str">
            <v>TERMINAL BLOCK (8PIN) (25AMP)</v>
          </cell>
        </row>
        <row r="122">
          <cell r="K122">
            <v>5.84691708008505</v>
          </cell>
        </row>
        <row r="123">
          <cell r="A123" t="str">
            <v>SW069.1</v>
          </cell>
          <cell r="B123" t="str">
            <v>TERMINAL BLOCK (10PIN) (25AMP)</v>
          </cell>
        </row>
        <row r="123">
          <cell r="K123">
            <v>4.96102055279943</v>
          </cell>
        </row>
        <row r="124">
          <cell r="A124" t="str">
            <v>SW070</v>
          </cell>
          <cell r="B124" t="str">
            <v>PG11 Nylon cable gland (3-7mm)</v>
          </cell>
        </row>
        <row r="124">
          <cell r="K124">
            <v>0.348906939977103</v>
          </cell>
        </row>
        <row r="125">
          <cell r="A125" t="str">
            <v>SW071</v>
          </cell>
          <cell r="B125" t="str">
            <v>PG11 Nylon cable gland (5-10)</v>
          </cell>
        </row>
        <row r="125">
          <cell r="K125">
            <v>0.348906939977103</v>
          </cell>
        </row>
        <row r="126">
          <cell r="A126" t="str">
            <v>SW072</v>
          </cell>
          <cell r="B126" t="str">
            <v>PG13.5 Nylon cable gland (5-9mm)</v>
          </cell>
        </row>
        <row r="126">
          <cell r="K126">
            <v>0.381616965599956</v>
          </cell>
        </row>
        <row r="127">
          <cell r="A127" t="str">
            <v>SW073</v>
          </cell>
          <cell r="B127" t="str">
            <v>PG13.5 Nylon cable gland (6-11mm)</v>
          </cell>
        </row>
        <row r="127">
          <cell r="K127">
            <v>0.381616965599956</v>
          </cell>
        </row>
        <row r="128">
          <cell r="A128" t="str">
            <v>SW073.1</v>
          </cell>
          <cell r="B128" t="str">
            <v>PG16 Nylon cable gland (6-11mm)</v>
          </cell>
        </row>
        <row r="129">
          <cell r="A129" t="str">
            <v>SW074</v>
          </cell>
          <cell r="B129" t="str">
            <v>WRAPING BAND 6mm - 12mm</v>
          </cell>
        </row>
        <row r="129">
          <cell r="K129">
            <v>6.54200512457068</v>
          </cell>
        </row>
        <row r="130">
          <cell r="A130" t="str">
            <v>SW075</v>
          </cell>
          <cell r="B130" t="str">
            <v>TERMINAL CLIP 1.5mm (1000pcs per packet) 1008</v>
          </cell>
        </row>
        <row r="130">
          <cell r="K130">
            <v>28.3486888731396</v>
          </cell>
        </row>
        <row r="131">
          <cell r="A131" t="str">
            <v>SW076</v>
          </cell>
          <cell r="B131" t="str">
            <v>TERMINAL CLIP 2.5mm (1000pcs per packet) 1008</v>
          </cell>
        </row>
        <row r="131">
          <cell r="K131">
            <v>30.5293572479965</v>
          </cell>
        </row>
        <row r="132">
          <cell r="A132" t="str">
            <v>SW077</v>
          </cell>
          <cell r="B132" t="str">
            <v>TERMINAL CLIP 1.0mm (1000pcs per packet) 1008</v>
          </cell>
        </row>
        <row r="132">
          <cell r="K132">
            <v>26.1680204982827</v>
          </cell>
        </row>
        <row r="133">
          <cell r="A133" t="str">
            <v>SW078</v>
          </cell>
          <cell r="B133" t="str">
            <v>HT4-395 (4MM TERMINAL CLIP)(1000pcs per packet)</v>
          </cell>
        </row>
        <row r="133">
          <cell r="K133">
            <v>61.058714495993</v>
          </cell>
        </row>
        <row r="134">
          <cell r="A134" t="str">
            <v>SW079</v>
          </cell>
          <cell r="B134" t="str">
            <v>ISOLATOR  ON/OFF 20AMP</v>
          </cell>
        </row>
        <row r="134">
          <cell r="K134">
            <v>32.7100256228534</v>
          </cell>
        </row>
        <row r="135">
          <cell r="A135" t="str">
            <v>SW080</v>
          </cell>
          <cell r="B135" t="str">
            <v>ISOLATOR  ON/OFF 32AMP</v>
          </cell>
        </row>
        <row r="135">
          <cell r="K135">
            <v>49.0650384342801</v>
          </cell>
        </row>
        <row r="136">
          <cell r="A136" t="str">
            <v>SW081</v>
          </cell>
          <cell r="B136" t="str">
            <v>ON/OFF BUTTON 2 STEP CHNT</v>
          </cell>
        </row>
        <row r="136">
          <cell r="K136">
            <v>5.1245706809137</v>
          </cell>
        </row>
        <row r="137">
          <cell r="A137" t="str">
            <v>SW082</v>
          </cell>
          <cell r="B137" t="str">
            <v>ON/OFF BUTTON SALZER 16A</v>
          </cell>
        </row>
        <row r="137">
          <cell r="K137">
            <v>19.5454545454545</v>
          </cell>
        </row>
        <row r="138">
          <cell r="A138" t="str">
            <v>SW083</v>
          </cell>
          <cell r="B138" t="str">
            <v>SAF1-A002 (3 gang 1 way 10a)</v>
          </cell>
        </row>
        <row r="138">
          <cell r="K138">
            <v>15.3846153846154</v>
          </cell>
        </row>
        <row r="139">
          <cell r="A139" t="str">
            <v>SW084</v>
          </cell>
          <cell r="B139" t="str">
            <v>SAF1-A002 (2 gang 1 way 10a)</v>
          </cell>
        </row>
        <row r="139">
          <cell r="K139">
            <v>14.2307692307692</v>
          </cell>
        </row>
        <row r="140">
          <cell r="A140" t="str">
            <v>SW085</v>
          </cell>
          <cell r="B140" t="str">
            <v>SAF1-A002 (1 gang 2 way 10a)</v>
          </cell>
        </row>
        <row r="140">
          <cell r="K140">
            <v>11.8461538461538</v>
          </cell>
        </row>
        <row r="141">
          <cell r="A141" t="str">
            <v>SW086</v>
          </cell>
          <cell r="B141" t="str">
            <v>SAD1-3 3P 60A Switch socket</v>
          </cell>
        </row>
        <row r="141">
          <cell r="K141">
            <v>32.3076923076923</v>
          </cell>
        </row>
        <row r="142">
          <cell r="A142" t="str">
            <v>SW087</v>
          </cell>
          <cell r="B142" t="str">
            <v>UKW-335 3P 32A isolation switch</v>
          </cell>
        </row>
        <row r="142">
          <cell r="K142">
            <v>32.3076923076923</v>
          </cell>
        </row>
        <row r="143">
          <cell r="A143" t="str">
            <v>SW088</v>
          </cell>
          <cell r="B143" t="str">
            <v>SAF2-C001 (1gang 1 socket 13a)</v>
          </cell>
        </row>
        <row r="143">
          <cell r="K143">
            <v>34.6153846153846</v>
          </cell>
        </row>
        <row r="144">
          <cell r="A144" t="str">
            <v>SW089</v>
          </cell>
          <cell r="B144" t="str">
            <v>SAF2-C002 (2gang 2 socket 13a)</v>
          </cell>
        </row>
        <row r="144">
          <cell r="K144">
            <v>46.1538461538462</v>
          </cell>
        </row>
        <row r="145">
          <cell r="A145" t="str">
            <v>SW090</v>
          </cell>
          <cell r="B145" t="str">
            <v>SA-C002 Water proof box</v>
          </cell>
        </row>
        <row r="145">
          <cell r="K145">
            <v>34.6153846153846</v>
          </cell>
        </row>
        <row r="146">
          <cell r="A146" t="str">
            <v>SW090.1</v>
          </cell>
          <cell r="B146" t="str">
            <v>WIRING BOX SALZER 2HP-3HP</v>
          </cell>
        </row>
        <row r="146">
          <cell r="K146">
            <v>117.153682603718</v>
          </cell>
        </row>
        <row r="147">
          <cell r="A147" t="str">
            <v>SW090.2</v>
          </cell>
          <cell r="B147" t="str">
            <v>WIRING BOX SALZER 3.5HP-6HP</v>
          </cell>
        </row>
        <row r="147">
          <cell r="K147">
            <v>117.153682603718</v>
          </cell>
        </row>
        <row r="148">
          <cell r="A148" t="str">
            <v>SW090.3</v>
          </cell>
          <cell r="B148" t="str">
            <v>CHNT MCCB 80A 3POLE</v>
          </cell>
        </row>
        <row r="148">
          <cell r="K148">
            <v>76.2022448769437</v>
          </cell>
        </row>
        <row r="149">
          <cell r="A149" t="str">
            <v>SW090.4</v>
          </cell>
          <cell r="B149" t="str">
            <v>CHNT MCCB 100A 3POLE</v>
          </cell>
        </row>
        <row r="149">
          <cell r="K149">
            <v>76.2022448769437</v>
          </cell>
        </row>
        <row r="150">
          <cell r="A150" t="str">
            <v>SW090.5</v>
          </cell>
          <cell r="B150" t="str">
            <v>CHNT MCCB 150A 3POLE</v>
          </cell>
        </row>
        <row r="150">
          <cell r="K150">
            <v>112.243847183606</v>
          </cell>
        </row>
        <row r="151">
          <cell r="A151" t="str">
            <v>SW090.6</v>
          </cell>
          <cell r="B151" t="str">
            <v>CHNT MCCB 200A 3POLE</v>
          </cell>
        </row>
        <row r="151">
          <cell r="K151">
            <v>123.571207908557</v>
          </cell>
        </row>
        <row r="152">
          <cell r="A152" t="str">
            <v>SW090.7</v>
          </cell>
          <cell r="B152" t="str">
            <v>CHNT MCCB 250A 3POLE</v>
          </cell>
        </row>
        <row r="152">
          <cell r="K152">
            <v>123.571207908557</v>
          </cell>
        </row>
        <row r="153">
          <cell r="A153" t="str">
            <v>SW090.8</v>
          </cell>
          <cell r="B153" t="str">
            <v>CHNT MCCB 160A 4POLE cw protector</v>
          </cell>
        </row>
        <row r="153">
          <cell r="K153">
            <v>270.826897332921</v>
          </cell>
        </row>
        <row r="154">
          <cell r="A154" t="str">
            <v>SW090.9</v>
          </cell>
          <cell r="B154" t="str">
            <v>CHNT MCCB 200A 4POLE cw protector</v>
          </cell>
        </row>
        <row r="154">
          <cell r="K154">
            <v>283.184018123777</v>
          </cell>
        </row>
        <row r="155">
          <cell r="A155" t="str">
            <v>SW090.10</v>
          </cell>
          <cell r="B155" t="str">
            <v>CHNT MCCB 250A 4POLE cw protector</v>
          </cell>
        </row>
        <row r="155">
          <cell r="K155">
            <v>283.184018123777</v>
          </cell>
        </row>
        <row r="156">
          <cell r="A156" t="str">
            <v>SW090.11</v>
          </cell>
          <cell r="B156" t="str">
            <v>CHNT MCCB 315A 4POLE cw protector</v>
          </cell>
        </row>
        <row r="156">
          <cell r="K156">
            <v>653.897641849449</v>
          </cell>
        </row>
        <row r="157">
          <cell r="A157" t="str">
            <v>SW090.12</v>
          </cell>
          <cell r="B157" t="str">
            <v>CHNT MCCB 315A 4POLE cw protector</v>
          </cell>
        </row>
        <row r="157">
          <cell r="K157">
            <v>653.897641849449</v>
          </cell>
        </row>
        <row r="158">
          <cell r="A158" t="str">
            <v>SW090.13</v>
          </cell>
          <cell r="B158" t="str">
            <v>TERASAKI MCCB 100A 3POLE 25KA</v>
          </cell>
        </row>
        <row r="158">
          <cell r="K158">
            <v>272.923076923077</v>
          </cell>
        </row>
        <row r="159">
          <cell r="A159" t="str">
            <v>SW090.14</v>
          </cell>
          <cell r="B159" t="str">
            <v>TERASAKI MCCB 160A 3POLE 25KA</v>
          </cell>
        </row>
        <row r="159">
          <cell r="K159">
            <v>492.307692307692</v>
          </cell>
        </row>
        <row r="160">
          <cell r="A160" t="str">
            <v>SW090.15</v>
          </cell>
          <cell r="B160" t="str">
            <v>TERASAKI MCCB 200A 3POLE 25KA</v>
          </cell>
        </row>
        <row r="160">
          <cell r="K160">
            <v>492.307692307692</v>
          </cell>
        </row>
        <row r="161">
          <cell r="A161" t="str">
            <v>SW090.16</v>
          </cell>
          <cell r="B161" t="str">
            <v>TERASAKI MCCB 250A 3POLE 25KA</v>
          </cell>
        </row>
        <row r="161">
          <cell r="K161">
            <v>523.076923076923</v>
          </cell>
        </row>
        <row r="162">
          <cell r="A162" t="str">
            <v>SW090.17</v>
          </cell>
          <cell r="B162" t="str">
            <v>TERASAKI MCCB 300A 3POLE 36KA</v>
          </cell>
        </row>
        <row r="162">
          <cell r="K162">
            <v>1109.84615384615</v>
          </cell>
        </row>
        <row r="163">
          <cell r="A163" t="str">
            <v>SW090.18</v>
          </cell>
          <cell r="B163" t="str">
            <v>TERASAKI MCCB 400A 3POLE 36KA</v>
          </cell>
        </row>
        <row r="163">
          <cell r="K163">
            <v>1109.84615384615</v>
          </cell>
        </row>
        <row r="164">
          <cell r="A164" t="str">
            <v>SW091</v>
          </cell>
          <cell r="B164" t="str">
            <v>SCNEIDER MCB 1P -16A (6KA)</v>
          </cell>
        </row>
        <row r="164">
          <cell r="K164">
            <v>12</v>
          </cell>
        </row>
        <row r="165">
          <cell r="A165" t="str">
            <v>SW092</v>
          </cell>
          <cell r="B165" t="str">
            <v>SCNEIDER MCB 1P -32A (6KA)</v>
          </cell>
        </row>
        <row r="165">
          <cell r="K165">
            <v>12</v>
          </cell>
        </row>
        <row r="166">
          <cell r="A166" t="str">
            <v>SW093</v>
          </cell>
          <cell r="B166" t="str">
            <v>SCNEIDER MCB 3P -32A (6KA)</v>
          </cell>
        </row>
        <row r="166">
          <cell r="K166">
            <v>66.9230769230769</v>
          </cell>
        </row>
        <row r="167">
          <cell r="A167" t="str">
            <v>SW094</v>
          </cell>
          <cell r="B167" t="str">
            <v>SCNEIDER MCB 3P -40A (6KA)</v>
          </cell>
        </row>
        <row r="167">
          <cell r="K167">
            <v>70.7692307692308</v>
          </cell>
        </row>
        <row r="168">
          <cell r="A168" t="str">
            <v>SW095</v>
          </cell>
          <cell r="B168" t="str">
            <v>SCNEIDER MCB 3P -63A (6KA)</v>
          </cell>
        </row>
        <row r="168">
          <cell r="K168">
            <v>120</v>
          </cell>
        </row>
        <row r="169">
          <cell r="A169" t="str">
            <v>SW096</v>
          </cell>
          <cell r="B169" t="str">
            <v>SCNEIDER ELCB 2P -40A (100mA)</v>
          </cell>
        </row>
        <row r="169">
          <cell r="K169">
            <v>89.2307692307692</v>
          </cell>
        </row>
        <row r="170">
          <cell r="A170" t="str">
            <v>SW097</v>
          </cell>
          <cell r="B170" t="str">
            <v>SCNEIDER ELCB 4P -40A (300mA)</v>
          </cell>
        </row>
        <row r="170">
          <cell r="K170">
            <v>138.461538461538</v>
          </cell>
        </row>
        <row r="171">
          <cell r="A171" t="str">
            <v>SW098</v>
          </cell>
          <cell r="B171" t="str">
            <v>SCNEIDER ELCB 4P -63A (300mA)</v>
          </cell>
        </row>
        <row r="171">
          <cell r="K171">
            <v>169.230769230769</v>
          </cell>
        </row>
        <row r="172">
          <cell r="A172" t="str">
            <v>SW099</v>
          </cell>
          <cell r="B172" t="str">
            <v>SCNEIDER ELCB 4P -100A (300mA)</v>
          </cell>
        </row>
        <row r="172">
          <cell r="K172">
            <v>412.307692307692</v>
          </cell>
        </row>
        <row r="173">
          <cell r="A173" t="str">
            <v>SW099.1</v>
          </cell>
          <cell r="B173" t="str">
            <v>SCNEIDER MCCB 4P -200A (50KA)</v>
          </cell>
        </row>
        <row r="173">
          <cell r="K173" t="str">
            <v>~</v>
          </cell>
        </row>
        <row r="174">
          <cell r="A174" t="str">
            <v>SW099.2</v>
          </cell>
          <cell r="B174" t="str">
            <v>SCNEIDER NSX&amp;CVS SHT AC220-240V</v>
          </cell>
        </row>
        <row r="174">
          <cell r="K174" t="str">
            <v>~</v>
          </cell>
        </row>
        <row r="175">
          <cell r="A175" t="str">
            <v>SW114</v>
          </cell>
          <cell r="B175" t="str">
            <v>3 PHASE MCB BAR 63AMP</v>
          </cell>
        </row>
        <row r="175">
          <cell r="K175">
            <v>70.8717221828491</v>
          </cell>
        </row>
        <row r="176">
          <cell r="A176" t="str">
            <v>SW115</v>
          </cell>
          <cell r="B176" t="str">
            <v>3 PHASE MCB BAR 100AMP</v>
          </cell>
        </row>
        <row r="176">
          <cell r="K176">
            <v>97.8029766123317</v>
          </cell>
        </row>
        <row r="177">
          <cell r="B177" t="str">
            <v>10HP AUTO TRAN</v>
          </cell>
        </row>
        <row r="177">
          <cell r="K177" t="str">
            <v>~</v>
          </cell>
        </row>
        <row r="178">
          <cell r="B178" t="str">
            <v>ABB SOFT STARTER PSR-12  5.5KW</v>
          </cell>
        </row>
        <row r="178">
          <cell r="K178" t="str">
            <v>~</v>
          </cell>
        </row>
        <row r="179">
          <cell r="B179" t="str">
            <v>ABB SOFT STARTER PSR-16  7.5KW</v>
          </cell>
        </row>
        <row r="179">
          <cell r="K179" t="str">
            <v>~</v>
          </cell>
        </row>
        <row r="180">
          <cell r="B180" t="str">
            <v>ABB SOFT STARTER PSR-25  11KW</v>
          </cell>
        </row>
        <row r="180">
          <cell r="K180" t="str">
            <v>~</v>
          </cell>
        </row>
        <row r="181">
          <cell r="A181" t="str">
            <v>SW115.1</v>
          </cell>
          <cell r="B181" t="str">
            <v>PLASTIC TERMINAL BOX  (SMALL) BLACK</v>
          </cell>
        </row>
        <row r="181">
          <cell r="K181">
            <v>17.505921120379</v>
          </cell>
        </row>
        <row r="182">
          <cell r="A182" t="str">
            <v>SW115.2</v>
          </cell>
          <cell r="B182" t="str">
            <v>TERMINAL BOX WHITE (150mm x 110mm x 70mm) 180mm x 200mm</v>
          </cell>
        </row>
        <row r="182">
          <cell r="K182">
            <v>9.2678405931418</v>
          </cell>
        </row>
        <row r="183">
          <cell r="A183" t="str">
            <v>SW116</v>
          </cell>
          <cell r="B183" t="str">
            <v>CONTROL PANEL TRUNKING (20mm x 20mm x 2m)</v>
          </cell>
        </row>
        <row r="183">
          <cell r="K183">
            <v>6.02409638554217</v>
          </cell>
        </row>
        <row r="184">
          <cell r="A184" t="str">
            <v>SW117</v>
          </cell>
          <cell r="B184" t="str">
            <v>CONTROL PANEL TRUNKING (35mm x 35mm x 2m)</v>
          </cell>
        </row>
        <row r="184">
          <cell r="K184">
            <v>8.57275254865616</v>
          </cell>
        </row>
        <row r="185">
          <cell r="A185" t="str">
            <v>SW118</v>
          </cell>
          <cell r="B185" t="str">
            <v>CONTROL PANEL TRUNKING (45mm x 32mm x 2m)</v>
          </cell>
        </row>
        <row r="185">
          <cell r="K185">
            <v>10.6580166821131</v>
          </cell>
        </row>
        <row r="186">
          <cell r="A186" t="str">
            <v>SW118.1</v>
          </cell>
          <cell r="B186" t="str">
            <v>TERMINAL CLIP RVL2.5-3.5 (1000PCS)</v>
          </cell>
        </row>
        <row r="186">
          <cell r="K186">
            <v>104.672081993131</v>
          </cell>
        </row>
        <row r="187">
          <cell r="A187" t="str">
            <v>SW118.2</v>
          </cell>
          <cell r="B187" t="str">
            <v>TERMINAL CLIP RVL2-3.5 (1000PCS)</v>
          </cell>
        </row>
        <row r="187">
          <cell r="K187">
            <v>104.672081993131</v>
          </cell>
        </row>
        <row r="188">
          <cell r="A188" t="str">
            <v>SW118.3</v>
          </cell>
          <cell r="B188" t="str">
            <v>TERMINAL CLIP SV2-4 (1000PCS)</v>
          </cell>
        </row>
        <row r="188">
          <cell r="K188">
            <v>77.958894401134</v>
          </cell>
        </row>
        <row r="189">
          <cell r="A189" t="str">
            <v>SW118.4</v>
          </cell>
          <cell r="B189" t="str">
            <v>TERMINAL CLIP SV3.5-4 (1000PCS)</v>
          </cell>
        </row>
        <row r="189">
          <cell r="K189">
            <v>87.8809355067328</v>
          </cell>
        </row>
        <row r="190">
          <cell r="A190" t="str">
            <v>SW118.5</v>
          </cell>
          <cell r="B190" t="str">
            <v>TERMINAL CLIP SVS5.5-3.5 (1000PCS)</v>
          </cell>
        </row>
        <row r="190">
          <cell r="K190">
            <v>103.581747805702</v>
          </cell>
        </row>
        <row r="191">
          <cell r="A191" t="str">
            <v>SW119</v>
          </cell>
          <cell r="B191" t="str">
            <v>ALUMINIUM CUTTER RAIL</v>
          </cell>
        </row>
        <row r="191">
          <cell r="K191">
            <v>327.100256228534</v>
          </cell>
        </row>
        <row r="192">
          <cell r="A192" t="str">
            <v>SW120</v>
          </cell>
          <cell r="B192" t="str">
            <v>GI CUTTER RAIL</v>
          </cell>
        </row>
        <row r="192">
          <cell r="K192">
            <v>283.486888731396</v>
          </cell>
        </row>
        <row r="193">
          <cell r="A193" t="str">
            <v>SW121</v>
          </cell>
          <cell r="B193" t="str">
            <v>CONTACTOR ALUMINIUM RAIL (1M)</v>
          </cell>
        </row>
        <row r="193">
          <cell r="K193">
            <v>6.54200512457068</v>
          </cell>
        </row>
        <row r="194">
          <cell r="A194" t="str">
            <v>SW122</v>
          </cell>
          <cell r="B194" t="str">
            <v>CONTACTOR GI RAIL (1M)</v>
          </cell>
        </row>
        <row r="194">
          <cell r="K194">
            <v>3.63247863247863</v>
          </cell>
        </row>
        <row r="195">
          <cell r="A195" t="str">
            <v>SW122.1</v>
          </cell>
          <cell r="B195" t="str">
            <v>NEUTRAL COPPER  BRASS 10HOLE</v>
          </cell>
        </row>
        <row r="195">
          <cell r="K195">
            <v>5.45712260807938</v>
          </cell>
        </row>
        <row r="196">
          <cell r="A196" t="str">
            <v>SW123</v>
          </cell>
          <cell r="B196" t="str">
            <v>NEUTRAL COPPER  BRASS 7HOLE</v>
          </cell>
        </row>
        <row r="196">
          <cell r="K196">
            <v>4.39404677533664</v>
          </cell>
        </row>
        <row r="197">
          <cell r="B197" t="str">
            <v>TERMINAL BLOCK (10PIN) (25AMP)</v>
          </cell>
        </row>
        <row r="197">
          <cell r="K197">
            <v>5.45167093714223</v>
          </cell>
        </row>
        <row r="198">
          <cell r="B198" t="str">
            <v>TERMINAL BLOCK (12 PIN) (25 AMP)</v>
          </cell>
        </row>
        <row r="198">
          <cell r="K198">
            <v>7.63233931199913</v>
          </cell>
        </row>
        <row r="199">
          <cell r="B199" t="str">
            <v>TERMINAL RAIL</v>
          </cell>
        </row>
        <row r="199">
          <cell r="K199">
            <v>2.72583546857112</v>
          </cell>
        </row>
        <row r="200">
          <cell r="B200" t="str">
            <v>ON/OFF BUTTON 3 STEP</v>
          </cell>
        </row>
        <row r="200">
          <cell r="K200">
            <v>5.99683803085646</v>
          </cell>
        </row>
        <row r="201">
          <cell r="B201" t="str">
            <v>ON/OFF PUSH BUTTON  GREEN,RED,YELLOW</v>
          </cell>
        </row>
        <row r="201">
          <cell r="K201">
            <v>4.90650384342801</v>
          </cell>
        </row>
        <row r="202">
          <cell r="B202" t="str">
            <v>I H S -1.5mm connector block (10pcs)</v>
          </cell>
        </row>
        <row r="202">
          <cell r="K202">
            <v>7.63233931199913</v>
          </cell>
        </row>
        <row r="203">
          <cell r="B203" t="str">
            <v>I H S -2.5mm connector block (10pcs)</v>
          </cell>
        </row>
        <row r="203">
          <cell r="K203">
            <v>9.81300768685602</v>
          </cell>
        </row>
        <row r="204">
          <cell r="B204" t="str">
            <v>I H S -4.0mm connector block (10pcs)</v>
          </cell>
        </row>
        <row r="204">
          <cell r="K204">
            <v>10.9033418742845</v>
          </cell>
        </row>
        <row r="205">
          <cell r="A205" t="str">
            <v>SW123.1</v>
          </cell>
          <cell r="B205" t="str">
            <v>0.75mm wire (red)</v>
          </cell>
        </row>
        <row r="205">
          <cell r="K205">
            <v>81.0769230769231</v>
          </cell>
        </row>
        <row r="206">
          <cell r="A206" t="str">
            <v>SW123.2</v>
          </cell>
          <cell r="B206" t="str">
            <v>0.75mm wire (yellow)</v>
          </cell>
        </row>
        <row r="206">
          <cell r="K206">
            <v>81.0769230769231</v>
          </cell>
        </row>
        <row r="207">
          <cell r="A207" t="str">
            <v>SW123.3</v>
          </cell>
          <cell r="B207" t="str">
            <v>0.75mm wire (blue)</v>
          </cell>
        </row>
        <row r="207">
          <cell r="K207">
            <v>81.0769230769231</v>
          </cell>
        </row>
        <row r="208">
          <cell r="A208" t="str">
            <v>SW123.4</v>
          </cell>
          <cell r="B208" t="str">
            <v>0.75mm wire (black)</v>
          </cell>
        </row>
        <row r="208">
          <cell r="K208">
            <v>81.0769230769231</v>
          </cell>
        </row>
        <row r="209">
          <cell r="A209" t="str">
            <v>SW123.5</v>
          </cell>
          <cell r="B209" t="str">
            <v>0.75mm wire (grey)</v>
          </cell>
        </row>
        <row r="209">
          <cell r="K209">
            <v>81.0769230769231</v>
          </cell>
        </row>
        <row r="210">
          <cell r="A210" t="str">
            <v>SW123.6</v>
          </cell>
          <cell r="B210" t="str">
            <v>0.75mm wire (white)</v>
          </cell>
        </row>
        <row r="210">
          <cell r="K210">
            <v>81.0769230769231</v>
          </cell>
        </row>
        <row r="211">
          <cell r="A211" t="str">
            <v>SW123.7</v>
          </cell>
          <cell r="B211" t="str">
            <v>0.75mm wire (brown)</v>
          </cell>
        </row>
        <row r="211">
          <cell r="K211">
            <v>81.0769230769231</v>
          </cell>
        </row>
        <row r="212">
          <cell r="A212" t="str">
            <v>SW123.8</v>
          </cell>
          <cell r="B212" t="str">
            <v>1.5mm wire (blue)</v>
          </cell>
        </row>
        <row r="212">
          <cell r="K212">
            <v>125.846153846154</v>
          </cell>
        </row>
        <row r="213">
          <cell r="A213" t="str">
            <v>SW123.9</v>
          </cell>
          <cell r="B213" t="str">
            <v>1.5mm wire (black)</v>
          </cell>
        </row>
        <row r="213">
          <cell r="K213">
            <v>125.846153846154</v>
          </cell>
        </row>
        <row r="214">
          <cell r="A214" t="str">
            <v>SW123.10</v>
          </cell>
          <cell r="B214" t="str">
            <v>1.5mm wire (yellow)</v>
          </cell>
        </row>
        <row r="214">
          <cell r="K214">
            <v>125.846153846154</v>
          </cell>
        </row>
        <row r="215">
          <cell r="A215" t="str">
            <v>SW123.11</v>
          </cell>
          <cell r="B215" t="str">
            <v>1.5mm wire (red)</v>
          </cell>
        </row>
        <row r="215">
          <cell r="K215">
            <v>125.846153846154</v>
          </cell>
        </row>
        <row r="216">
          <cell r="A216" t="str">
            <v>SW123.12</v>
          </cell>
          <cell r="B216" t="str">
            <v>1.5mm wire (green)</v>
          </cell>
        </row>
        <row r="216">
          <cell r="K216">
            <v>125.846153846154</v>
          </cell>
        </row>
        <row r="217">
          <cell r="A217" t="str">
            <v>SW123.13</v>
          </cell>
          <cell r="B217" t="str">
            <v>2.5mm wire (blue)</v>
          </cell>
        </row>
        <row r="217">
          <cell r="K217">
            <v>203.076923076923</v>
          </cell>
        </row>
        <row r="218">
          <cell r="A218" t="str">
            <v>SW123.14</v>
          </cell>
          <cell r="B218" t="str">
            <v>2.5mm wire (black)</v>
          </cell>
        </row>
        <row r="218">
          <cell r="K218">
            <v>203.076923076923</v>
          </cell>
        </row>
        <row r="219">
          <cell r="A219" t="str">
            <v>SW123.15</v>
          </cell>
          <cell r="B219" t="str">
            <v>2.5mm wire (yellow)</v>
          </cell>
        </row>
        <row r="219">
          <cell r="K219">
            <v>203.076923076923</v>
          </cell>
        </row>
        <row r="220">
          <cell r="A220" t="str">
            <v>SW123.16</v>
          </cell>
          <cell r="B220" t="str">
            <v>2.5mm wire (red)</v>
          </cell>
        </row>
        <row r="220">
          <cell r="K220">
            <v>203.076923076923</v>
          </cell>
        </row>
        <row r="221">
          <cell r="A221" t="str">
            <v>SW123.17</v>
          </cell>
          <cell r="B221" t="str">
            <v>2.5mm wire (green)</v>
          </cell>
        </row>
        <row r="221">
          <cell r="K221">
            <v>203.076923076923</v>
          </cell>
        </row>
        <row r="222">
          <cell r="A222" t="str">
            <v>SW123.18</v>
          </cell>
          <cell r="B222" t="str">
            <v>4mm wire (blue)</v>
          </cell>
        </row>
        <row r="222">
          <cell r="K222">
            <v>324.615384615385</v>
          </cell>
        </row>
        <row r="223">
          <cell r="A223" t="str">
            <v>SW123.19</v>
          </cell>
          <cell r="B223" t="str">
            <v>4mm wire (black)</v>
          </cell>
        </row>
        <row r="223">
          <cell r="K223">
            <v>324.615384615385</v>
          </cell>
        </row>
        <row r="224">
          <cell r="A224" t="str">
            <v>SW123.20</v>
          </cell>
          <cell r="B224" t="str">
            <v>4mm wire (yellow)</v>
          </cell>
        </row>
        <row r="224">
          <cell r="K224">
            <v>324.615384615385</v>
          </cell>
        </row>
        <row r="225">
          <cell r="A225" t="str">
            <v>SW123.21</v>
          </cell>
          <cell r="B225" t="str">
            <v>4mm wire (red)</v>
          </cell>
        </row>
        <row r="225">
          <cell r="K225">
            <v>324.615384615385</v>
          </cell>
        </row>
        <row r="226">
          <cell r="A226" t="str">
            <v>SW123.22</v>
          </cell>
          <cell r="B226" t="str">
            <v>4mm wire (green)</v>
          </cell>
        </row>
        <row r="226">
          <cell r="K226">
            <v>324.615384615385</v>
          </cell>
        </row>
        <row r="227">
          <cell r="A227" t="str">
            <v>SW123.23</v>
          </cell>
          <cell r="B227" t="str">
            <v>6mm wire (blue)</v>
          </cell>
        </row>
        <row r="227">
          <cell r="K227">
            <v>486.153846153846</v>
          </cell>
        </row>
        <row r="228">
          <cell r="A228" t="str">
            <v>SW123.24</v>
          </cell>
          <cell r="B228" t="str">
            <v>6mm wire (black)</v>
          </cell>
        </row>
        <row r="228">
          <cell r="K228">
            <v>486.153846153846</v>
          </cell>
        </row>
        <row r="229">
          <cell r="A229" t="str">
            <v>SW123.25</v>
          </cell>
          <cell r="B229" t="str">
            <v>6mm wire (yellow)</v>
          </cell>
        </row>
        <row r="229">
          <cell r="K229">
            <v>486.153846153846</v>
          </cell>
        </row>
        <row r="230">
          <cell r="A230" t="str">
            <v>SW123.26</v>
          </cell>
          <cell r="B230" t="str">
            <v>6mm wire (red)</v>
          </cell>
        </row>
        <row r="230">
          <cell r="K230">
            <v>486.153846153846</v>
          </cell>
        </row>
        <row r="231">
          <cell r="A231" t="str">
            <v>SW123.27</v>
          </cell>
          <cell r="B231" t="str">
            <v>10mm wire (black)</v>
          </cell>
        </row>
        <row r="231">
          <cell r="K231">
            <v>806.153846153846</v>
          </cell>
        </row>
        <row r="232">
          <cell r="A232" t="str">
            <v>SW123.28</v>
          </cell>
          <cell r="B232" t="str">
            <v>16mm wire (black)</v>
          </cell>
        </row>
        <row r="232">
          <cell r="K232">
            <v>1260</v>
          </cell>
        </row>
        <row r="233">
          <cell r="A233" t="str">
            <v>SW123.29</v>
          </cell>
          <cell r="B233" t="str">
            <v>25mm wire (black)</v>
          </cell>
        </row>
        <row r="233">
          <cell r="K233">
            <v>2012.30769230769</v>
          </cell>
        </row>
        <row r="234">
          <cell r="A234" t="str">
            <v>SW123.30</v>
          </cell>
          <cell r="B234" t="str">
            <v>3core wire 1mm (black)</v>
          </cell>
        </row>
        <row r="234">
          <cell r="K234">
            <v>430.769230769231</v>
          </cell>
        </row>
        <row r="235">
          <cell r="A235" t="str">
            <v>SW123.31</v>
          </cell>
          <cell r="B235" t="str">
            <v>4core wire 1mm (black)</v>
          </cell>
        </row>
        <row r="235">
          <cell r="K235">
            <v>553.846153846154</v>
          </cell>
        </row>
        <row r="236">
          <cell r="A236" t="str">
            <v>SW123.32</v>
          </cell>
          <cell r="B236" t="str">
            <v>5core wire 1mm (black)</v>
          </cell>
        </row>
        <row r="236">
          <cell r="K236">
            <v>376.923076923077</v>
          </cell>
        </row>
        <row r="237">
          <cell r="A237" t="str">
            <v>SW123.33</v>
          </cell>
          <cell r="B237" t="str">
            <v>3core wire 1.5mm(grey)</v>
          </cell>
        </row>
        <row r="237">
          <cell r="K237">
            <v>0</v>
          </cell>
        </row>
        <row r="238">
          <cell r="A238" t="str">
            <v>SW123.34</v>
          </cell>
          <cell r="B238" t="str">
            <v>3core wire 2.5mm(grey)</v>
          </cell>
        </row>
        <row r="238">
          <cell r="K238">
            <v>0</v>
          </cell>
        </row>
        <row r="239">
          <cell r="A239" t="str">
            <v>SW123.35</v>
          </cell>
          <cell r="B239" t="str">
            <v>3core 1.5mm wire black heavy</v>
          </cell>
        </row>
        <row r="239">
          <cell r="K239">
            <v>474.285714285714</v>
          </cell>
        </row>
        <row r="240">
          <cell r="A240" t="str">
            <v>SW123.36</v>
          </cell>
          <cell r="B240" t="str">
            <v>3core 2.5mm wire black heavy</v>
          </cell>
        </row>
        <row r="240">
          <cell r="K240">
            <v>590.714285714286</v>
          </cell>
        </row>
        <row r="241">
          <cell r="A241" t="str">
            <v>SW123.37</v>
          </cell>
          <cell r="B241" t="str">
            <v>3core 4mm wire black heavy</v>
          </cell>
        </row>
        <row r="241">
          <cell r="K241">
            <v>0</v>
          </cell>
        </row>
        <row r="242">
          <cell r="A242" t="str">
            <v>SW123.38</v>
          </cell>
          <cell r="B242" t="str">
            <v>40/076 3core wire 1hp-1.5hp</v>
          </cell>
        </row>
        <row r="242">
          <cell r="K242">
            <v>245.714285714286</v>
          </cell>
        </row>
        <row r="243">
          <cell r="A243" t="str">
            <v>SW123.39</v>
          </cell>
          <cell r="B243" t="str">
            <v>70/076 3core wire 2hp-2.5hp</v>
          </cell>
        </row>
        <row r="243">
          <cell r="K243">
            <v>400</v>
          </cell>
        </row>
        <row r="244">
          <cell r="A244" t="str">
            <v>ELI021.1</v>
          </cell>
          <cell r="B244" t="str">
            <v>ECB-1000P</v>
          </cell>
        </row>
        <row r="244">
          <cell r="K244">
            <v>369.12037037037</v>
          </cell>
        </row>
        <row r="245">
          <cell r="A245" t="str">
            <v>ELI021.2</v>
          </cell>
          <cell r="B245" t="str">
            <v>ECB-1000PLUS</v>
          </cell>
        </row>
        <row r="245">
          <cell r="K245">
            <v>472.222222222222</v>
          </cell>
        </row>
        <row r="246">
          <cell r="A246" t="str">
            <v>ELI021.3</v>
          </cell>
          <cell r="B246" t="str">
            <v>ECB-1000PLUS wifi</v>
          </cell>
        </row>
        <row r="246">
          <cell r="K246">
            <v>550.925925925926</v>
          </cell>
        </row>
        <row r="247">
          <cell r="A247" t="str">
            <v>SB001.1</v>
          </cell>
          <cell r="B247" t="str">
            <v>Chiller Scneider (1-3.5) 1PH</v>
          </cell>
        </row>
        <row r="247">
          <cell r="K247">
            <v>947.520542394096</v>
          </cell>
        </row>
        <row r="248">
          <cell r="A248" t="str">
            <v>SB001.2</v>
          </cell>
          <cell r="B248" t="str">
            <v>Freezer Scneider (1-3.5) 1PH</v>
          </cell>
        </row>
        <row r="248">
          <cell r="K248">
            <v>1079.73930353634</v>
          </cell>
        </row>
        <row r="249">
          <cell r="A249" t="str">
            <v>SB001</v>
          </cell>
          <cell r="B249" t="str">
            <v>Chiller ALL Scneider(2-3.5) </v>
          </cell>
        </row>
        <row r="249">
          <cell r="K249">
            <v>1213.54936356112</v>
          </cell>
        </row>
        <row r="250">
          <cell r="A250" t="str">
            <v>SB002</v>
          </cell>
          <cell r="B250" t="str">
            <v>Chiller ALL Scneider (4-6.5) </v>
          </cell>
        </row>
        <row r="250">
          <cell r="K250">
            <v>1251.00741859292</v>
          </cell>
        </row>
        <row r="251">
          <cell r="A251" t="str">
            <v>SB002.1</v>
          </cell>
          <cell r="B251" t="str">
            <v>Chiller ALL Scneider (7.5-12) </v>
          </cell>
        </row>
        <row r="251">
          <cell r="K251">
            <v>1510.94354060929</v>
          </cell>
        </row>
        <row r="252">
          <cell r="A252" t="str">
            <v>SB003</v>
          </cell>
          <cell r="B252" t="str">
            <v>Freezer ALL Scneider (2-3.5) </v>
          </cell>
        </row>
        <row r="252">
          <cell r="K252">
            <v>1411.92197085721</v>
          </cell>
        </row>
        <row r="253">
          <cell r="A253" t="str">
            <v>SB004</v>
          </cell>
          <cell r="B253" t="str">
            <v>Freezer ALL Scneider (4-6.5)</v>
          </cell>
        </row>
        <row r="253">
          <cell r="K253">
            <v>1460.7220736837</v>
          </cell>
        </row>
        <row r="254">
          <cell r="A254" t="str">
            <v>SB004.1</v>
          </cell>
          <cell r="B254" t="str">
            <v>Freezer ALL Scneider (7.5-12)</v>
          </cell>
        </row>
        <row r="254">
          <cell r="K254">
            <v>1751.23006163488</v>
          </cell>
        </row>
        <row r="255">
          <cell r="A255" t="str">
            <v>SB004.2</v>
          </cell>
          <cell r="B255" t="str">
            <v>Chiller/freezer ALL Scneider(2-3.5) </v>
          </cell>
        </row>
        <row r="255">
          <cell r="K255">
            <v>920.026752456333</v>
          </cell>
        </row>
        <row r="256">
          <cell r="A256" t="str">
            <v>SB004.3</v>
          </cell>
          <cell r="B256" t="str">
            <v>Chiller/freezer ALL Scneider (4-6.5) </v>
          </cell>
        </row>
        <row r="256">
          <cell r="K256">
            <v>939.532455092122</v>
          </cell>
        </row>
        <row r="257">
          <cell r="A257" t="str">
            <v>SB004.4</v>
          </cell>
          <cell r="B257" t="str">
            <v>Chiller/freezer ALL Scneider (7.5-12) </v>
          </cell>
        </row>
        <row r="257">
          <cell r="K257">
            <v>1053.37877639109</v>
          </cell>
        </row>
        <row r="258">
          <cell r="A258" t="str">
            <v>SB004.5</v>
          </cell>
          <cell r="B258" t="str">
            <v>Chiller/freezer ALL Scneider (7.5-12) part winding</v>
          </cell>
        </row>
        <row r="258">
          <cell r="K258">
            <v>1332.14689928053</v>
          </cell>
        </row>
        <row r="259">
          <cell r="A259" t="str">
            <v>SB004.6</v>
          </cell>
          <cell r="B259" t="str">
            <v>Chiller ALL Scneider(2-3.5) for bcu indoor </v>
          </cell>
        </row>
        <row r="259">
          <cell r="K259">
            <v>1048.2325072903</v>
          </cell>
        </row>
        <row r="260">
          <cell r="A260" t="str">
            <v>SB004.7</v>
          </cell>
          <cell r="B260" t="str">
            <v>Chiller ALL Scneider (4-6.5) for bcu indoor</v>
          </cell>
        </row>
        <row r="260">
          <cell r="K260">
            <v>1094.38635344415</v>
          </cell>
        </row>
        <row r="261">
          <cell r="A261" t="str">
            <v>SB004.8</v>
          </cell>
          <cell r="B261" t="str">
            <v>Chiller ALL Scneider (7.5-15) for bcu indoor</v>
          </cell>
        </row>
        <row r="261">
          <cell r="K261">
            <v>1171.30943036723</v>
          </cell>
        </row>
        <row r="262">
          <cell r="A262" t="str">
            <v>SB004.9</v>
          </cell>
          <cell r="B262" t="str">
            <v>Freezer ALL Scneider (2-3.5) for bcu indoor</v>
          </cell>
        </row>
        <row r="262">
          <cell r="K262">
            <v>1088.71273057069</v>
          </cell>
        </row>
        <row r="263">
          <cell r="A263" t="str">
            <v>SB004.10</v>
          </cell>
          <cell r="B263" t="str">
            <v>Freezer ALL Scneider (4-6.5) for bcu indoor</v>
          </cell>
        </row>
        <row r="263">
          <cell r="K263">
            <v>1165.63580749377</v>
          </cell>
        </row>
        <row r="264">
          <cell r="A264" t="str">
            <v>SB004.11</v>
          </cell>
          <cell r="B264" t="str">
            <v>Freezer ALL Scneider (7.5-15) for bcu indoor</v>
          </cell>
        </row>
        <row r="264">
          <cell r="K264">
            <v>1319.48196133992</v>
          </cell>
        </row>
        <row r="265">
          <cell r="A265" t="str">
            <v>SB005</v>
          </cell>
          <cell r="B265" t="str">
            <v>Chiller ALL Scneider (7.5-14) </v>
          </cell>
        </row>
        <row r="265">
          <cell r="K265">
            <v>2041.12135482169</v>
          </cell>
        </row>
        <row r="266">
          <cell r="A266" t="str">
            <v>SB006</v>
          </cell>
          <cell r="B266" t="str">
            <v>Chiller ALL Scneider (15-23)</v>
          </cell>
        </row>
        <row r="266">
          <cell r="K266">
            <v>2215.96017073965</v>
          </cell>
        </row>
        <row r="267">
          <cell r="A267" t="str">
            <v>SB007</v>
          </cell>
          <cell r="B267" t="str">
            <v>Chiller ALL Scneider (25-34 )</v>
          </cell>
        </row>
        <row r="267">
          <cell r="K267">
            <v>2557.26555141354</v>
          </cell>
        </row>
        <row r="268">
          <cell r="A268" t="str">
            <v>SB008</v>
          </cell>
          <cell r="B268" t="str">
            <v>Chiller ALL Scneider (35-50)</v>
          </cell>
        </row>
        <row r="268">
          <cell r="K268">
            <v>2724.62229936023</v>
          </cell>
        </row>
        <row r="269">
          <cell r="A269" t="str">
            <v>SB009</v>
          </cell>
          <cell r="B269" t="str">
            <v>Freezer ALL Scneider (7.5-14) </v>
          </cell>
        </row>
        <row r="269">
          <cell r="K269">
            <v>2251.4259784235</v>
          </cell>
        </row>
        <row r="270">
          <cell r="A270" t="str">
            <v>SB010</v>
          </cell>
          <cell r="B270" t="str">
            <v>Freezer ALL Scneider (15-23) </v>
          </cell>
        </row>
        <row r="270">
          <cell r="K270">
            <v>2438.53675575031</v>
          </cell>
        </row>
        <row r="271">
          <cell r="A271" t="str">
            <v>SB011</v>
          </cell>
          <cell r="B271" t="str">
            <v>Freezer ALL Scneider (25-34) </v>
          </cell>
        </row>
        <row r="271">
          <cell r="K271">
            <v>2831.50768455838</v>
          </cell>
        </row>
        <row r="272">
          <cell r="A272" t="str">
            <v>SB012</v>
          </cell>
          <cell r="B272" t="str">
            <v>Freezer ALL Scneider (35-50) </v>
          </cell>
        </row>
        <row r="272">
          <cell r="K272">
            <v>3023.47981712046</v>
          </cell>
        </row>
        <row r="273">
          <cell r="A273" t="str">
            <v>SB013</v>
          </cell>
          <cell r="B273" t="str">
            <v>Chiller ALL Scneider (7.5-12) </v>
          </cell>
        </row>
        <row r="273">
          <cell r="K273">
            <v>2386.47840783219</v>
          </cell>
        </row>
        <row r="274">
          <cell r="A274" t="str">
            <v>SB014</v>
          </cell>
          <cell r="B274" t="str">
            <v>Chiller ALL Scneider (15-20)</v>
          </cell>
        </row>
        <row r="274">
          <cell r="K274">
            <v>2650.75471731415</v>
          </cell>
        </row>
        <row r="275">
          <cell r="A275" t="str">
            <v>SB015</v>
          </cell>
          <cell r="B275" t="str">
            <v>Chiller ALL Scneider (25-30 )</v>
          </cell>
        </row>
        <row r="275">
          <cell r="K275">
            <v>3529.95939633084</v>
          </cell>
        </row>
        <row r="276">
          <cell r="A276" t="str">
            <v>SB016</v>
          </cell>
          <cell r="B276" t="str">
            <v>Freezer ALLScneider (7.5-12) </v>
          </cell>
        </row>
        <row r="276">
          <cell r="K276">
            <v>2590.45047647813</v>
          </cell>
        </row>
        <row r="277">
          <cell r="A277" t="str">
            <v>SB017</v>
          </cell>
          <cell r="B277" t="str">
            <v>Freezer ALLScneider (15-20) </v>
          </cell>
        </row>
        <row r="277">
          <cell r="K277">
            <v>2800.0543029245</v>
          </cell>
        </row>
        <row r="278">
          <cell r="A278" t="str">
            <v>SB018</v>
          </cell>
          <cell r="B278" t="str">
            <v>Freezer ALL Scneider (25-30) </v>
          </cell>
        </row>
        <row r="278">
          <cell r="K278">
            <v>3757.55625591773</v>
          </cell>
        </row>
        <row r="279">
          <cell r="A279" t="str">
            <v>SB019</v>
          </cell>
          <cell r="B279" t="str">
            <v>2in1 ALL Chiller ALL Scneider (2-3.5)</v>
          </cell>
        </row>
        <row r="279">
          <cell r="K279">
            <v>2196.329496353</v>
          </cell>
        </row>
        <row r="280">
          <cell r="A280" t="str">
            <v>SB020</v>
          </cell>
          <cell r="B280" t="str">
            <v>2in1 ALL Chiller ALL Scneider (4-6.5)</v>
          </cell>
        </row>
        <row r="280">
          <cell r="K280">
            <v>2271.2456064166</v>
          </cell>
        </row>
        <row r="281">
          <cell r="A281" t="str">
            <v>SB021</v>
          </cell>
          <cell r="B281" t="str">
            <v>2in1 ALL Freezer ALL Scneider (2-3.5)</v>
          </cell>
        </row>
        <row r="281">
          <cell r="K281">
            <v>2593.07471094518</v>
          </cell>
        </row>
        <row r="282">
          <cell r="A282" t="str">
            <v>SB022</v>
          </cell>
          <cell r="B282" t="str">
            <v>2in1 ALL Freezer ALL Scneider (4-6.5)</v>
          </cell>
        </row>
        <row r="282">
          <cell r="K282">
            <v>2690.67491659817</v>
          </cell>
        </row>
        <row r="283">
          <cell r="A283" t="str">
            <v>SB023</v>
          </cell>
          <cell r="B283" t="str">
            <v>2in1 Chiller/Freezer ALL Scneider (2-3.5)</v>
          </cell>
        </row>
        <row r="283">
          <cell r="K283">
            <v>2394.70210364909</v>
          </cell>
        </row>
        <row r="284">
          <cell r="A284" t="str">
            <v>SB024</v>
          </cell>
          <cell r="B284" t="str">
            <v>2in1 Chiller/Freezer ALL Scneider (4-6.5)</v>
          </cell>
        </row>
        <row r="284">
          <cell r="K284">
            <v>2480.96026150739</v>
          </cell>
        </row>
        <row r="285">
          <cell r="A285" t="str">
            <v>SB025</v>
          </cell>
          <cell r="B285" t="str">
            <v>2in1 Chiller/Freezer ALL Scneider (2-3.5) 2elcb</v>
          </cell>
        </row>
        <row r="285">
          <cell r="K285">
            <v>2540.85594980294</v>
          </cell>
        </row>
        <row r="286">
          <cell r="A286" t="str">
            <v>SB026</v>
          </cell>
          <cell r="B286" t="str">
            <v>2in1 Chiller/Freezer ALL Scneider (4-6.5) 2elcb</v>
          </cell>
        </row>
        <row r="286">
          <cell r="K286">
            <v>2627.11410766123</v>
          </cell>
        </row>
        <row r="287">
          <cell r="A287" t="str">
            <v>SB027</v>
          </cell>
          <cell r="B287" t="str">
            <v>2in1 ALL Freezer ALL Scneider (2-3.5) 2elcb</v>
          </cell>
        </row>
        <row r="287">
          <cell r="K287">
            <v>2739.22855709903</v>
          </cell>
        </row>
        <row r="288">
          <cell r="A288" t="str">
            <v>SB028</v>
          </cell>
          <cell r="B288" t="str">
            <v>2in1 ALL Freezer ALL Scneider (4-6.5) 2elcb</v>
          </cell>
        </row>
        <row r="288">
          <cell r="K288">
            <v>2836.82876275202</v>
          </cell>
        </row>
        <row r="289">
          <cell r="A289" t="str">
            <v>SB030</v>
          </cell>
          <cell r="B289" t="str">
            <v>Customize control panel</v>
          </cell>
        </row>
        <row r="289">
          <cell r="K289">
            <v>0</v>
          </cell>
        </row>
        <row r="290">
          <cell r="A290" t="str">
            <v>SB031</v>
          </cell>
          <cell r="B290" t="str">
            <v>0.3T~1T Flake ice control panel (DOL) cw plc</v>
          </cell>
        </row>
        <row r="290">
          <cell r="K290">
            <v>1092.35996498955</v>
          </cell>
        </row>
        <row r="291">
          <cell r="A291" t="str">
            <v>SB032</v>
          </cell>
          <cell r="B291" t="str">
            <v>1.5T~3T Flake ice control panel (DOL) cw plc</v>
          </cell>
        </row>
        <row r="291">
          <cell r="K291">
            <v>1307.95493936173</v>
          </cell>
        </row>
        <row r="292">
          <cell r="A292" t="str">
            <v>SB032.1</v>
          </cell>
          <cell r="B292" t="str">
            <v>4T~6T Flake ice control panel (p.winding) cw plc</v>
          </cell>
        </row>
        <row r="292">
          <cell r="K292">
            <v>2298.2261798341</v>
          </cell>
        </row>
        <row r="293">
          <cell r="A293" t="str">
            <v>SB033</v>
          </cell>
          <cell r="B293" t="str">
            <v>0.5T-1T Flake ice control panel (DOL)</v>
          </cell>
        </row>
        <row r="293">
          <cell r="K293">
            <v>1460.7220736837</v>
          </cell>
        </row>
        <row r="294">
          <cell r="A294" t="str">
            <v>SB034</v>
          </cell>
          <cell r="B294" t="str">
            <v>1.5T-3T Flake ice control panel (DOL)</v>
          </cell>
        </row>
        <row r="294">
          <cell r="K294">
            <v>1751.23006163488</v>
          </cell>
        </row>
        <row r="295">
          <cell r="A295" t="str">
            <v>SB035</v>
          </cell>
          <cell r="B295" t="str">
            <v>2T~4T Flake ice control panel (PART WINDING)</v>
          </cell>
        </row>
        <row r="295">
          <cell r="K295">
            <v>2438.53675575031</v>
          </cell>
        </row>
        <row r="296">
          <cell r="A296" t="str">
            <v>SB036</v>
          </cell>
          <cell r="B296" t="str">
            <v>5T~6T Flake ice control panel (PART WINDING)</v>
          </cell>
        </row>
        <row r="296">
          <cell r="K296">
            <v>2831.50768455838</v>
          </cell>
        </row>
        <row r="297">
          <cell r="A297" t="str">
            <v>SB037</v>
          </cell>
          <cell r="B297" t="str">
            <v>10T Flake ice control panel (PART WINDING)</v>
          </cell>
        </row>
        <row r="297">
          <cell r="K297">
            <v>3446.892299943</v>
          </cell>
        </row>
        <row r="298">
          <cell r="A298" t="str">
            <v>SB038</v>
          </cell>
          <cell r="B298" t="str">
            <v>PLC CONTROL</v>
          </cell>
        </row>
        <row r="298">
          <cell r="K298">
            <v>977.242302543507</v>
          </cell>
        </row>
        <row r="299">
          <cell r="A299" t="str">
            <v>SB039</v>
          </cell>
          <cell r="B299" t="str">
            <v>FZ05 PLC CONTROL FULL SET</v>
          </cell>
        </row>
        <row r="299">
          <cell r="K299">
            <v>2344.43656980865</v>
          </cell>
        </row>
        <row r="300">
          <cell r="A300" t="str">
            <v>SB040</v>
          </cell>
          <cell r="B300" t="str">
            <v>SK043 SCREEN DISPLAY</v>
          </cell>
        </row>
        <row r="300">
          <cell r="K300">
            <v>883.534136546185</v>
          </cell>
        </row>
        <row r="301">
          <cell r="A301" t="str">
            <v>SB041</v>
          </cell>
          <cell r="B301" t="str">
            <v>ZY108 CONTROLLER</v>
          </cell>
        </row>
        <row r="301">
          <cell r="K301">
            <v>776.439089692102</v>
          </cell>
        </row>
        <row r="302">
          <cell r="A302" t="str">
            <v>SB042</v>
          </cell>
          <cell r="B302" t="str">
            <v>220-11V TRANFORMER</v>
          </cell>
        </row>
        <row r="302">
          <cell r="K302">
            <v>40.1606425702811</v>
          </cell>
        </row>
        <row r="303">
          <cell r="A303" t="str">
            <v>SB043</v>
          </cell>
          <cell r="B303" t="str">
            <v>NTC-10K SENSOR</v>
          </cell>
        </row>
        <row r="303">
          <cell r="K303">
            <v>40.1606425702811</v>
          </cell>
        </row>
        <row r="304">
          <cell r="A304" t="str">
            <v>SB044</v>
          </cell>
          <cell r="B304" t="str">
            <v>MOD-CC WIRE CONNECTOR</v>
          </cell>
        </row>
        <row r="304">
          <cell r="K304">
            <v>5.35475234270415</v>
          </cell>
        </row>
        <row r="305">
          <cell r="A305" t="str">
            <v>SB045</v>
          </cell>
          <cell r="B305" t="str">
            <v>TZTZ</v>
          </cell>
        </row>
        <row r="305">
          <cell r="K305">
            <v>0</v>
          </cell>
        </row>
        <row r="306">
          <cell r="A306" t="str">
            <v>SB046</v>
          </cell>
          <cell r="B306" t="str">
            <v>0-30Bar PRESSURE TRANDUCER</v>
          </cell>
        </row>
        <row r="306">
          <cell r="K306">
            <v>200.803212851406</v>
          </cell>
        </row>
        <row r="307">
          <cell r="A307" t="str">
            <v>SB047</v>
          </cell>
          <cell r="B307" t="str">
            <v>~1-12Bar LOW PRESSURE TRANDUCER</v>
          </cell>
        </row>
        <row r="307">
          <cell r="K307">
            <v>200.803212851406</v>
          </cell>
        </row>
        <row r="308">
          <cell r="A308" t="str">
            <v>SB048</v>
          </cell>
          <cell r="B308" t="str">
            <v>SC13-700 SCREW COND PLC CONTROL FULL SET</v>
          </cell>
        </row>
        <row r="308">
          <cell r="K308">
            <v>3346.72021419009</v>
          </cell>
        </row>
        <row r="309">
          <cell r="B309" t="str">
            <v>Chiller Chnt  (2-3.5) </v>
          </cell>
        </row>
        <row r="309">
          <cell r="K309">
            <v>1200.50961837347</v>
          </cell>
        </row>
        <row r="310">
          <cell r="B310" t="str">
            <v>Chiller Chnt  (4-7.5) </v>
          </cell>
        </row>
        <row r="310">
          <cell r="K310">
            <v>1160.33832311285</v>
          </cell>
        </row>
        <row r="311">
          <cell r="B311" t="str">
            <v>Frezzer Chnt (2-3.5)</v>
          </cell>
        </row>
        <row r="311">
          <cell r="K311">
            <v>1349.94046392763</v>
          </cell>
        </row>
        <row r="312">
          <cell r="B312" t="str">
            <v>Frezzer Chnt (4-7.5) </v>
          </cell>
        </row>
        <row r="312">
          <cell r="K312">
            <v>1398.55989712601</v>
          </cell>
        </row>
        <row r="313">
          <cell r="B313" t="str">
            <v>JXF2520/14</v>
          </cell>
        </row>
        <row r="313">
          <cell r="K313" t="str">
            <v>~</v>
          </cell>
        </row>
        <row r="314">
          <cell r="B314" t="str">
            <v>JXF3025/15</v>
          </cell>
        </row>
        <row r="314">
          <cell r="K314" t="str">
            <v>~</v>
          </cell>
        </row>
        <row r="315">
          <cell r="B315" t="str">
            <v>JXF3030/18</v>
          </cell>
        </row>
        <row r="315">
          <cell r="K315" t="str">
            <v>~</v>
          </cell>
        </row>
        <row r="316">
          <cell r="A316" t="str">
            <v>SW124</v>
          </cell>
          <cell r="B316" t="str">
            <v>JXF4030/15* switch board</v>
          </cell>
        </row>
        <row r="316">
          <cell r="K316">
            <v>123.703703703704</v>
          </cell>
        </row>
        <row r="317">
          <cell r="B317" t="str">
            <v>JXF4030/20  </v>
          </cell>
        </row>
        <row r="317">
          <cell r="K317" t="str">
            <v>~</v>
          </cell>
        </row>
        <row r="318">
          <cell r="B318" t="str">
            <v>JXF4030/25</v>
          </cell>
        </row>
        <row r="318">
          <cell r="K318" t="str">
            <v>~</v>
          </cell>
        </row>
        <row r="319">
          <cell r="A319" t="str">
            <v>SW125</v>
          </cell>
          <cell r="B319" t="str">
            <v>JXF4540/18*</v>
          </cell>
        </row>
        <row r="319">
          <cell r="K319">
            <v>175.754385964912</v>
          </cell>
        </row>
        <row r="320">
          <cell r="A320" t="str">
            <v>SW126</v>
          </cell>
          <cell r="B320" t="str">
            <v>JXF5040/18*</v>
          </cell>
        </row>
        <row r="320">
          <cell r="K320" t="str">
            <v>~</v>
          </cell>
        </row>
        <row r="321">
          <cell r="A321" t="str">
            <v>SW127</v>
          </cell>
          <cell r="B321" t="str">
            <v>JXF5045/18*</v>
          </cell>
        </row>
        <row r="321">
          <cell r="K321">
            <v>204.258771929825</v>
          </cell>
        </row>
        <row r="322">
          <cell r="B322" t="str">
            <v>JXF5040/20 </v>
          </cell>
        </row>
        <row r="322">
          <cell r="K322" t="str">
            <v>~</v>
          </cell>
        </row>
        <row r="323">
          <cell r="B323" t="str">
            <v>JXF5040/25</v>
          </cell>
        </row>
        <row r="323">
          <cell r="K323" t="str">
            <v>~</v>
          </cell>
        </row>
        <row r="324">
          <cell r="B324" t="str">
            <v>JXF6040/20</v>
          </cell>
        </row>
        <row r="324">
          <cell r="K324" t="str">
            <v>~</v>
          </cell>
        </row>
        <row r="325">
          <cell r="B325" t="str">
            <v>JXF6050/15</v>
          </cell>
        </row>
        <row r="325">
          <cell r="K325" t="str">
            <v>~</v>
          </cell>
        </row>
        <row r="326">
          <cell r="A326" t="str">
            <v>SW128</v>
          </cell>
          <cell r="B326" t="str">
            <v>JXF6050/20 *</v>
          </cell>
        </row>
        <row r="326">
          <cell r="K326">
            <v>289.305555555556</v>
          </cell>
        </row>
        <row r="327">
          <cell r="B327" t="str">
            <v>JXF6050/25</v>
          </cell>
        </row>
        <row r="327">
          <cell r="K327" t="str">
            <v>~</v>
          </cell>
        </row>
        <row r="328">
          <cell r="A328" t="str">
            <v>SW129</v>
          </cell>
          <cell r="B328" t="str">
            <v>JXF6060/20 *</v>
          </cell>
        </row>
        <row r="328">
          <cell r="K328">
            <v>326.782407407407</v>
          </cell>
        </row>
        <row r="329">
          <cell r="B329" t="str">
            <v>JXF7050/20</v>
          </cell>
        </row>
        <row r="329">
          <cell r="K329" t="str">
            <v>~</v>
          </cell>
        </row>
        <row r="330">
          <cell r="B330" t="str">
            <v>JXF7050/25</v>
          </cell>
        </row>
        <row r="330">
          <cell r="K330" t="str">
            <v>~</v>
          </cell>
        </row>
        <row r="331">
          <cell r="A331" t="str">
            <v>SW130</v>
          </cell>
          <cell r="B331" t="str">
            <v>JXF7060/20 * (1.2MM)</v>
          </cell>
        </row>
        <row r="331">
          <cell r="K331">
            <v>375.277777777778</v>
          </cell>
        </row>
        <row r="332">
          <cell r="A332" t="str">
            <v>SW131</v>
          </cell>
          <cell r="B332" t="str">
            <v>JXF7060/25 </v>
          </cell>
        </row>
        <row r="332">
          <cell r="K332" t="str">
            <v>~</v>
          </cell>
        </row>
        <row r="333">
          <cell r="A333" t="str">
            <v>SW132</v>
          </cell>
          <cell r="B333" t="str">
            <v>JXF8060/20</v>
          </cell>
        </row>
        <row r="333">
          <cell r="K333" t="str">
            <v>~</v>
          </cell>
        </row>
        <row r="334">
          <cell r="A334" t="str">
            <v>SW133</v>
          </cell>
          <cell r="B334" t="str">
            <v>JXF8060/25</v>
          </cell>
        </row>
        <row r="334">
          <cell r="K334" t="str">
            <v>~</v>
          </cell>
        </row>
        <row r="335">
          <cell r="A335" t="str">
            <v>SW134</v>
          </cell>
          <cell r="B335" t="str">
            <v>JXF8070/20 * (1.2MM)</v>
          </cell>
        </row>
        <row r="335">
          <cell r="K335">
            <v>475.421296296296</v>
          </cell>
        </row>
        <row r="336">
          <cell r="B336" t="str">
            <v>JXF9070/22</v>
          </cell>
        </row>
        <row r="336">
          <cell r="K336" t="str">
            <v>~</v>
          </cell>
        </row>
        <row r="337">
          <cell r="A337" t="str">
            <v>SW135</v>
          </cell>
          <cell r="B337" t="str">
            <v>JXF10080/20 (1.2mm*1.5mm)</v>
          </cell>
        </row>
        <row r="337">
          <cell r="K337">
            <v>671.842592592593</v>
          </cell>
        </row>
        <row r="338">
          <cell r="A338" t="str">
            <v>SW136</v>
          </cell>
          <cell r="B338" t="str">
            <v>JXF10080/25 (1.2mm*1.5mm)</v>
          </cell>
        </row>
        <row r="338">
          <cell r="K338" t="str">
            <v>~</v>
          </cell>
        </row>
        <row r="339">
          <cell r="A339" t="str">
            <v>SW136.1</v>
          </cell>
          <cell r="B339" t="str">
            <v>JXF 120100/25 (1.2mm*1.5mm)</v>
          </cell>
        </row>
        <row r="339">
          <cell r="K339">
            <v>1038.58333333333</v>
          </cell>
        </row>
        <row r="340">
          <cell r="A340" t="str">
            <v>SW137</v>
          </cell>
          <cell r="B340" t="str">
            <v>STX4 4518 (1.2mm*1.5mm)</v>
          </cell>
        </row>
        <row r="340">
          <cell r="K340">
            <v>618.316666666667</v>
          </cell>
        </row>
        <row r="341">
          <cell r="A341" t="str">
            <v>SW138</v>
          </cell>
          <cell r="B341" t="str">
            <v>STX5 620 (1.2mm*1.5mm)</v>
          </cell>
        </row>
        <row r="341">
          <cell r="K341">
            <v>955.320833333333</v>
          </cell>
        </row>
        <row r="342">
          <cell r="A342" t="str">
            <v>SW139</v>
          </cell>
          <cell r="B342" t="str">
            <v>STX6 620 (1.2mm*1.5mm)</v>
          </cell>
        </row>
        <row r="342">
          <cell r="K342">
            <v>1071.5</v>
          </cell>
        </row>
        <row r="343">
          <cell r="A343" t="str">
            <v>SW140</v>
          </cell>
          <cell r="B343" t="str">
            <v>STX6 720 (1.2mm*1.5mm)</v>
          </cell>
        </row>
        <row r="343">
          <cell r="K343">
            <v>1202.2</v>
          </cell>
        </row>
        <row r="344">
          <cell r="A344" t="str">
            <v>SW141</v>
          </cell>
          <cell r="B344" t="str">
            <v>STX7 820 (1.5mm*2mm)</v>
          </cell>
        </row>
        <row r="344">
          <cell r="K344">
            <v>1748.425</v>
          </cell>
        </row>
        <row r="345">
          <cell r="A345" t="str">
            <v>SW142</v>
          </cell>
          <cell r="B345" t="str">
            <v>STX8 1020 (1.5mm*2mm)</v>
          </cell>
        </row>
        <row r="345">
          <cell r="K345">
            <v>2321.375</v>
          </cell>
        </row>
        <row r="346">
          <cell r="A346" t="str">
            <v>SW143</v>
          </cell>
          <cell r="B346" t="str">
            <v>STX8 1025 (1.5mm*2mm)</v>
          </cell>
        </row>
        <row r="346">
          <cell r="K346">
            <v>2494.39166666667</v>
          </cell>
        </row>
        <row r="347">
          <cell r="A347" t="str">
            <v>SW144</v>
          </cell>
          <cell r="B347" t="str">
            <v>TT1 04</v>
          </cell>
        </row>
        <row r="347">
          <cell r="K347">
            <v>42</v>
          </cell>
        </row>
        <row r="348">
          <cell r="A348" t="str">
            <v>SW145</v>
          </cell>
          <cell r="B348" t="str">
            <v>TT2 04</v>
          </cell>
        </row>
        <row r="348">
          <cell r="K348">
            <v>47.5833333333333</v>
          </cell>
        </row>
        <row r="349">
          <cell r="A349" t="str">
            <v>SW146</v>
          </cell>
          <cell r="B349" t="str">
            <v>TT2 05</v>
          </cell>
        </row>
        <row r="349">
          <cell r="K349">
            <v>55.3333333333333</v>
          </cell>
        </row>
        <row r="350">
          <cell r="A350" t="str">
            <v>SW147</v>
          </cell>
          <cell r="B350" t="str">
            <v>TT1 06</v>
          </cell>
        </row>
        <row r="350">
          <cell r="K350">
            <v>63.0833333333333</v>
          </cell>
        </row>
        <row r="351">
          <cell r="A351" t="str">
            <v>SW148</v>
          </cell>
          <cell r="B351" t="str">
            <v>TB-AG-1115</v>
          </cell>
        </row>
        <row r="351">
          <cell r="K351">
            <v>10.4166666666667</v>
          </cell>
        </row>
        <row r="352">
          <cell r="A352" t="str">
            <v>SW149</v>
          </cell>
          <cell r="B352" t="str">
            <v>TB-AG-1419</v>
          </cell>
        </row>
        <row r="352">
          <cell r="K352">
            <v>17.3333333333333</v>
          </cell>
        </row>
        <row r="353">
          <cell r="A353" t="str">
            <v>SW150</v>
          </cell>
          <cell r="B353" t="str">
            <v>TB-AG-1924</v>
          </cell>
        </row>
        <row r="353">
          <cell r="K353">
            <v>25.8333333333333</v>
          </cell>
        </row>
        <row r="354">
          <cell r="A354" t="str">
            <v>SW151</v>
          </cell>
          <cell r="B354" t="str">
            <v>TB-AG-1924-1</v>
          </cell>
        </row>
        <row r="354">
          <cell r="K354">
            <v>36.8333333333333</v>
          </cell>
        </row>
        <row r="355">
          <cell r="A355" t="str">
            <v>SW152</v>
          </cell>
          <cell r="B355" t="str">
            <v>TB-AG-2230</v>
          </cell>
        </row>
        <row r="355">
          <cell r="K355">
            <v>50</v>
          </cell>
        </row>
        <row r="356">
          <cell r="A356" t="str">
            <v>SW153</v>
          </cell>
          <cell r="B356" t="str">
            <v>TB-AG-3038</v>
          </cell>
        </row>
        <row r="356">
          <cell r="K356">
            <v>72.25</v>
          </cell>
        </row>
        <row r="357">
          <cell r="A357" t="str">
            <v>SW154</v>
          </cell>
          <cell r="B357" t="str">
            <v>TB-AG-3038-1</v>
          </cell>
        </row>
        <row r="357">
          <cell r="K357">
            <v>93.0833333333333</v>
          </cell>
        </row>
        <row r="358">
          <cell r="A358" t="str">
            <v>SW155</v>
          </cell>
          <cell r="B358" t="str">
            <v>MEP4540/18 plexiglass door</v>
          </cell>
        </row>
        <row r="358">
          <cell r="K358">
            <v>212.5</v>
          </cell>
        </row>
        <row r="359">
          <cell r="A359" t="str">
            <v>SW156</v>
          </cell>
          <cell r="B359" t="str">
            <v>MEP6060/20 plexiglass door</v>
          </cell>
        </row>
        <row r="359">
          <cell r="K359">
            <v>336.222222222222</v>
          </cell>
        </row>
      </sheetData>
      <sheetData sheetId="26">
        <row r="8">
          <cell r="A8" t="str">
            <v>ITEM CODE</v>
          </cell>
          <cell r="B8" t="str">
            <v>MODEL</v>
          </cell>
        </row>
        <row r="8">
          <cell r="D8" t="str">
            <v>TON</v>
          </cell>
          <cell r="E8" t="str">
            <v>Cooling capacity(kw/h)</v>
          </cell>
        </row>
        <row r="8">
          <cell r="J8" t="str">
            <v>(RM) </v>
          </cell>
        </row>
        <row r="8">
          <cell r="M8" t="str">
            <v>Rotary cond unit</v>
          </cell>
        </row>
        <row r="8">
          <cell r="O8" t="str">
            <v>highly complete set c/w bin</v>
          </cell>
        </row>
        <row r="8">
          <cell r="Q8" t="str">
            <v>highly Complete set w/o bin</v>
          </cell>
          <cell r="R8" t="str">
            <v>copeland scroll</v>
          </cell>
        </row>
        <row r="8">
          <cell r="T8" t="str">
            <v>copeland complete set c/w bin</v>
          </cell>
        </row>
        <row r="8">
          <cell r="V8" t="str">
            <v>copeland Complete set w/o bin</v>
          </cell>
          <cell r="W8" t="str">
            <v>WELZER Cond unit</v>
          </cell>
        </row>
        <row r="8">
          <cell r="Y8" t="str">
            <v>complete set c/w bin</v>
          </cell>
        </row>
        <row r="8">
          <cell r="AA8" t="str">
            <v>Complete set w/o bin</v>
          </cell>
        </row>
        <row r="9">
          <cell r="A9" t="str">
            <v>FLA001.1</v>
          </cell>
          <cell r="B9" t="str">
            <v>F0.3T</v>
          </cell>
        </row>
        <row r="9">
          <cell r="D9" t="str">
            <v>RCX1034,TS-02</v>
          </cell>
          <cell r="E9">
            <v>1.9</v>
          </cell>
        </row>
        <row r="9">
          <cell r="J9">
            <v>4988.19520506268</v>
          </cell>
        </row>
        <row r="9">
          <cell r="M9" t="str">
            <v>PH310M2CS-4KTH</v>
          </cell>
        </row>
        <row r="9">
          <cell r="O9">
            <v>10778.8496533266</v>
          </cell>
        </row>
        <row r="9">
          <cell r="Q9">
            <v>10105.4564550918</v>
          </cell>
          <cell r="R9" t="str">
            <v>ZB15 cw cu32qc</v>
          </cell>
        </row>
        <row r="9">
          <cell r="T9">
            <v>13403.0420311363</v>
          </cell>
        </row>
        <row r="9">
          <cell r="V9">
            <v>11538.4407689447</v>
          </cell>
        </row>
        <row r="11">
          <cell r="A11" t="str">
            <v>FLA001</v>
          </cell>
          <cell r="B11" t="str">
            <v>F0.5T</v>
          </cell>
        </row>
        <row r="11">
          <cell r="D11" t="str">
            <v>RCX2434,3134(TX2-3,TS2-4)</v>
          </cell>
          <cell r="E11">
            <v>3.2</v>
          </cell>
        </row>
        <row r="11">
          <cell r="J11">
            <v>5985.5421686747</v>
          </cell>
        </row>
        <row r="11">
          <cell r="M11" t="str">
            <v>DTH488LC3-3ph</v>
          </cell>
        </row>
        <row r="11">
          <cell r="O11">
            <v>13930.979469403</v>
          </cell>
        </row>
        <row r="11">
          <cell r="Q11">
            <v>10918.9312766319</v>
          </cell>
          <cell r="R11" t="str">
            <v>ZB21 cw cu40qc</v>
          </cell>
        </row>
        <row r="11">
          <cell r="T11">
            <v>15792.6992512431</v>
          </cell>
        </row>
        <row r="11">
          <cell r="V11">
            <v>12780.6510584721</v>
          </cell>
        </row>
        <row r="12">
          <cell r="A12" t="str">
            <v>FLA002</v>
          </cell>
          <cell r="B12" t="str">
            <v>F1T</v>
          </cell>
        </row>
        <row r="12">
          <cell r="D12" t="str">
            <v>RCX4734(TX2-5,TS2-6)</v>
          </cell>
          <cell r="E12">
            <v>6.5</v>
          </cell>
        </row>
        <row r="12">
          <cell r="J12">
            <v>9855.56772544724</v>
          </cell>
        </row>
        <row r="12">
          <cell r="M12" t="str">
            <v>DTE752LC3-3ph</v>
          </cell>
        </row>
        <row r="12">
          <cell r="O12">
            <v>19980.3902922748</v>
          </cell>
        </row>
        <row r="12">
          <cell r="Q12">
            <v>17684.462413179</v>
          </cell>
          <cell r="R12" t="str">
            <v>ZB45 cw cu72bqc</v>
          </cell>
        </row>
        <row r="12">
          <cell r="T12">
            <v>22274.059067675</v>
          </cell>
        </row>
        <row r="12">
          <cell r="V12">
            <v>19262.0108749039</v>
          </cell>
          <cell r="W12" t="str">
            <v>B4DES5Y cw cu72bqc</v>
          </cell>
        </row>
        <row r="12">
          <cell r="Y12">
            <v>23152.8001753504</v>
          </cell>
        </row>
        <row r="12">
          <cell r="AA12">
            <v>20140.7519825793</v>
          </cell>
        </row>
        <row r="13">
          <cell r="A13" t="str">
            <v>FLA003</v>
          </cell>
          <cell r="B13" t="str">
            <v>F1.5T</v>
          </cell>
        </row>
        <row r="13">
          <cell r="D13" t="str">
            <v>TGES5</v>
          </cell>
          <cell r="E13">
            <v>9.8</v>
          </cell>
        </row>
        <row r="13">
          <cell r="J13">
            <v>10952.9025191676</v>
          </cell>
        </row>
        <row r="13">
          <cell r="M13" t="str">
            <v>C-SCN603H8T cw cu125Bqc</v>
          </cell>
        </row>
        <row r="13">
          <cell r="O13">
            <v>27901.5990643911</v>
          </cell>
        </row>
        <row r="13">
          <cell r="Q13">
            <v>23634.5307912987</v>
          </cell>
          <cell r="R13" t="str">
            <v>ZFI36 cw cu125Bqc</v>
          </cell>
        </row>
        <row r="13">
          <cell r="T13">
            <v>29933.0196585107</v>
          </cell>
        </row>
        <row r="13">
          <cell r="V13">
            <v>25665.9513854183</v>
          </cell>
          <cell r="W13" t="str">
            <v>B4TES9Y cw cu125qc</v>
          </cell>
        </row>
        <row r="13">
          <cell r="Y13">
            <v>31564.2635995285</v>
          </cell>
        </row>
        <row r="13">
          <cell r="AA13">
            <v>27297.1953264361</v>
          </cell>
        </row>
        <row r="14">
          <cell r="A14" t="str">
            <v>FLA004</v>
          </cell>
          <cell r="B14" t="str">
            <v>F2T</v>
          </cell>
        </row>
        <row r="14">
          <cell r="D14" t="str">
            <v>TGES7.5,SCX0857</v>
          </cell>
          <cell r="E14">
            <v>13</v>
          </cell>
        </row>
        <row r="14">
          <cell r="J14">
            <v>16099.4470763668</v>
          </cell>
        </row>
        <row r="14">
          <cell r="M14" t="str">
            <v>C-SCN903H8T cw cu144Bqc</v>
          </cell>
        </row>
        <row r="14">
          <cell r="O14">
            <v>35811.18041456</v>
          </cell>
        </row>
        <row r="14">
          <cell r="Q14">
            <v>31396.9718561886</v>
          </cell>
          <cell r="R14" t="str">
            <v>ZFI50 cw cu144Bqc</v>
          </cell>
        </row>
        <row r="14">
          <cell r="T14">
            <v>37320.0280712005</v>
          </cell>
        </row>
        <row r="14">
          <cell r="V14">
            <v>34192.7170325256</v>
          </cell>
          <cell r="W14" t="str">
            <v>B4PES12Y cw cu144qc</v>
          </cell>
        </row>
        <row r="14">
          <cell r="Y14">
            <v>39211.2186080368</v>
          </cell>
        </row>
        <row r="14">
          <cell r="AA14">
            <v>34797.0100496654</v>
          </cell>
        </row>
        <row r="15">
          <cell r="A15" t="str">
            <v>FLA005</v>
          </cell>
          <cell r="B15" t="str">
            <v>F3T</v>
          </cell>
        </row>
        <row r="15">
          <cell r="D15" t="str">
            <v>2*TGES5</v>
          </cell>
          <cell r="E15">
            <v>19.5</v>
          </cell>
        </row>
        <row r="15">
          <cell r="J15">
            <v>19662.4394621201</v>
          </cell>
        </row>
        <row r="15">
          <cell r="M15" t="str">
            <v>1TON CSBN453 cw cu72Bqc</v>
          </cell>
        </row>
        <row r="15">
          <cell r="O15">
            <v>22345.1031255367</v>
          </cell>
        </row>
        <row r="15">
          <cell r="Q15">
            <v>18078.0348524443</v>
          </cell>
          <cell r="R15" t="str">
            <v>ZFI59 cw cu160qc</v>
          </cell>
        </row>
        <row r="15">
          <cell r="V15">
            <v>40309.1181594996</v>
          </cell>
          <cell r="W15" t="str">
            <v>B4nes14Y c/w cu160qc</v>
          </cell>
        </row>
        <row r="15">
          <cell r="Y15" t="str">
            <v>~</v>
          </cell>
        </row>
        <row r="15">
          <cell r="AA15">
            <v>39439.3104040275</v>
          </cell>
        </row>
        <row r="16">
          <cell r="A16" t="str">
            <v>FLA006</v>
          </cell>
          <cell r="B16" t="str">
            <v>F4T</v>
          </cell>
        </row>
        <row r="16">
          <cell r="D16" t="str">
            <v>2*TGES5</v>
          </cell>
          <cell r="E16">
            <v>26</v>
          </cell>
        </row>
        <row r="16">
          <cell r="J16" t="str">
            <v>~</v>
          </cell>
        </row>
        <row r="16">
          <cell r="R16" t="str">
            <v>ZFI68 cw cu200qc</v>
          </cell>
        </row>
        <row r="16">
          <cell r="V16">
            <v>52454.0331908907</v>
          </cell>
          <cell r="W16" t="str">
            <v>B4HE18Y c/w cu200qc</v>
          </cell>
        </row>
        <row r="16">
          <cell r="Y16" t="str">
            <v>~</v>
          </cell>
        </row>
        <row r="16">
          <cell r="AA16">
            <v>54501.9613916001</v>
          </cell>
        </row>
        <row r="17">
          <cell r="A17" t="str">
            <v>FLA007</v>
          </cell>
          <cell r="B17" t="str">
            <v>F5T</v>
          </cell>
        </row>
        <row r="17">
          <cell r="D17" t="str">
            <v>2*SCX0857,2*TGES7.5</v>
          </cell>
          <cell r="E17">
            <v>32.5</v>
          </cell>
        </row>
        <row r="17">
          <cell r="J17">
            <v>30351.41661938</v>
          </cell>
        </row>
        <row r="17">
          <cell r="R17" t="str">
            <v>ZFI122 cw cu300qc</v>
          </cell>
        </row>
        <row r="17">
          <cell r="V17">
            <v>67050.9274434564</v>
          </cell>
          <cell r="W17" t="str">
            <v>B6GE34Y c/w cu300qc</v>
          </cell>
        </row>
        <row r="17">
          <cell r="Y17" t="str">
            <v>~</v>
          </cell>
        </row>
        <row r="17">
          <cell r="AA17">
            <v>65057.2987340233</v>
          </cell>
        </row>
        <row r="18">
          <cell r="A18" t="str">
            <v>FLA008</v>
          </cell>
          <cell r="B18" t="str">
            <v>F6T</v>
          </cell>
        </row>
        <row r="18">
          <cell r="D18" t="str">
            <v>3*TGES5</v>
          </cell>
          <cell r="E18">
            <v>39</v>
          </cell>
        </row>
        <row r="18">
          <cell r="J18">
            <v>31671.0434289183</v>
          </cell>
        </row>
        <row r="18">
          <cell r="R18" t="str">
            <v>ZFI122 cw cu300qc</v>
          </cell>
        </row>
        <row r="18">
          <cell r="V18">
            <v>68474.7114869842</v>
          </cell>
          <cell r="W18" t="str">
            <v>B6GE34Y c/w cu300qc</v>
          </cell>
        </row>
        <row r="18">
          <cell r="Y18" t="str">
            <v>~</v>
          </cell>
        </row>
        <row r="18">
          <cell r="AA18">
            <v>66481.0827775511</v>
          </cell>
        </row>
        <row r="19">
          <cell r="A19" t="str">
            <v>FLA009</v>
          </cell>
          <cell r="B19" t="str">
            <v>F8T</v>
          </cell>
        </row>
        <row r="19">
          <cell r="J19">
            <v>51465.4455719922</v>
          </cell>
        </row>
        <row r="19">
          <cell r="W19" t="str">
            <v>SW3L 3000</v>
          </cell>
        </row>
        <row r="19">
          <cell r="AA19">
            <v>99165.8270938773</v>
          </cell>
        </row>
        <row r="20">
          <cell r="A20" t="str">
            <v>FLA010</v>
          </cell>
          <cell r="B20" t="str">
            <v>F10T</v>
          </cell>
        </row>
        <row r="20">
          <cell r="J20">
            <v>55424.326000607</v>
          </cell>
        </row>
        <row r="20">
          <cell r="W20" t="str">
            <v>SW3L 4000</v>
          </cell>
        </row>
        <row r="20">
          <cell r="AA20">
            <v>131267.662390851</v>
          </cell>
        </row>
        <row r="21">
          <cell r="A21" t="str">
            <v>FLA011</v>
          </cell>
          <cell r="B21" t="str">
            <v>F12T</v>
          </cell>
        </row>
        <row r="21">
          <cell r="J21">
            <v>59383.2064292218</v>
          </cell>
        </row>
        <row r="21">
          <cell r="W21" t="str">
            <v>SW3L 5000</v>
          </cell>
        </row>
        <row r="21">
          <cell r="AA21">
            <v>151310.335734767</v>
          </cell>
        </row>
        <row r="22">
          <cell r="A22" t="str">
            <v>FLA010.01</v>
          </cell>
          <cell r="B22" t="str">
            <v>F15T</v>
          </cell>
        </row>
        <row r="22">
          <cell r="J22">
            <v>69940.2209055279</v>
          </cell>
        </row>
        <row r="22">
          <cell r="W22" t="str">
            <v>SW3L 6000</v>
          </cell>
        </row>
        <row r="22">
          <cell r="AA22">
            <v>163527.302933461</v>
          </cell>
        </row>
        <row r="23">
          <cell r="A23" t="str">
            <v>FLA010.02</v>
          </cell>
          <cell r="B23" t="str">
            <v>F20T</v>
          </cell>
        </row>
        <row r="23">
          <cell r="J23">
            <v>75218.728143681</v>
          </cell>
        </row>
        <row r="23">
          <cell r="W23" t="str">
            <v>SW3L 8000</v>
          </cell>
        </row>
        <row r="23">
          <cell r="AA23">
            <v>201218.362879754</v>
          </cell>
        </row>
        <row r="24">
          <cell r="A24" t="str">
            <v>FLA010.05</v>
          </cell>
          <cell r="B24" t="str">
            <v>STF0.5T</v>
          </cell>
        </row>
        <row r="24">
          <cell r="D24" t="str">
            <v>RCX2434,3134(TX2-3,TS2-4)</v>
          </cell>
          <cell r="E24">
            <v>3.2</v>
          </cell>
        </row>
        <row r="24">
          <cell r="J24">
            <v>6912.33090710519</v>
          </cell>
        </row>
        <row r="25">
          <cell r="A25" t="str">
            <v>FLA010.06</v>
          </cell>
          <cell r="B25" t="str">
            <v>STF1T</v>
          </cell>
        </row>
        <row r="25">
          <cell r="D25" t="str">
            <v>RCX4734(TX2-5,TS2-6)</v>
          </cell>
          <cell r="E25">
            <v>6.5</v>
          </cell>
        </row>
        <row r="25">
          <cell r="J25">
            <v>11480.7532429829</v>
          </cell>
        </row>
        <row r="25">
          <cell r="N25">
            <v>700</v>
          </cell>
        </row>
        <row r="26">
          <cell r="A26" t="str">
            <v>FLA010.07</v>
          </cell>
          <cell r="B26" t="str">
            <v>STF1.5T</v>
          </cell>
        </row>
        <row r="26">
          <cell r="D26" t="str">
            <v>TGES5</v>
          </cell>
          <cell r="E26">
            <v>9.8</v>
          </cell>
        </row>
        <row r="26">
          <cell r="J26">
            <v>13935.2591087241</v>
          </cell>
        </row>
        <row r="26">
          <cell r="N26">
            <v>900</v>
          </cell>
        </row>
        <row r="27">
          <cell r="A27" t="str">
            <v>FLA010.08</v>
          </cell>
          <cell r="B27" t="str">
            <v>STF2T</v>
          </cell>
        </row>
        <row r="27">
          <cell r="D27" t="str">
            <v>TGES7.5,SCX0857</v>
          </cell>
          <cell r="E27">
            <v>13</v>
          </cell>
        </row>
        <row r="27">
          <cell r="J27">
            <v>18580.3454782987</v>
          </cell>
        </row>
        <row r="27">
          <cell r="N27">
            <v>1750</v>
          </cell>
        </row>
        <row r="28">
          <cell r="A28" t="str">
            <v>FLA010.09</v>
          </cell>
          <cell r="B28" t="str">
            <v>STF3T</v>
          </cell>
        </row>
        <row r="28">
          <cell r="D28" t="str">
            <v>2*TGES5</v>
          </cell>
          <cell r="E28">
            <v>19.5</v>
          </cell>
        </row>
        <row r="28">
          <cell r="J28">
            <v>22209.319204529</v>
          </cell>
        </row>
        <row r="28">
          <cell r="N28">
            <v>2100</v>
          </cell>
        </row>
        <row r="29">
          <cell r="A29" t="str">
            <v>FLA010.10</v>
          </cell>
          <cell r="B29" t="str">
            <v>STF4T</v>
          </cell>
        </row>
        <row r="29">
          <cell r="D29" t="str">
            <v>2*TGES5</v>
          </cell>
          <cell r="E29">
            <v>26</v>
          </cell>
        </row>
        <row r="29">
          <cell r="J29">
            <v>29636.6187642135</v>
          </cell>
        </row>
        <row r="29">
          <cell r="N29">
            <v>2900</v>
          </cell>
        </row>
        <row r="30">
          <cell r="A30" t="str">
            <v>FLA010.11</v>
          </cell>
          <cell r="B30" t="str">
            <v>STF5T</v>
          </cell>
        </row>
        <row r="30">
          <cell r="D30" t="str">
            <v>2*SCX0857,2*TGES7.5</v>
          </cell>
          <cell r="E30">
            <v>32.5</v>
          </cell>
        </row>
        <row r="30">
          <cell r="J30">
            <v>39588.8042861479</v>
          </cell>
        </row>
        <row r="30">
          <cell r="N30">
            <v>3000</v>
          </cell>
        </row>
        <row r="31">
          <cell r="A31" t="str">
            <v>FLA010.12</v>
          </cell>
          <cell r="B31" t="str">
            <v>STF6T</v>
          </cell>
        </row>
        <row r="31">
          <cell r="D31" t="str">
            <v>3*TGES5</v>
          </cell>
          <cell r="E31">
            <v>39</v>
          </cell>
        </row>
        <row r="31">
          <cell r="J31">
            <v>40321.9302914469</v>
          </cell>
        </row>
        <row r="31">
          <cell r="N31">
            <v>5500</v>
          </cell>
        </row>
        <row r="32">
          <cell r="A32" t="str">
            <v>FLA010.13</v>
          </cell>
          <cell r="B32" t="str">
            <v>STF1T-316</v>
          </cell>
        </row>
        <row r="32">
          <cell r="J32">
            <v>15835.5217144592</v>
          </cell>
        </row>
        <row r="33">
          <cell r="A33" t="str">
            <v>FLA024.1</v>
          </cell>
          <cell r="B33" t="str">
            <v>ICE BIN 600P (0.3ton machine)</v>
          </cell>
        </row>
        <row r="33">
          <cell r="D33" t="str">
            <v>03ton</v>
          </cell>
          <cell r="E33" t="str">
            <v>1060h*760l*800w(42"*30"*31.5")</v>
          </cell>
        </row>
        <row r="33">
          <cell r="J33">
            <v>2237.52151462995</v>
          </cell>
        </row>
        <row r="34">
          <cell r="A34" t="str">
            <v>FLA025</v>
          </cell>
          <cell r="B34" t="str">
            <v>ICE BIN 2000P (0.5~1ton machine)</v>
          </cell>
        </row>
        <row r="34">
          <cell r="D34" t="str">
            <v>0.5ton-1ton</v>
          </cell>
          <cell r="E34" t="str">
            <v>1170h * 1220l * 920w (47"*48"*36")</v>
          </cell>
        </row>
        <row r="34">
          <cell r="J34">
            <v>3614.4578313253</v>
          </cell>
        </row>
        <row r="35">
          <cell r="A35" t="str">
            <v>FLA027</v>
          </cell>
          <cell r="B35" t="str">
            <v>ICE BIN 2500P (1.5ton~2ton machine)</v>
          </cell>
        </row>
        <row r="35">
          <cell r="D35" t="str">
            <v>1.5-2ton</v>
          </cell>
          <cell r="E35" t="str">
            <v>1100h * 1500l * 1126w (43"*59"*44")</v>
          </cell>
        </row>
        <row r="35">
          <cell r="J35">
            <v>5120.48192771084</v>
          </cell>
        </row>
        <row r="36">
          <cell r="A36" t="str">
            <v>SB031</v>
          </cell>
          <cell r="B36" t="str">
            <v>0.3T~1T Flake ice control panel (DOL) cw plc</v>
          </cell>
        </row>
        <row r="36">
          <cell r="D36" t="str">
            <v>0.3-1T</v>
          </cell>
        </row>
        <row r="36">
          <cell r="J36">
            <v>1008.33227537497</v>
          </cell>
        </row>
        <row r="37">
          <cell r="A37" t="str">
            <v>SB032</v>
          </cell>
          <cell r="B37" t="str">
            <v>1.5T~3T Flake ice control panel (DOL) cw plc</v>
          </cell>
        </row>
        <row r="37">
          <cell r="D37" t="str">
            <v>1.5-3T</v>
          </cell>
        </row>
        <row r="37">
          <cell r="J37">
            <v>1207.34302094929</v>
          </cell>
        </row>
        <row r="38">
          <cell r="A38" t="str">
            <v>SB032.1</v>
          </cell>
          <cell r="B38" t="str">
            <v>4T~6T Flake ice control panel (p.winding) cw plc</v>
          </cell>
        </row>
        <row r="38">
          <cell r="D38" t="str">
            <v>4-6T</v>
          </cell>
        </row>
        <row r="38">
          <cell r="J38">
            <v>2121.43955061609</v>
          </cell>
        </row>
        <row r="39">
          <cell r="A39" t="str">
            <v>SB033</v>
          </cell>
          <cell r="B39" t="str">
            <v>0.5T-1T Flake ice control panel (DOL)</v>
          </cell>
        </row>
        <row r="39">
          <cell r="D39" t="str">
            <v>0.5-1T</v>
          </cell>
        </row>
        <row r="39">
          <cell r="J39">
            <v>1460.7220736837</v>
          </cell>
        </row>
        <row r="40">
          <cell r="A40" t="str">
            <v>SB034</v>
          </cell>
          <cell r="B40" t="str">
            <v>1.5T-3T Flake ice control panel (DOL)</v>
          </cell>
        </row>
        <row r="40">
          <cell r="D40" t="str">
            <v>1.5-3T</v>
          </cell>
        </row>
        <row r="40">
          <cell r="J40">
            <v>1751.23006163488</v>
          </cell>
        </row>
        <row r="41">
          <cell r="A41" t="str">
            <v>SB035</v>
          </cell>
          <cell r="B41" t="str">
            <v>2T~4T Flake ice control panel (PART WINDING)</v>
          </cell>
        </row>
        <row r="41">
          <cell r="D41" t="str">
            <v>2-4T</v>
          </cell>
        </row>
        <row r="41">
          <cell r="J41">
            <v>2438.53675575031</v>
          </cell>
        </row>
        <row r="42">
          <cell r="A42" t="str">
            <v>SB036</v>
          </cell>
          <cell r="B42" t="str">
            <v>5T~6T Flake ice control panel (PART WINDING)</v>
          </cell>
        </row>
        <row r="42">
          <cell r="D42" t="str">
            <v>5-6T</v>
          </cell>
        </row>
        <row r="42">
          <cell r="J42">
            <v>2831.50768455838</v>
          </cell>
        </row>
        <row r="43">
          <cell r="A43" t="str">
            <v>SB037</v>
          </cell>
          <cell r="B43" t="str">
            <v>10T Flake ice control panel (PART WINDING)</v>
          </cell>
        </row>
        <row r="43">
          <cell r="D43" t="str">
            <v>8-10T</v>
          </cell>
        </row>
        <row r="43">
          <cell r="J43">
            <v>3446.892299943</v>
          </cell>
        </row>
        <row r="44">
          <cell r="A44" t="str">
            <v>SB038</v>
          </cell>
          <cell r="B44" t="str">
            <v>PLC CONTROL</v>
          </cell>
        </row>
        <row r="44">
          <cell r="J44">
            <v>814.368585452923</v>
          </cell>
        </row>
        <row r="45">
          <cell r="A45" t="str">
            <v>FLA028</v>
          </cell>
          <cell r="B45" t="str">
            <v>PLC CONTROL BOARD 3PH</v>
          </cell>
        </row>
        <row r="45">
          <cell r="J45">
            <v>354.75234270415</v>
          </cell>
        </row>
        <row r="46">
          <cell r="A46" t="str">
            <v>FLA029</v>
          </cell>
          <cell r="B46" t="str">
            <v>PLC CONTROL BOARD 1PH</v>
          </cell>
        </row>
        <row r="46">
          <cell r="J46">
            <v>334.672021419009</v>
          </cell>
        </row>
        <row r="47">
          <cell r="A47" t="str">
            <v>FLA033</v>
          </cell>
          <cell r="B47" t="str">
            <v>ICE SHOVEL SMALL (66CM*20CM)</v>
          </cell>
        </row>
        <row r="47">
          <cell r="D47" t="str">
            <v>0.3-0.5</v>
          </cell>
        </row>
        <row r="47">
          <cell r="J47">
            <v>83.9070567986231</v>
          </cell>
        </row>
        <row r="48">
          <cell r="A48" t="str">
            <v>FLA034</v>
          </cell>
          <cell r="B48" t="str">
            <v>ICE SHOVEL MEDIUM (96CM*26CM)</v>
          </cell>
        </row>
        <row r="48">
          <cell r="D48" t="str">
            <v>1~3</v>
          </cell>
        </row>
        <row r="48">
          <cell r="J48">
            <v>111.876075731497</v>
          </cell>
        </row>
        <row r="49">
          <cell r="A49" t="str">
            <v>FLA034.1</v>
          </cell>
          <cell r="B49" t="str">
            <v>ICE SHOVEL MEDIUM (112CM*35CM)</v>
          </cell>
        </row>
        <row r="49">
          <cell r="D49" t="str">
            <v>4~10</v>
          </cell>
        </row>
        <row r="49">
          <cell r="J49">
            <v>140.963855421687</v>
          </cell>
        </row>
        <row r="50">
          <cell r="A50" t="str">
            <v>FLA035</v>
          </cell>
          <cell r="B50" t="str">
            <v>Water pump motor 2WATTS</v>
          </cell>
        </row>
        <row r="50">
          <cell r="J50">
            <v>100.903614457831</v>
          </cell>
        </row>
        <row r="51">
          <cell r="A51" t="str">
            <v>FLA036</v>
          </cell>
          <cell r="B51" t="str">
            <v>Water pump motor 6WATTS</v>
          </cell>
        </row>
        <row r="51">
          <cell r="J51">
            <v>158.132530120482</v>
          </cell>
        </row>
        <row r="52">
          <cell r="A52" t="str">
            <v>FLA037</v>
          </cell>
          <cell r="B52" t="str">
            <v>Water pump motor 9WATTS</v>
          </cell>
        </row>
        <row r="52">
          <cell r="D52" t="str">
            <v>0.5T-1T</v>
          </cell>
          <cell r="E52" t="str">
            <v>9W</v>
          </cell>
        </row>
        <row r="52">
          <cell r="J52">
            <v>188.253012048193</v>
          </cell>
        </row>
        <row r="53">
          <cell r="A53" t="str">
            <v>FLA038</v>
          </cell>
          <cell r="B53" t="str">
            <v>Water pump motor 14WATTS</v>
          </cell>
        </row>
        <row r="53">
          <cell r="D53" t="str">
            <v>0.5T-1.5T</v>
          </cell>
          <cell r="E53" t="str">
            <v>14W</v>
          </cell>
        </row>
        <row r="53">
          <cell r="J53">
            <v>260.542168674699</v>
          </cell>
        </row>
        <row r="54">
          <cell r="A54" t="str">
            <v>FLA038.1</v>
          </cell>
          <cell r="B54" t="str">
            <v>0.12kw water pump short shaft (2T-3T)</v>
          </cell>
        </row>
        <row r="54">
          <cell r="D54" t="str">
            <v>2T-3T</v>
          </cell>
        </row>
        <row r="54">
          <cell r="J54">
            <v>632.530120481928</v>
          </cell>
        </row>
        <row r="55">
          <cell r="A55" t="str">
            <v>FLA038.2</v>
          </cell>
          <cell r="B55" t="str">
            <v>0.12kw water pump long shaft (4T-6T)</v>
          </cell>
        </row>
        <row r="55">
          <cell r="D55" t="str">
            <v>4T-6T</v>
          </cell>
        </row>
        <row r="55">
          <cell r="J55">
            <v>702.81124497992</v>
          </cell>
        </row>
        <row r="56">
          <cell r="A56" t="str">
            <v>FLA039</v>
          </cell>
          <cell r="B56" t="str">
            <v>DOB-20</v>
          </cell>
        </row>
        <row r="56">
          <cell r="D56" t="str">
            <v>0.5T-3T (140mm)</v>
          </cell>
          <cell r="E56" t="str">
            <v>20W</v>
          </cell>
        </row>
        <row r="56">
          <cell r="J56">
            <v>257.279116465863</v>
          </cell>
        </row>
        <row r="57">
          <cell r="A57" t="str">
            <v>FLA040</v>
          </cell>
          <cell r="B57" t="str">
            <v>TC-8180</v>
          </cell>
        </row>
        <row r="57">
          <cell r="D57" t="str">
            <v>4T (180mm)</v>
          </cell>
          <cell r="E57" t="str">
            <v>90W</v>
          </cell>
        </row>
        <row r="57">
          <cell r="J57">
            <v>420.43172690763</v>
          </cell>
        </row>
        <row r="58">
          <cell r="A58" t="str">
            <v>FLA041</v>
          </cell>
          <cell r="B58" t="str">
            <v>TC-4180</v>
          </cell>
        </row>
        <row r="58">
          <cell r="D58" t="str">
            <v>5T-8T (180mm)</v>
          </cell>
          <cell r="E58" t="str">
            <v>180W</v>
          </cell>
        </row>
        <row r="58">
          <cell r="J58">
            <v>652.610441767068</v>
          </cell>
        </row>
        <row r="59">
          <cell r="A59" t="str">
            <v>FLA042</v>
          </cell>
          <cell r="B59" t="str">
            <v>TC-2180</v>
          </cell>
        </row>
        <row r="59">
          <cell r="D59" t="str">
            <v>10T-12T (195mm)</v>
          </cell>
          <cell r="E59" t="str">
            <v>370W</v>
          </cell>
        </row>
        <row r="59">
          <cell r="J59">
            <v>853.413654618474</v>
          </cell>
        </row>
        <row r="60">
          <cell r="A60" t="str">
            <v>FLA043</v>
          </cell>
          <cell r="B60" t="str">
            <v>IWAKI PUMP (ES-B11VC-230N1)</v>
          </cell>
        </row>
        <row r="60">
          <cell r="D60" t="str">
            <v>0.5-40T</v>
          </cell>
        </row>
        <row r="60">
          <cell r="J60">
            <v>1500</v>
          </cell>
        </row>
        <row r="61">
          <cell r="A61" t="str">
            <v>FLA043.1</v>
          </cell>
          <cell r="B61" t="str">
            <v>IWAKI FOOT VALVE</v>
          </cell>
        </row>
        <row r="61">
          <cell r="J61">
            <v>254.545454545455</v>
          </cell>
        </row>
        <row r="62">
          <cell r="A62" t="str">
            <v>FLA043.2</v>
          </cell>
          <cell r="B62" t="str">
            <v>IWAKI HOSE (PER METER)</v>
          </cell>
        </row>
        <row r="62">
          <cell r="J62">
            <v>13.6</v>
          </cell>
        </row>
        <row r="63">
          <cell r="A63" t="str">
            <v>FLA044</v>
          </cell>
          <cell r="B63" t="str">
            <v>Newdose Salt water pump</v>
          </cell>
        </row>
        <row r="63">
          <cell r="J63">
            <v>472.47814788566</v>
          </cell>
        </row>
        <row r="64">
          <cell r="A64" t="str">
            <v>FLA045</v>
          </cell>
          <cell r="B64" t="str">
            <v>FLOAT VALVE (SMALL)</v>
          </cell>
        </row>
        <row r="64">
          <cell r="J64">
            <v>30.1204819277108</v>
          </cell>
        </row>
        <row r="65">
          <cell r="A65" t="str">
            <v>FLA046</v>
          </cell>
          <cell r="B65" t="str">
            <v>FLOAT VALVE (BIG)</v>
          </cell>
        </row>
        <row r="65">
          <cell r="J65">
            <v>75.3012048192771</v>
          </cell>
        </row>
        <row r="66">
          <cell r="A66" t="str">
            <v>FLA047</v>
          </cell>
          <cell r="B66" t="str">
            <v>MF-5KP2</v>
          </cell>
        </row>
        <row r="66">
          <cell r="D66" t="str">
            <v>Versatile</v>
          </cell>
        </row>
        <row r="66">
          <cell r="J66">
            <v>163.152610441767</v>
          </cell>
        </row>
        <row r="67">
          <cell r="A67" t="str">
            <v>FLA047.1</v>
          </cell>
          <cell r="B67" t="str">
            <v>WEIG INFRARED SWITCH</v>
          </cell>
        </row>
        <row r="67">
          <cell r="J67">
            <v>104.58500669344</v>
          </cell>
        </row>
        <row r="68">
          <cell r="A68" t="str">
            <v>FLA048</v>
          </cell>
          <cell r="B68" t="str">
            <v>RF-0H21DS</v>
          </cell>
        </row>
        <row r="68">
          <cell r="D68" t="str">
            <v>Versatile</v>
          </cell>
        </row>
        <row r="68">
          <cell r="J68">
            <v>25.8366800535475</v>
          </cell>
        </row>
        <row r="69">
          <cell r="A69" t="str">
            <v>FLA049</v>
          </cell>
          <cell r="B69" t="str">
            <v>6GU600RC c/w 6IK250GU-S3FT motor</v>
          </cell>
        </row>
        <row r="69">
          <cell r="D69" t="str">
            <v>300kgs</v>
          </cell>
        </row>
        <row r="69">
          <cell r="J69">
            <v>1133.0588812932</v>
          </cell>
        </row>
        <row r="70">
          <cell r="A70" t="str">
            <v>FLA050</v>
          </cell>
          <cell r="B70" t="str">
            <v>BHVWEQ70X40-600</v>
          </cell>
        </row>
        <row r="70">
          <cell r="D70" t="str">
            <v>0.5T-1.5T</v>
          </cell>
        </row>
        <row r="70">
          <cell r="J70">
            <v>2250.38083367955</v>
          </cell>
        </row>
        <row r="71">
          <cell r="A71" t="str">
            <v>FLA051</v>
          </cell>
          <cell r="B71" t="str">
            <v>BHVWEQ80X50-800</v>
          </cell>
        </row>
        <row r="71">
          <cell r="D71" t="str">
            <v>2T</v>
          </cell>
        </row>
        <row r="71">
          <cell r="J71">
            <v>2631.21451322532</v>
          </cell>
        </row>
        <row r="72">
          <cell r="A72" t="str">
            <v>FLA052</v>
          </cell>
          <cell r="B72" t="str">
            <v>BHVWEQ80X50-600</v>
          </cell>
        </row>
        <row r="72">
          <cell r="D72" t="str">
            <v>2.5T-4T</v>
          </cell>
        </row>
        <row r="72">
          <cell r="J72">
            <v>2631.21451322532</v>
          </cell>
        </row>
        <row r="73">
          <cell r="A73" t="str">
            <v>FLA053</v>
          </cell>
          <cell r="B73" t="str">
            <v>BHVWEQ100X60-600</v>
          </cell>
        </row>
        <row r="73">
          <cell r="D73" t="str">
            <v>5T</v>
          </cell>
        </row>
        <row r="73">
          <cell r="J73">
            <v>4293.03420578867</v>
          </cell>
        </row>
        <row r="74">
          <cell r="A74" t="str">
            <v>FLA053.1</v>
          </cell>
          <cell r="B74" t="str">
            <v>TKVWEQ60-800</v>
          </cell>
        </row>
        <row r="74">
          <cell r="D74" t="str">
            <v>0.5T</v>
          </cell>
          <cell r="E74" t="str">
            <v>0.25KW</v>
          </cell>
        </row>
        <row r="74">
          <cell r="J74">
            <v>1673.36010709505</v>
          </cell>
        </row>
        <row r="75">
          <cell r="A75" t="str">
            <v>FLA054</v>
          </cell>
          <cell r="B75" t="str">
            <v>TKVWEQ70*40-600-800</v>
          </cell>
        </row>
        <row r="75">
          <cell r="D75" t="str">
            <v>1T-1.5T</v>
          </cell>
          <cell r="E75" t="str">
            <v>0.25KW(11MM)</v>
          </cell>
        </row>
        <row r="75">
          <cell r="J75">
            <v>1856.85269814892</v>
          </cell>
        </row>
        <row r="76">
          <cell r="A76" t="str">
            <v>FLA055</v>
          </cell>
          <cell r="B76" t="str">
            <v>TKVWEQ80*50-800</v>
          </cell>
        </row>
        <row r="76">
          <cell r="D76" t="str">
            <v>2T-3T </v>
          </cell>
          <cell r="E76" t="str">
            <v>0.37KW</v>
          </cell>
        </row>
        <row r="76">
          <cell r="J76">
            <v>2841.25005770207</v>
          </cell>
        </row>
        <row r="77">
          <cell r="A77" t="str">
            <v>FLA056</v>
          </cell>
          <cell r="B77" t="str">
            <v>TKVWEQ100*60-800</v>
          </cell>
        </row>
        <row r="77">
          <cell r="D77" t="str">
            <v>4T-6T</v>
          </cell>
          <cell r="E77" t="str">
            <v>0.55KW</v>
          </cell>
        </row>
        <row r="77">
          <cell r="J77">
            <v>4602.31731523796</v>
          </cell>
        </row>
        <row r="78">
          <cell r="A78" t="str">
            <v>FLA057</v>
          </cell>
          <cell r="B78" t="str">
            <v>TKVWEQ100*60-600</v>
          </cell>
        </row>
        <row r="78">
          <cell r="D78" t="str">
            <v>4T-6T</v>
          </cell>
          <cell r="E78" t="str">
            <v>0.55KW</v>
          </cell>
        </row>
        <row r="78">
          <cell r="J78">
            <v>4602.31731523796</v>
          </cell>
        </row>
        <row r="79">
          <cell r="A79" t="str">
            <v>FLA057.1</v>
          </cell>
          <cell r="B79" t="str">
            <v>TKVWEQM120*70-800R</v>
          </cell>
        </row>
        <row r="79">
          <cell r="D79" t="str">
            <v>8-10ton</v>
          </cell>
        </row>
        <row r="79">
          <cell r="J79">
            <v>7501.26944559849</v>
          </cell>
        </row>
        <row r="80">
          <cell r="A80" t="str">
            <v>FLA057.2</v>
          </cell>
          <cell r="B80" t="str">
            <v>TKVWEQM135*80-800R</v>
          </cell>
        </row>
        <row r="80">
          <cell r="J80">
            <v>9809.35235193648</v>
          </cell>
        </row>
        <row r="81">
          <cell r="A81" t="str">
            <v>FLA058</v>
          </cell>
          <cell r="B81" t="str">
            <v>1ton icesta gear motor (5RK120A-YFT)</v>
          </cell>
        </row>
        <row r="81">
          <cell r="D81" t="str">
            <v>1T</v>
          </cell>
        </row>
        <row r="81">
          <cell r="J81">
            <v>389.583333333333</v>
          </cell>
        </row>
        <row r="82">
          <cell r="A82" t="str">
            <v>FLA058.1</v>
          </cell>
          <cell r="B82" t="str">
            <v>0.18KW (63)</v>
          </cell>
        </row>
        <row r="82">
          <cell r="D82" t="str">
            <v>1T</v>
          </cell>
        </row>
        <row r="82">
          <cell r="J82" t="str">
            <v>~</v>
          </cell>
        </row>
        <row r="83">
          <cell r="A83" t="str">
            <v>FLA058.2</v>
          </cell>
          <cell r="B83" t="str">
            <v>0.25KW (SMALL FLANGE 3PH)</v>
          </cell>
        </row>
        <row r="83">
          <cell r="D83" t="str">
            <v>0.5T</v>
          </cell>
        </row>
        <row r="83">
          <cell r="J83">
            <v>600</v>
          </cell>
        </row>
        <row r="84">
          <cell r="A84" t="str">
            <v>FLA059</v>
          </cell>
          <cell r="B84" t="str">
            <v>0.25KW (63) </v>
          </cell>
        </row>
        <row r="84">
          <cell r="D84" t="str">
            <v>0.5T-1.5T</v>
          </cell>
          <cell r="E84" t="str">
            <v>0.25KW (63) 11mm*23mm</v>
          </cell>
        </row>
        <row r="84">
          <cell r="J84">
            <v>450</v>
          </cell>
        </row>
        <row r="85">
          <cell r="A85" t="str">
            <v>FLA060</v>
          </cell>
          <cell r="B85" t="str">
            <v>0.25KW (71)</v>
          </cell>
        </row>
        <row r="85">
          <cell r="D85" t="str">
            <v>0.5-1T</v>
          </cell>
          <cell r="E85" t="str">
            <v>0.25KW (71) 14mm*30mm</v>
          </cell>
        </row>
        <row r="85">
          <cell r="J85">
            <v>516.666666666667</v>
          </cell>
        </row>
        <row r="86">
          <cell r="A86" t="str">
            <v>FLA060.1</v>
          </cell>
          <cell r="B86" t="str">
            <v>0.25KW (71)</v>
          </cell>
        </row>
        <row r="86">
          <cell r="D86" t="str">
            <v>0.5T-2T</v>
          </cell>
          <cell r="E86" t="str">
            <v>0.25KW (71) 11mm*30mm</v>
          </cell>
        </row>
        <row r="86">
          <cell r="J86">
            <v>666.666666666667</v>
          </cell>
        </row>
        <row r="87">
          <cell r="A87" t="str">
            <v>FLA061</v>
          </cell>
          <cell r="B87" t="str">
            <v>0.37KW (71)</v>
          </cell>
        </row>
        <row r="87">
          <cell r="D87" t="str">
            <v>0.5T-3T</v>
          </cell>
          <cell r="E87" t="str">
            <v>0.37KW (71) 14mm*30mm</v>
          </cell>
        </row>
        <row r="87">
          <cell r="J87">
            <v>566.666666666667</v>
          </cell>
        </row>
        <row r="88">
          <cell r="A88" t="str">
            <v>FLA062</v>
          </cell>
          <cell r="B88" t="str">
            <v>0.55KW (71)</v>
          </cell>
        </row>
        <row r="88">
          <cell r="D88" t="str">
            <v>4T-6T</v>
          </cell>
          <cell r="E88" t="str">
            <v>0.55KW (71) 14mm*30mm</v>
          </cell>
        </row>
        <row r="88">
          <cell r="J88">
            <v>633.333333333333</v>
          </cell>
        </row>
        <row r="89">
          <cell r="A89" t="str">
            <v>FLA063</v>
          </cell>
          <cell r="B89" t="str">
            <v>0.75KW (80)</v>
          </cell>
        </row>
        <row r="89">
          <cell r="D89" t="str">
            <v>8T-20T</v>
          </cell>
          <cell r="E89" t="str">
            <v>0.75KW</v>
          </cell>
        </row>
        <row r="89">
          <cell r="J89">
            <v>713.333333333333</v>
          </cell>
        </row>
        <row r="90">
          <cell r="A90" t="str">
            <v>FLA063.1</v>
          </cell>
          <cell r="B90" t="str">
            <v>0.3TON ICE SCRAPER</v>
          </cell>
        </row>
        <row r="90">
          <cell r="D90" t="str">
            <v>60*220</v>
          </cell>
        </row>
        <row r="90">
          <cell r="J90">
            <v>708.717221828491</v>
          </cell>
        </row>
        <row r="91">
          <cell r="A91" t="str">
            <v>FLA064</v>
          </cell>
          <cell r="B91" t="str">
            <v>0.5TON ICE SCRAPER</v>
          </cell>
        </row>
        <row r="91">
          <cell r="D91" t="str">
            <v>60*220 (60*270)</v>
          </cell>
        </row>
        <row r="91">
          <cell r="J91">
            <v>1133.94755492558</v>
          </cell>
        </row>
        <row r="92">
          <cell r="A92" t="str">
            <v>FLA065</v>
          </cell>
          <cell r="B92" t="str">
            <v>1TON ICE SCRAPER</v>
          </cell>
        </row>
        <row r="92">
          <cell r="D92" t="str">
            <v>70*320</v>
          </cell>
        </row>
        <row r="92">
          <cell r="J92">
            <v>1389.08575478384</v>
          </cell>
        </row>
        <row r="93">
          <cell r="A93" t="str">
            <v>FLA066</v>
          </cell>
          <cell r="B93" t="str">
            <v>1.5TON ICE SCRAPER</v>
          </cell>
        </row>
        <row r="93">
          <cell r="D93" t="str">
            <v> 70*420</v>
          </cell>
        </row>
        <row r="93">
          <cell r="J93">
            <v>1559.17788802268</v>
          </cell>
        </row>
        <row r="94">
          <cell r="A94" t="str">
            <v>FLA067</v>
          </cell>
          <cell r="B94" t="str">
            <v>2TON ICE SCRAPER</v>
          </cell>
        </row>
        <row r="94">
          <cell r="D94" t="str">
            <v>70*520 </v>
          </cell>
        </row>
        <row r="94">
          <cell r="J94">
            <v>1771.79305457123</v>
          </cell>
        </row>
        <row r="95">
          <cell r="A95" t="str">
            <v>FLA068</v>
          </cell>
          <cell r="B95" t="str">
            <v>2TON big ICE SCRAPER</v>
          </cell>
        </row>
        <row r="95">
          <cell r="D95" t="str">
            <v>70*470</v>
          </cell>
        </row>
        <row r="95">
          <cell r="J95">
            <v>1927.71084337349</v>
          </cell>
        </row>
        <row r="96">
          <cell r="A96" t="str">
            <v>FLA069</v>
          </cell>
          <cell r="B96" t="str">
            <v>3TON ICE SCRAPER</v>
          </cell>
        </row>
        <row r="96">
          <cell r="D96" t="str">
            <v>80*635</v>
          </cell>
        </row>
        <row r="96">
          <cell r="J96">
            <v>2126.15166548547</v>
          </cell>
        </row>
        <row r="97">
          <cell r="A97" t="str">
            <v>FLA070</v>
          </cell>
          <cell r="B97" t="str">
            <v>4TON ICE SCRAPER</v>
          </cell>
        </row>
        <row r="97">
          <cell r="D97" t="str">
            <v>80mm*635mm</v>
          </cell>
        </row>
        <row r="97">
          <cell r="J97">
            <v>2551.38199858257</v>
          </cell>
        </row>
        <row r="98">
          <cell r="A98" t="str">
            <v>FLA071</v>
          </cell>
          <cell r="B98" t="str">
            <v>5TON ICE SCRAPER</v>
          </cell>
        </row>
        <row r="98">
          <cell r="D98" t="str">
            <v>80*740</v>
          </cell>
        </row>
        <row r="98">
          <cell r="J98">
            <v>2693.12544294826</v>
          </cell>
        </row>
        <row r="99">
          <cell r="A99" t="str">
            <v>FLA072</v>
          </cell>
          <cell r="B99" t="str">
            <v>6TON ICE SCRAPER</v>
          </cell>
        </row>
        <row r="99">
          <cell r="D99" t="str">
            <v>80*790</v>
          </cell>
        </row>
        <row r="99">
          <cell r="J99">
            <v>3260.09922041106</v>
          </cell>
        </row>
        <row r="100">
          <cell r="A100" t="str">
            <v>FLA073</v>
          </cell>
          <cell r="B100" t="str">
            <v>8TON ICE SCRAPER</v>
          </cell>
        </row>
        <row r="100">
          <cell r="D100" t="str">
            <v>80*880</v>
          </cell>
        </row>
        <row r="100">
          <cell r="J100">
            <v>3543.58610914245</v>
          </cell>
        </row>
        <row r="101">
          <cell r="A101" t="str">
            <v>FLA074</v>
          </cell>
          <cell r="B101" t="str">
            <v>10TON ICE SCRAPER</v>
          </cell>
        </row>
        <row r="101">
          <cell r="D101" t="str">
            <v>95*1020</v>
          </cell>
        </row>
        <row r="101">
          <cell r="J101">
            <v>4961.02055279943</v>
          </cell>
        </row>
        <row r="102">
          <cell r="A102" t="str">
            <v>FLA075</v>
          </cell>
          <cell r="B102" t="str">
            <v>BEARING SET 25X38 (0.3-0.5TON)</v>
          </cell>
        </row>
        <row r="102">
          <cell r="D102" t="str">
            <v>0.3T-0.5T</v>
          </cell>
        </row>
        <row r="102">
          <cell r="J102">
            <v>566.973777462792</v>
          </cell>
        </row>
        <row r="103">
          <cell r="A103" t="str">
            <v>FLA076</v>
          </cell>
          <cell r="B103" t="str">
            <v>BEARING SET 30X48 (1-2TON)</v>
          </cell>
        </row>
        <row r="103">
          <cell r="D103" t="str">
            <v>1T-2T</v>
          </cell>
        </row>
        <row r="103">
          <cell r="J103">
            <v>708.717221828491</v>
          </cell>
        </row>
        <row r="104">
          <cell r="A104" t="str">
            <v>FLA077</v>
          </cell>
          <cell r="B104" t="str">
            <v>BEARING SET 30X50 (3-6TON)</v>
          </cell>
        </row>
        <row r="104">
          <cell r="D104" t="str">
            <v>3T-6T </v>
          </cell>
        </row>
        <row r="104">
          <cell r="J104">
            <v>708.717221828491</v>
          </cell>
        </row>
        <row r="105">
          <cell r="A105" t="str">
            <v>FLA078</v>
          </cell>
          <cell r="B105" t="str">
            <v>0.3TON FLAKE ICE SHAFT</v>
          </cell>
        </row>
        <row r="105">
          <cell r="J105">
            <v>0</v>
          </cell>
        </row>
        <row r="106">
          <cell r="A106" t="str">
            <v>FLA079</v>
          </cell>
          <cell r="B106" t="str">
            <v>0.5TON FLAKE ICE SHAFT</v>
          </cell>
        </row>
        <row r="106">
          <cell r="J106">
            <v>793.763288447909</v>
          </cell>
        </row>
        <row r="107">
          <cell r="A107" t="str">
            <v>FLA080</v>
          </cell>
          <cell r="B107" t="str">
            <v>1TON FLAKE ICE SHAFT</v>
          </cell>
        </row>
        <row r="107">
          <cell r="J107">
            <v>1162.29624379872</v>
          </cell>
        </row>
        <row r="108">
          <cell r="A108" t="str">
            <v>FLA081</v>
          </cell>
          <cell r="B108" t="str">
            <v>1.5TON FLAKE ICE SHAFT</v>
          </cell>
        </row>
        <row r="108">
          <cell r="J108">
            <v>1346.56272147413</v>
          </cell>
        </row>
        <row r="109">
          <cell r="A109" t="str">
            <v>FLA082</v>
          </cell>
          <cell r="B109" t="str">
            <v>2TON FLAKE ICE SHAFT</v>
          </cell>
        </row>
        <row r="109">
          <cell r="J109">
            <v>2097.80297661233</v>
          </cell>
        </row>
        <row r="110">
          <cell r="A110" t="str">
            <v>FLA083</v>
          </cell>
          <cell r="B110" t="str">
            <v>3TON FLAKE ICE SHAFT</v>
          </cell>
        </row>
        <row r="110">
          <cell r="J110">
            <v>2211.19773210489</v>
          </cell>
        </row>
        <row r="111">
          <cell r="A111" t="str">
            <v>FLA084</v>
          </cell>
          <cell r="B111" t="str">
            <v>4TON FLAKE ICE SHAFT</v>
          </cell>
        </row>
        <row r="112">
          <cell r="A112" t="str">
            <v>FLA085</v>
          </cell>
          <cell r="B112" t="str">
            <v>5TON FLAKE ICE SHAFT</v>
          </cell>
        </row>
        <row r="113">
          <cell r="A113" t="str">
            <v>FLA086</v>
          </cell>
          <cell r="B113" t="str">
            <v>6TON FLAKE ICE SHAFT</v>
          </cell>
        </row>
        <row r="114">
          <cell r="A114" t="str">
            <v>FLA087</v>
          </cell>
          <cell r="B114" t="str">
            <v>EXTERNAL UPPER BEARING SET (0.3-1.5TON)</v>
          </cell>
        </row>
        <row r="115">
          <cell r="A115" t="str">
            <v>FLA088</v>
          </cell>
          <cell r="B115" t="str">
            <v>EXTERNAL BOTTOM BEARING SET (0.3-1.5TON)</v>
          </cell>
        </row>
        <row r="116">
          <cell r="A116" t="str">
            <v>FLA089</v>
          </cell>
          <cell r="B116" t="str">
            <v>EXTERNAL UPPER BEARING SET (2-6TON)</v>
          </cell>
        </row>
        <row r="117">
          <cell r="A117" t="str">
            <v>FLA090</v>
          </cell>
          <cell r="B117" t="str">
            <v>EXTERNAL BOTTOM BEARING SET (2-6TON)</v>
          </cell>
        </row>
      </sheetData>
      <sheetData sheetId="27">
        <row r="6">
          <cell r="A6" t="str">
            <v>DATE :5.12.25</v>
          </cell>
        </row>
        <row r="8">
          <cell r="A8" t="str">
            <v>ITEM</v>
          </cell>
          <cell r="B8" t="str">
            <v>SIZE</v>
          </cell>
          <cell r="C8" t="str">
            <v>DESCRIPTION</v>
          </cell>
        </row>
        <row r="8">
          <cell r="J8" t="str">
            <v>(RM) </v>
          </cell>
        </row>
        <row r="11">
          <cell r="A11" t="str">
            <v>AL001</v>
          </cell>
          <cell r="B11" t="str">
            <v>96" (l) X 40" (w) ALUMINIUM  PLATE </v>
          </cell>
          <cell r="C11" t="str">
            <v>40" X 96" ALUMINIUM  PLATE </v>
          </cell>
        </row>
        <row r="11">
          <cell r="J11">
            <v>2177.96923076923</v>
          </cell>
        </row>
        <row r="12">
          <cell r="A12" t="str">
            <v>AL002</v>
          </cell>
          <cell r="B12" t="str">
            <v>96" (l) X 20" (w) ALUMINIUM  PLATE </v>
          </cell>
          <cell r="C12" t="str">
            <v>20" X 96" ALUMINIUM  PLATE </v>
          </cell>
        </row>
        <row r="12">
          <cell r="J12">
            <v>1242.83076923077</v>
          </cell>
        </row>
        <row r="13">
          <cell r="A13" t="str">
            <v>AL003</v>
          </cell>
          <cell r="B13" t="str">
            <v>43" (l) X 30" (w) ALUMINIUM PLATE</v>
          </cell>
          <cell r="C13" t="str">
            <v>30" X 43" ALUMINIUM  PLATE </v>
          </cell>
        </row>
        <row r="13">
          <cell r="J13">
            <v>1015.40676923077</v>
          </cell>
        </row>
        <row r="14">
          <cell r="A14" t="str">
            <v>AL004</v>
          </cell>
          <cell r="B14" t="str">
            <v>67" (l)X 30" (w) ALUMINIUM PLATE</v>
          </cell>
          <cell r="C14" t="str">
            <v>30" X 67" ALUMINIUM  PLATE </v>
          </cell>
        </row>
        <row r="14">
          <cell r="J14">
            <v>1362.272</v>
          </cell>
        </row>
        <row r="15">
          <cell r="B15" t="str">
            <v>SEMI CONTACT FREZZER 300KGS</v>
          </cell>
          <cell r="C15" t="str">
            <v>7TRAY,8PCS PLATE (30" x 43")</v>
          </cell>
        </row>
        <row r="15">
          <cell r="J15">
            <v>22021.428615009</v>
          </cell>
        </row>
        <row r="16">
          <cell r="B16" t="str">
            <v>SEMI CONTACT FREZZER 400KGS</v>
          </cell>
          <cell r="C16" t="str">
            <v>9TRAY,10PCS PLATE (30" x 43")</v>
          </cell>
        </row>
        <row r="16">
          <cell r="J16">
            <v>25060.1908714192</v>
          </cell>
        </row>
        <row r="17">
          <cell r="B17" t="str">
            <v>SEMI CONTACT FREZZER 500KGS</v>
          </cell>
          <cell r="C17" t="str">
            <v>11TRAY,12PCS PLATE (30" x 43")</v>
          </cell>
        </row>
        <row r="17">
          <cell r="J17">
            <v>29175.8762047526</v>
          </cell>
        </row>
        <row r="18">
          <cell r="B18" t="str">
            <v>SEMI CONTACT FREZZER 800KGS</v>
          </cell>
          <cell r="C18" t="str">
            <v>11TRAY,12PCS PLATE (30" x 67")</v>
          </cell>
        </row>
        <row r="18">
          <cell r="J18">
            <v>35802.86254458</v>
          </cell>
        </row>
        <row r="19">
          <cell r="B19" t="str">
            <v>SEMI CONTACT FREZZER 1500KGS</v>
          </cell>
          <cell r="C19" t="str">
            <v>12TRAY ,13PCS PLATE (40" x 96") 144pcs ice tray 14"*17"</v>
          </cell>
        </row>
        <row r="19">
          <cell r="J19">
            <v>51110.346648131</v>
          </cell>
        </row>
        <row r="20">
          <cell r="A20" t="str">
            <v>AL005.3</v>
          </cell>
          <cell r="B20" t="str">
            <v>SEMI CONTACT FREZZER 300KGS COMPLETE SET (7racks)</v>
          </cell>
          <cell r="C20" t="str">
            <v>1SET ZFI36 Copeland C/W CU125QC (8hp)</v>
          </cell>
        </row>
        <row r="20">
          <cell r="J20">
            <v>41270.2472124891</v>
          </cell>
        </row>
        <row r="21">
          <cell r="A21" t="str">
            <v>AL005.4</v>
          </cell>
          <cell r="B21" t="str">
            <v>SEMI CONTACT FREZZER 400KGS COMPLETE SET (9racks)</v>
          </cell>
          <cell r="C21" t="str">
            <v>1SET ZFI39 Copeland C/W CU144QC (10hp)</v>
          </cell>
        </row>
        <row r="21">
          <cell r="J21">
            <v>46030.6189641584</v>
          </cell>
        </row>
        <row r="22">
          <cell r="A22" t="str">
            <v>AL006</v>
          </cell>
          <cell r="B22" t="str">
            <v>SEMI CONTACT FREZZER 500KGS COMPLETE SET (11racks)</v>
          </cell>
          <cell r="C22" t="str">
            <v>ZFI50 COPELAND (12hp) C/W CU160QC</v>
          </cell>
        </row>
        <row r="22">
          <cell r="J22">
            <v>52308.1721685022</v>
          </cell>
        </row>
        <row r="23">
          <cell r="A23" t="str">
            <v>AL007</v>
          </cell>
          <cell r="B23" t="str">
            <v>SEMI CONTACT FREZZER 800KGS COMPLETE SET (11racks)</v>
          </cell>
          <cell r="C23" t="str">
            <v>1SET ZFI68 COPELAND (18HP) CW CU200QC (20AMP)</v>
          </cell>
        </row>
        <row r="23">
          <cell r="J23">
            <v>64814.7413238918</v>
          </cell>
        </row>
        <row r="24">
          <cell r="A24" t="str">
            <v>AL008</v>
          </cell>
          <cell r="B24" t="str">
            <v>SEMI CONTACT FREZZER 1500KGS COMPLETE SET (12racks)</v>
          </cell>
          <cell r="C24" t="str">
            <v>C/W ZFI140 C/W CU400QC (40hp)</v>
          </cell>
        </row>
        <row r="24">
          <cell r="K24">
            <v>128227.956274009</v>
          </cell>
        </row>
        <row r="25">
          <cell r="A25" t="str">
            <v>AL008.1</v>
          </cell>
          <cell r="B25" t="str">
            <v>SEMI BLAST FREZZER 350KGS C/W 2pcs s/s trolley 32rack</v>
          </cell>
          <cell r="C25" t="str">
            <v>SSC-500 cabinet cw ZFI50 (12HP)</v>
          </cell>
        </row>
        <row r="25">
          <cell r="J25">
            <v>43266.8321575013</v>
          </cell>
        </row>
        <row r="26">
          <cell r="A26" t="str">
            <v>AL008.2</v>
          </cell>
          <cell r="B26" t="str">
            <v>SEMI BLAST FREZZER 500KGS C/W 3pcs s/s trolley 48rack</v>
          </cell>
          <cell r="C26" t="str">
            <v>SSC-800 cabinet cw zfi68 (18hp)</v>
          </cell>
        </row>
        <row r="26">
          <cell r="J26">
            <v>52927.7594698282</v>
          </cell>
        </row>
        <row r="27">
          <cell r="A27" t="str">
            <v>AL009</v>
          </cell>
          <cell r="B27" t="str">
            <v>110102 S/STEEL RACK 15TIER (150kgs)(466L*620W*1710H)80mm </v>
          </cell>
        </row>
        <row r="27">
          <cell r="J27">
            <v>556.58531562146</v>
          </cell>
        </row>
        <row r="28">
          <cell r="A28" t="str">
            <v>AL010</v>
          </cell>
          <cell r="B28" t="str">
            <v>110202 S/STEEL RACK 16TIER(160kgs) (466L*620W*1710H)80mm</v>
          </cell>
        </row>
        <row r="28">
          <cell r="J28">
            <v>568.427556379364</v>
          </cell>
        </row>
        <row r="29">
          <cell r="A29" t="str">
            <v>AL011</v>
          </cell>
          <cell r="B29" t="str">
            <v>HLB1035 ALUMINIUM PAN WITH HOLE 60*40*2.8cm*1mm</v>
          </cell>
        </row>
        <row r="29">
          <cell r="J29">
            <v>32.9523221089486</v>
          </cell>
        </row>
        <row r="30">
          <cell r="A30" t="str">
            <v>AL011.1</v>
          </cell>
          <cell r="B30" t="str">
            <v>HLB3041 S/STELL 304 PAN WITH HOLE 60*40*2.5cm*1mm</v>
          </cell>
        </row>
        <row r="30">
          <cell r="J30">
            <v>49.4284831634229</v>
          </cell>
        </row>
        <row r="31">
          <cell r="A31" t="str">
            <v>AL011.2</v>
          </cell>
          <cell r="B31" t="str">
            <v>HLB1031 ALUMINIUM PAN  60*40*2.8cm*1mm</v>
          </cell>
        </row>
        <row r="31">
          <cell r="J31">
            <v>32.9523221089486</v>
          </cell>
        </row>
        <row r="32">
          <cell r="A32" t="str">
            <v>AL012</v>
          </cell>
          <cell r="B32" t="str">
            <v>HLB1040 ALUMINIUM PAN 46*33*2.7CM</v>
          </cell>
        </row>
        <row r="32">
          <cell r="J32">
            <v>22.6547214499022</v>
          </cell>
        </row>
        <row r="33">
          <cell r="A33" t="str">
            <v>AL012.1</v>
          </cell>
          <cell r="B33" t="str">
            <v>HLB3040 S/STELL 304 PAN 60*40*2.5cm*1mm</v>
          </cell>
        </row>
        <row r="33">
          <cell r="J33">
            <v>48.9136031304706</v>
          </cell>
        </row>
      </sheetData>
      <sheetData sheetId="28">
        <row r="8">
          <cell r="A8" t="str">
            <v>ITEM CODE</v>
          </cell>
          <cell r="B8" t="str">
            <v>GENUINE SPARE PARTS</v>
          </cell>
        </row>
        <row r="9">
          <cell r="A9" t="str">
            <v>DAN001</v>
          </cell>
          <cell r="B9" t="str">
            <v>TX2  Danfoss exp-valve (R22) </v>
          </cell>
        </row>
        <row r="9">
          <cell r="J9">
            <v>130.490740740741</v>
          </cell>
        </row>
        <row r="10">
          <cell r="A10" t="str">
            <v>DAN002</v>
          </cell>
          <cell r="B10" t="str">
            <v>TEX2 Danfoss exp-valve (R22)</v>
          </cell>
        </row>
        <row r="10">
          <cell r="J10">
            <v>145.12962962963</v>
          </cell>
        </row>
        <row r="11">
          <cell r="A11" t="str">
            <v>DAN003</v>
          </cell>
          <cell r="B11" t="str">
            <v>TS2 Danfoss exp-valve (R404,R507) </v>
          </cell>
        </row>
        <row r="11">
          <cell r="J11">
            <v>160.555555555556</v>
          </cell>
        </row>
        <row r="12">
          <cell r="A12" t="str">
            <v>DAN004</v>
          </cell>
          <cell r="B12" t="str">
            <v>TES2 Danfoss exp-valve (R404,R507)</v>
          </cell>
        </row>
        <row r="12">
          <cell r="J12">
            <v>179.759259259259</v>
          </cell>
        </row>
        <row r="13">
          <cell r="A13" t="str">
            <v>DAN005</v>
          </cell>
          <cell r="B13" t="str">
            <v>TES2 Danfoss exp-valve (R404,R507)-60c 068z3411</v>
          </cell>
        </row>
        <row r="13">
          <cell r="J13">
            <v>214.467592592593</v>
          </cell>
        </row>
        <row r="14">
          <cell r="A14" t="str">
            <v>DAN005.1</v>
          </cell>
          <cell r="B14" t="str">
            <v>TEB2 Danfoss exp-valve (R23)-90C~-70C 068Z3518</v>
          </cell>
        </row>
        <row r="14">
          <cell r="J14">
            <v>571.467592592593</v>
          </cell>
        </row>
        <row r="15">
          <cell r="B15" t="str">
            <v>TN2 Danfoss exp-valve (R134A) </v>
          </cell>
        </row>
        <row r="15">
          <cell r="J15" t="str">
            <v>~</v>
          </cell>
        </row>
        <row r="16">
          <cell r="A16" t="str">
            <v>DAN006</v>
          </cell>
          <cell r="B16" t="str">
            <v>ORIFICE NO 0</v>
          </cell>
        </row>
        <row r="16">
          <cell r="J16">
            <v>38.6363636363636</v>
          </cell>
        </row>
        <row r="17">
          <cell r="A17" t="str">
            <v>DAN007</v>
          </cell>
          <cell r="B17" t="str">
            <v>ORIFICE NO 1</v>
          </cell>
        </row>
        <row r="17">
          <cell r="J17">
            <v>38.6363636363636</v>
          </cell>
        </row>
        <row r="18">
          <cell r="A18" t="str">
            <v>DAN008</v>
          </cell>
          <cell r="B18" t="str">
            <v>ORIFICE NO 2</v>
          </cell>
        </row>
        <row r="18">
          <cell r="J18">
            <v>38.6363636363636</v>
          </cell>
        </row>
        <row r="19">
          <cell r="A19" t="str">
            <v>DAN009</v>
          </cell>
          <cell r="B19" t="str">
            <v>ORIFICE NO 3</v>
          </cell>
        </row>
        <row r="19">
          <cell r="J19">
            <v>38.6363636363636</v>
          </cell>
        </row>
        <row r="20">
          <cell r="A20" t="str">
            <v>DAN010</v>
          </cell>
          <cell r="B20" t="str">
            <v>ORIFICE NO 4</v>
          </cell>
        </row>
        <row r="20">
          <cell r="J20">
            <v>38.6363636363636</v>
          </cell>
        </row>
        <row r="21">
          <cell r="A21" t="str">
            <v>DAN011</v>
          </cell>
          <cell r="B21" t="str">
            <v>ORIFICE NO 5</v>
          </cell>
        </row>
        <row r="21">
          <cell r="J21">
            <v>38.6363636363636</v>
          </cell>
        </row>
        <row r="22">
          <cell r="A22" t="str">
            <v>DAN012</v>
          </cell>
          <cell r="B22" t="str">
            <v>ORIFICE NO 6</v>
          </cell>
        </row>
        <row r="22">
          <cell r="J22">
            <v>38.6363636363636</v>
          </cell>
        </row>
        <row r="23">
          <cell r="A23" t="str">
            <v>DAN012.1</v>
          </cell>
          <cell r="B23" t="str">
            <v>TGES5 R507 5/8 X 7/8 EXP VALVE</v>
          </cell>
        </row>
        <row r="23">
          <cell r="J23">
            <v>313.00462962963</v>
          </cell>
        </row>
        <row r="24">
          <cell r="A24" t="str">
            <v>DAN012.2</v>
          </cell>
          <cell r="B24" t="str">
            <v>TGES7.5 R507 5/8 X 7/8 EXP VALVE</v>
          </cell>
        </row>
        <row r="24">
          <cell r="J24">
            <v>407.055555555556</v>
          </cell>
        </row>
        <row r="25">
          <cell r="A25" t="str">
            <v>DAN012.3</v>
          </cell>
          <cell r="B25" t="str">
            <v>TGES9 R507 5/8 X 7/8 EXP VALVE</v>
          </cell>
        </row>
        <row r="25">
          <cell r="J25">
            <v>407.055555555556</v>
          </cell>
        </row>
        <row r="26">
          <cell r="A26" t="str">
            <v>DAN012.4</v>
          </cell>
          <cell r="B26" t="str">
            <v>TGES11 R507 5/8 X 1 1/8 EXP VALVE</v>
          </cell>
        </row>
        <row r="26">
          <cell r="J26">
            <v>407.055555555556</v>
          </cell>
        </row>
        <row r="27">
          <cell r="A27" t="str">
            <v>DAN012.5</v>
          </cell>
          <cell r="B27" t="str">
            <v>TGES13 R507 7/8 X 1 1/8 EXP VALVE</v>
          </cell>
        </row>
        <row r="27">
          <cell r="J27">
            <v>485.759259259259</v>
          </cell>
        </row>
        <row r="28">
          <cell r="A28" t="str">
            <v>DAN012.6</v>
          </cell>
          <cell r="B28" t="str">
            <v>TGES18 R507 7/8 X 1 3/8 EXP VALVE</v>
          </cell>
        </row>
        <row r="28">
          <cell r="J28">
            <v>583.981481481482</v>
          </cell>
        </row>
        <row r="29">
          <cell r="A29" t="str">
            <v>DAN012.7</v>
          </cell>
          <cell r="B29" t="str">
            <v>TGES21 R507 7/8 X 1 3/8 EXP VALVE</v>
          </cell>
        </row>
        <row r="29">
          <cell r="J29">
            <v>583.981481481482</v>
          </cell>
        </row>
        <row r="30">
          <cell r="A30" t="str">
            <v>DAN013</v>
          </cell>
          <cell r="B30" t="str">
            <v>Danfoss DML032Filter Drier 1/4"F</v>
          </cell>
        </row>
        <row r="30">
          <cell r="J30">
            <v>30.6055646481178</v>
          </cell>
        </row>
        <row r="31">
          <cell r="A31" t="str">
            <v>DAN013.1</v>
          </cell>
          <cell r="B31" t="str">
            <v>Danfoss DML032SFilter Drier 1/4"(solder)</v>
          </cell>
        </row>
        <row r="31">
          <cell r="J31">
            <v>30.6055646481178</v>
          </cell>
        </row>
        <row r="32">
          <cell r="A32" t="str">
            <v>DAN014</v>
          </cell>
          <cell r="B32" t="str">
            <v>Danfoss DML052Filter Drier 1/4"F </v>
          </cell>
        </row>
        <row r="32">
          <cell r="J32">
            <v>32.1358428805237</v>
          </cell>
        </row>
        <row r="33">
          <cell r="A33" t="str">
            <v>DAN015</v>
          </cell>
          <cell r="B33" t="str">
            <v>Danfoss DML083 Filter Drier 3/8"F  </v>
          </cell>
        </row>
        <row r="33">
          <cell r="J33">
            <v>34.2921440261866</v>
          </cell>
        </row>
        <row r="34">
          <cell r="A34" t="str">
            <v>DAN016</v>
          </cell>
          <cell r="B34" t="str">
            <v>Danfoss DML163 Filter Drier  </v>
          </cell>
        </row>
        <row r="34">
          <cell r="J34">
            <v>45.4214402618658</v>
          </cell>
        </row>
        <row r="35">
          <cell r="A35" t="str">
            <v>DAN017</v>
          </cell>
          <cell r="B35" t="str">
            <v>Danfoss DML164 Filter Drier  </v>
          </cell>
        </row>
        <row r="35">
          <cell r="J35">
            <v>45.4214402618658</v>
          </cell>
        </row>
        <row r="36">
          <cell r="A36" t="str">
            <v>DAN018</v>
          </cell>
          <cell r="B36" t="str">
            <v>Danfoss DML165 Filter Drier  </v>
          </cell>
        </row>
        <row r="36">
          <cell r="J36">
            <v>45.6301145662848</v>
          </cell>
        </row>
        <row r="37">
          <cell r="A37" t="str">
            <v>DAN019</v>
          </cell>
          <cell r="B37" t="str">
            <v>Danfoss DML304 Filter Drier</v>
          </cell>
        </row>
        <row r="37">
          <cell r="J37">
            <v>84.0261865793781</v>
          </cell>
        </row>
        <row r="38">
          <cell r="A38" t="str">
            <v>DAN020</v>
          </cell>
          <cell r="B38" t="str">
            <v>Danfoss DML305 Filter Drier </v>
          </cell>
        </row>
        <row r="38">
          <cell r="J38">
            <v>89.1039279869067</v>
          </cell>
        </row>
        <row r="39">
          <cell r="A39" t="str">
            <v>DAN021</v>
          </cell>
          <cell r="B39" t="str">
            <v>Danfoss DML306 Filter Drier  </v>
          </cell>
        </row>
        <row r="39">
          <cell r="J39">
            <v>89.1039279869067</v>
          </cell>
        </row>
        <row r="40">
          <cell r="A40" t="str">
            <v>DAN022</v>
          </cell>
          <cell r="B40" t="str">
            <v>Danfoss DML307 Filter Drier  </v>
          </cell>
        </row>
        <row r="40">
          <cell r="J40">
            <v>92.1404988994864</v>
          </cell>
        </row>
        <row r="41">
          <cell r="A41" t="str">
            <v>DAN023</v>
          </cell>
          <cell r="B41" t="str">
            <v>Danfoss 018F6252 Coil IP67 220-230VAC 50Hz l0W</v>
          </cell>
        </row>
        <row r="41">
          <cell r="J41">
            <v>91.6666666666667</v>
          </cell>
        </row>
        <row r="42">
          <cell r="A42" t="str">
            <v>DAN024</v>
          </cell>
          <cell r="B42" t="str">
            <v>Danfoss EVR2 Sol.valve Body 1/4" </v>
          </cell>
        </row>
        <row r="42">
          <cell r="J42">
            <v>150.833333333333</v>
          </cell>
        </row>
        <row r="43">
          <cell r="A43" t="str">
            <v>DAN025</v>
          </cell>
          <cell r="B43" t="str">
            <v>Danfoss EVR3 Sol.valve Body 3/8"(1HP - 2HP)</v>
          </cell>
        </row>
        <row r="43">
          <cell r="J43">
            <v>158.333333333333</v>
          </cell>
        </row>
        <row r="44">
          <cell r="A44" t="str">
            <v>DAN026</v>
          </cell>
          <cell r="B44" t="str">
            <v>Danfoss EVR6 Sol.Valve Body 3/8"F (2.5HP - 4HP)</v>
          </cell>
        </row>
        <row r="44">
          <cell r="J44">
            <v>213.75</v>
          </cell>
        </row>
        <row r="45">
          <cell r="A45" t="str">
            <v>DAN027</v>
          </cell>
          <cell r="B45" t="str">
            <v>Danfoss EVR6 Sol.Valve Body 1/2"F (4.5HP - 5HP)</v>
          </cell>
        </row>
        <row r="45">
          <cell r="J45">
            <v>205</v>
          </cell>
        </row>
        <row r="46">
          <cell r="A46" t="str">
            <v>DAN028</v>
          </cell>
          <cell r="B46" t="str">
            <v>Danfoss EVR10 Sol Valve Body 1/2"F (6HP -7HP)</v>
          </cell>
        </row>
        <row r="46">
          <cell r="J46">
            <v>285</v>
          </cell>
        </row>
        <row r="47">
          <cell r="A47" t="str">
            <v>DAN029</v>
          </cell>
          <cell r="B47" t="str">
            <v>Danfoss EVR10 Sol Valve Body 5/8"F (7.5HP -20HP)</v>
          </cell>
        </row>
        <row r="47">
          <cell r="J47">
            <v>300.833333333333</v>
          </cell>
        </row>
        <row r="48">
          <cell r="A48" t="str">
            <v>DAN030</v>
          </cell>
          <cell r="B48" t="str">
            <v>Danfoss EVRI5 Sol Valve Body 7/8"S (25HP-30hp)</v>
          </cell>
        </row>
        <row r="48">
          <cell r="J48">
            <v>350</v>
          </cell>
        </row>
        <row r="49">
          <cell r="A49" t="str">
            <v>DAN031</v>
          </cell>
          <cell r="B49" t="str">
            <v>Danfoss EVR20 Sol Valve Body 7/8"S </v>
          </cell>
        </row>
        <row r="49">
          <cell r="J49">
            <v>645.272601794341</v>
          </cell>
        </row>
        <row r="50">
          <cell r="A50" t="str">
            <v>DAN032</v>
          </cell>
          <cell r="B50" t="str">
            <v>Danfoss EVR20 Sol Valve Body 1 1/8"S </v>
          </cell>
        </row>
        <row r="50">
          <cell r="J50">
            <v>738.129528985507</v>
          </cell>
        </row>
        <row r="51">
          <cell r="A51" t="str">
            <v>DAN032.1</v>
          </cell>
          <cell r="B51" t="str">
            <v>Danfoss EVR25 Sol Valve Body 1 1/8"S</v>
          </cell>
        </row>
        <row r="51">
          <cell r="J51">
            <v>965.797101449275</v>
          </cell>
        </row>
        <row r="52">
          <cell r="A52" t="str">
            <v>DAN032.2</v>
          </cell>
          <cell r="B52" t="str">
            <v>Danfoss EVR25 Sol Valve Body 1 3/8"S</v>
          </cell>
        </row>
        <row r="52">
          <cell r="J52">
            <v>1100.38043478261</v>
          </cell>
        </row>
        <row r="53">
          <cell r="A53" t="str">
            <v>DAN032.3</v>
          </cell>
          <cell r="B53" t="str">
            <v>Danfoss EVR32 Sol Valve Body 1 3/8"S</v>
          </cell>
        </row>
        <row r="53">
          <cell r="J53">
            <v>1522.3777173913</v>
          </cell>
        </row>
        <row r="54">
          <cell r="A54" t="str">
            <v>DAN032.4</v>
          </cell>
          <cell r="B54" t="str">
            <v>Danfoss EVR40 Sol Valve Body 1 5/8"S W/M</v>
          </cell>
        </row>
        <row r="54">
          <cell r="J54">
            <v>1779.53351449275</v>
          </cell>
        </row>
        <row r="55">
          <cell r="A55" t="str">
            <v>DAN033</v>
          </cell>
          <cell r="B55" t="str">
            <v>Danfoss Hand Valve 3/8"F</v>
          </cell>
        </row>
        <row r="55">
          <cell r="J55">
            <v>108.333333333333</v>
          </cell>
        </row>
        <row r="56">
          <cell r="A56" t="str">
            <v>DAN034</v>
          </cell>
          <cell r="B56" t="str">
            <v>Danfoss Hand Valve 1/2"F</v>
          </cell>
        </row>
        <row r="56">
          <cell r="J56" t="str">
            <v>~</v>
          </cell>
        </row>
        <row r="57">
          <cell r="A57" t="str">
            <v>DAN035</v>
          </cell>
          <cell r="B57" t="str">
            <v>Danfoss Hand Valve 5/8"F</v>
          </cell>
        </row>
        <row r="57">
          <cell r="J57" t="str">
            <v>~</v>
          </cell>
        </row>
        <row r="58">
          <cell r="A58" t="str">
            <v>DAN036</v>
          </cell>
          <cell r="B58" t="str">
            <v>TES5 Danfoss Element valve 067B3342 (R507)</v>
          </cell>
        </row>
        <row r="58">
          <cell r="J58">
            <v>292.307692307692</v>
          </cell>
        </row>
        <row r="59">
          <cell r="A59" t="str">
            <v>DAN036.1</v>
          </cell>
          <cell r="B59" t="str">
            <v>TEX5 Danfoss Element valve 067B3250 (R22)</v>
          </cell>
        </row>
        <row r="59">
          <cell r="J59">
            <v>292.307692307692</v>
          </cell>
        </row>
        <row r="60">
          <cell r="A60" t="str">
            <v>DAN036.2</v>
          </cell>
          <cell r="B60" t="str">
            <v>TE5 Valve body 067B4013</v>
          </cell>
        </row>
        <row r="60">
          <cell r="J60">
            <v>68.3935185185185</v>
          </cell>
        </row>
        <row r="61">
          <cell r="A61" t="str">
            <v>DAN036.3</v>
          </cell>
          <cell r="B61" t="str">
            <v>TES5 Danfoss Element valve 067B3358 Flare -40c~ -15c(R507)cw mop</v>
          </cell>
        </row>
        <row r="61">
          <cell r="J61">
            <v>379.979967948718</v>
          </cell>
        </row>
        <row r="62">
          <cell r="A62" t="str">
            <v>DAN036.4</v>
          </cell>
          <cell r="B62" t="str">
            <v>TES5 Danfoss Element valve 067B3343 Flare -60c~ -15c(R507)</v>
          </cell>
        </row>
        <row r="62">
          <cell r="J62">
            <v>507.775574940523</v>
          </cell>
        </row>
        <row r="63">
          <cell r="A63" t="str">
            <v>DAN037</v>
          </cell>
          <cell r="B63" t="str">
            <v>TE5 ORIFICE NO 1 (R22-5.46TON , R507-4.26TON)</v>
          </cell>
        </row>
        <row r="63">
          <cell r="J63">
            <v>144.207427536232</v>
          </cell>
        </row>
        <row r="64">
          <cell r="A64" t="str">
            <v>DAN038</v>
          </cell>
          <cell r="B64" t="str">
            <v>TE5 ORIFICE NO 2 (R22-7.51TON , R507-5.86TON)</v>
          </cell>
        </row>
        <row r="64">
          <cell r="J64">
            <v>144.207427536232</v>
          </cell>
        </row>
        <row r="65">
          <cell r="A65" t="str">
            <v>DAN039</v>
          </cell>
          <cell r="B65" t="str">
            <v>TE5 ORIFICE NO 3 (R22-9.66TON , R507-7.51TON)</v>
          </cell>
        </row>
        <row r="65">
          <cell r="J65">
            <v>144.207427536232</v>
          </cell>
        </row>
        <row r="66">
          <cell r="A66" t="str">
            <v>DAN040</v>
          </cell>
          <cell r="B66" t="str">
            <v>TE5 ORIFICE NO 4 (R22-13.1TON , R507-10.2TON)</v>
          </cell>
        </row>
        <row r="66">
          <cell r="J66">
            <v>144.207427536232</v>
          </cell>
        </row>
        <row r="67">
          <cell r="B67" t="str">
            <v>TES5 Danfoss Exp-Valve c/w orifice</v>
          </cell>
        </row>
        <row r="67">
          <cell r="J67">
            <v>529.267612721417</v>
          </cell>
        </row>
        <row r="68">
          <cell r="A68" t="str">
            <v>DAN040.1</v>
          </cell>
          <cell r="B68" t="str">
            <v>TES12 Danfoss Element valve 067B3349 (R507) ~60c cw mop</v>
          </cell>
        </row>
        <row r="68">
          <cell r="J68">
            <v>584.990942028986</v>
          </cell>
        </row>
        <row r="70">
          <cell r="A70" t="str">
            <v>DAN041.1</v>
          </cell>
          <cell r="B70" t="str">
            <v>TEX12 Danfoss Element valve 067B3210 Solder 7/8 x 1 1/8 (R22)</v>
          </cell>
        </row>
        <row r="70">
          <cell r="J70">
            <v>473.659420289855</v>
          </cell>
        </row>
        <row r="71">
          <cell r="A71" t="str">
            <v>DAN041.2</v>
          </cell>
          <cell r="B71" t="str">
            <v>TE12 Valve body 067B4023</v>
          </cell>
        </row>
        <row r="71">
          <cell r="J71">
            <v>92.9490740740741</v>
          </cell>
        </row>
        <row r="72">
          <cell r="A72" t="str">
            <v>DAN042</v>
          </cell>
          <cell r="B72" t="str">
            <v>TE12 ORIFICE NO 5 (R22-16.3TON , R507-14.5TON)</v>
          </cell>
        </row>
        <row r="72">
          <cell r="J72">
            <v>191.666666666667</v>
          </cell>
        </row>
        <row r="73">
          <cell r="A73" t="str">
            <v>DAN043</v>
          </cell>
          <cell r="B73" t="str">
            <v>TE12 ORIFICE NO 6 (R22-21.8TON , R507-18.3TON)</v>
          </cell>
        </row>
        <row r="73">
          <cell r="J73">
            <v>191.666666666667</v>
          </cell>
        </row>
        <row r="74">
          <cell r="A74" t="str">
            <v>DAN043.1</v>
          </cell>
          <cell r="B74" t="str">
            <v>TE12 ORIFICE NO 7 (R22-27.9TON , R507-23.2TON)</v>
          </cell>
        </row>
        <row r="74">
          <cell r="J74">
            <v>191.666666666667</v>
          </cell>
        </row>
        <row r="75">
          <cell r="B75" t="str">
            <v>TES12 Danfoss Exp-Valve c/w orifice</v>
          </cell>
        </row>
        <row r="75">
          <cell r="J75">
            <v>744.493458132045</v>
          </cell>
        </row>
        <row r="76">
          <cell r="A76" t="str">
            <v>DAN044</v>
          </cell>
          <cell r="B76" t="str">
            <v>Danfoss Ball Valve 1 1/8"S</v>
          </cell>
        </row>
        <row r="76">
          <cell r="J76">
            <v>252.613703703704</v>
          </cell>
        </row>
        <row r="77">
          <cell r="A77" t="str">
            <v>DAN045</v>
          </cell>
          <cell r="B77" t="str">
            <v>Danfoss Ball Valve 1 3/8"S</v>
          </cell>
        </row>
        <row r="77">
          <cell r="J77">
            <v>384.927222222222</v>
          </cell>
        </row>
        <row r="78">
          <cell r="A78" t="str">
            <v>DAN047</v>
          </cell>
          <cell r="B78" t="str">
            <v>Danfoss 014-016S1 GN6 Sight Glass 1/4"FX F</v>
          </cell>
        </row>
        <row r="78">
          <cell r="J78" t="str">
            <v>~</v>
          </cell>
        </row>
        <row r="79">
          <cell r="A79" t="str">
            <v>DAN048</v>
          </cell>
          <cell r="B79" t="str">
            <v>Danfoss 014-0162S GN10 Sight Glass 3/8"FX F</v>
          </cell>
        </row>
        <row r="79">
          <cell r="J79" t="str">
            <v>~</v>
          </cell>
        </row>
        <row r="80">
          <cell r="A80" t="str">
            <v>DAN049</v>
          </cell>
          <cell r="B80" t="str">
            <v>Danfoss 014-016S3 GN12 Sight Glass 1/2"FX F</v>
          </cell>
        </row>
        <row r="80">
          <cell r="J80" t="str">
            <v>~</v>
          </cell>
        </row>
        <row r="81">
          <cell r="A81" t="str">
            <v>DAN050</v>
          </cell>
          <cell r="B81" t="str">
            <v>Danfoss 014-016S5 GN16 Sight Glass 5/8"FX F</v>
          </cell>
        </row>
        <row r="81">
          <cell r="J81" t="str">
            <v>~</v>
          </cell>
        </row>
        <row r="82">
          <cell r="B82" t="str">
            <v>Danfoss 014-016S5 GN19 Sight Glass 3/4"FX F</v>
          </cell>
        </row>
        <row r="82">
          <cell r="J82" t="str">
            <v>~</v>
          </cell>
        </row>
        <row r="83">
          <cell r="B83" t="str">
            <v>Danfoss 014-0186S GN22S Sight Glass 7/8"SX S</v>
          </cell>
        </row>
        <row r="83">
          <cell r="J83" t="str">
            <v>~</v>
          </cell>
        </row>
        <row r="84">
          <cell r="B84" t="str">
            <v>Danfoss 014-018S7 GN22S Sight Glass 1 1/8"S X S</v>
          </cell>
        </row>
        <row r="84">
          <cell r="J84" t="str">
            <v>~</v>
          </cell>
        </row>
        <row r="85">
          <cell r="A85" t="str">
            <v>DAN051</v>
          </cell>
          <cell r="B85" t="str">
            <v>Danfoss 060-1103 KP1 Low Pressure Contro Manual -0.2-7Bar</v>
          </cell>
        </row>
        <row r="85">
          <cell r="J85">
            <v>104.525162337662</v>
          </cell>
        </row>
        <row r="86">
          <cell r="A86" t="str">
            <v>DAN052</v>
          </cell>
          <cell r="B86" t="str">
            <v>Danfoss 060-1101 KP1 Low Pressure Control Auto -0.2-7Bar</v>
          </cell>
        </row>
        <row r="86">
          <cell r="J86">
            <v>104.525162337662</v>
          </cell>
        </row>
        <row r="87">
          <cell r="A87" t="str">
            <v>DAN053</v>
          </cell>
          <cell r="B87" t="str">
            <v>Danfoss 060-117191 KP5 High Pressure Control Auto</v>
          </cell>
        </row>
        <row r="87">
          <cell r="J87">
            <v>102.455357142857</v>
          </cell>
        </row>
        <row r="88">
          <cell r="A88" t="str">
            <v>DAN054</v>
          </cell>
          <cell r="B88" t="str">
            <v>Danfoss 060-1173 KP5 High Pressure Control Manual</v>
          </cell>
        </row>
        <row r="88">
          <cell r="J88">
            <v>121.488048589342</v>
          </cell>
        </row>
        <row r="89">
          <cell r="B89" t="str">
            <v>Danfoss 060-1265KP15 Dual Auto/Auto Pressure Control</v>
          </cell>
        </row>
        <row r="89">
          <cell r="J89" t="str">
            <v>~</v>
          </cell>
        </row>
        <row r="90">
          <cell r="A90" t="str">
            <v>DAN055</v>
          </cell>
          <cell r="B90" t="str">
            <v>Danfoss 060-1264KP15 Dual Auto/Manual Pressure control</v>
          </cell>
        </row>
        <row r="90">
          <cell r="J90">
            <v>175.63446969697</v>
          </cell>
        </row>
        <row r="91">
          <cell r="B91" t="str">
            <v>Danfoss KP15 Dual Manual/Manual Pressure control</v>
          </cell>
        </row>
        <row r="91">
          <cell r="J91" t="str">
            <v>~</v>
          </cell>
        </row>
        <row r="92">
          <cell r="B92" t="str">
            <v>Danfoss 060-5191K P6B Pressure Control( R410a) manual</v>
          </cell>
        </row>
        <row r="92">
          <cell r="J92" t="str">
            <v>~</v>
          </cell>
        </row>
        <row r="93">
          <cell r="B93" t="str">
            <v>Danfoss 017D002166 RT260A Diff pressure control 0.5~4bar(amonia gas)</v>
          </cell>
        </row>
        <row r="93">
          <cell r="J93" t="str">
            <v>~</v>
          </cell>
        </row>
        <row r="94">
          <cell r="B94" t="str">
            <v>Danfoss 017-500266 RT1A Pressure switch M/15 (amonia gas)</v>
          </cell>
        </row>
        <row r="94">
          <cell r="J94" t="str">
            <v>~</v>
          </cell>
        </row>
        <row r="95">
          <cell r="B95" t="str">
            <v>Danfoss 017-503566 RT6AB Pressure control 10~28bar (amonia gas)</v>
          </cell>
        </row>
        <row r="95">
          <cell r="J95" t="str">
            <v>~</v>
          </cell>
        </row>
        <row r="96">
          <cell r="B96" t="str">
            <v>Danfoss KP63 060l 1108 Temperature controller  ~10c - ~50c</v>
          </cell>
        </row>
        <row r="96">
          <cell r="J96" t="str">
            <v>~</v>
          </cell>
        </row>
        <row r="97">
          <cell r="B97" t="str">
            <v>Danfoss 060L 1112 KP69 Thermostat  (-5C ~ 35C)</v>
          </cell>
        </row>
        <row r="97">
          <cell r="J97" t="str">
            <v>~</v>
          </cell>
        </row>
        <row r="98">
          <cell r="A98" t="str">
            <v>DAN055.5</v>
          </cell>
          <cell r="B98" t="str">
            <v>KVL 15 Suction pressure regulator valve 5/8" (flare)</v>
          </cell>
        </row>
        <row r="98">
          <cell r="J98">
            <v>550.729166666667</v>
          </cell>
        </row>
        <row r="99">
          <cell r="A99" t="str">
            <v>DAN055.6</v>
          </cell>
          <cell r="B99" t="str">
            <v>KVL 35 Suction pressure regulator valve 1 3/8"</v>
          </cell>
        </row>
        <row r="99">
          <cell r="J99">
            <v>1146.37310606061</v>
          </cell>
        </row>
        <row r="100">
          <cell r="A100" t="str">
            <v>DAN056</v>
          </cell>
          <cell r="B100" t="str">
            <v>Danfoss MP54 oil pressure controller</v>
          </cell>
        </row>
        <row r="100">
          <cell r="J100">
            <v>539.11525974026</v>
          </cell>
        </row>
        <row r="101">
          <cell r="A101" t="str">
            <v>DAN057</v>
          </cell>
          <cell r="B101" t="str">
            <v>Danfoss 023U4381 48-DC FILTER CORE (8pcs)</v>
          </cell>
        </row>
        <row r="101">
          <cell r="J101">
            <v>59.5643939393939</v>
          </cell>
        </row>
        <row r="102">
          <cell r="A102" t="str">
            <v>DAN058</v>
          </cell>
          <cell r="B102" t="str">
            <v>48-F SUCTION FILTER CORE</v>
          </cell>
        </row>
        <row r="102">
          <cell r="J102">
            <v>93.4517045454545</v>
          </cell>
        </row>
        <row r="103">
          <cell r="A103" t="str">
            <v>DAN059</v>
          </cell>
          <cell r="B103" t="str">
            <v>48-DA BURN OUT CORE</v>
          </cell>
        </row>
        <row r="103">
          <cell r="J103">
            <v>118.426893939394</v>
          </cell>
        </row>
        <row r="104">
          <cell r="A104" t="str">
            <v>DAN059.1</v>
          </cell>
          <cell r="B104" t="str">
            <v>EKA183B Programming key ERC21X</v>
          </cell>
        </row>
        <row r="104">
          <cell r="J104">
            <v>213.143939393939</v>
          </cell>
        </row>
        <row r="105">
          <cell r="A105" t="str">
            <v>DAN060</v>
          </cell>
          <cell r="B105" t="str">
            <v>Danfoss 08488500 EKC102A Temp Control With Sensor (chiller)</v>
          </cell>
        </row>
        <row r="105">
          <cell r="J105">
            <v>151.325757575758</v>
          </cell>
        </row>
        <row r="106">
          <cell r="A106" t="str">
            <v>DAN061</v>
          </cell>
          <cell r="B106" t="str">
            <v>Danfoss ERC213 Temp Control (chiller/frezzer)</v>
          </cell>
        </row>
        <row r="106">
          <cell r="J106">
            <v>150.681818181818</v>
          </cell>
        </row>
        <row r="107">
          <cell r="A107" t="str">
            <v>DAN062</v>
          </cell>
          <cell r="B107" t="str">
            <v>Danfoss 08484403 EKS211 NTC 5k Sensor 1.5m</v>
          </cell>
        </row>
        <row r="107">
          <cell r="J107">
            <v>17.2897727272727</v>
          </cell>
        </row>
        <row r="108">
          <cell r="A108" t="str">
            <v>DAN062.1</v>
          </cell>
          <cell r="B108" t="str">
            <v>High Pressure switch 28bar ~ 22bar (1m wire) R404,R507,R22</v>
          </cell>
        </row>
        <row r="108">
          <cell r="J108">
            <v>19.6290491118077</v>
          </cell>
        </row>
        <row r="109">
          <cell r="A109" t="str">
            <v>DAN062.2</v>
          </cell>
          <cell r="B109" t="str">
            <v>Low Pressure switch 0.5bar ~ 1.5bar (1m wire) R404,R507,R22</v>
          </cell>
        </row>
        <row r="109">
          <cell r="J109">
            <v>19.3181818181818</v>
          </cell>
        </row>
        <row r="110">
          <cell r="A110" t="str">
            <v>DAN062.3</v>
          </cell>
          <cell r="B110" t="str">
            <v>HIGH PRESSURE SWITCH 20bar~16bar (1.5M WIRE) R134a</v>
          </cell>
        </row>
        <row r="110">
          <cell r="J110">
            <v>19.6290491118077</v>
          </cell>
        </row>
        <row r="111">
          <cell r="A111" t="str">
            <v>DAN062.4</v>
          </cell>
          <cell r="B111" t="str">
            <v>LOW PRESSURE SWITCH 0.2bar~1.5bar (1.5M WIRE) R134a</v>
          </cell>
        </row>
        <row r="111">
          <cell r="J111">
            <v>19.6290491118077</v>
          </cell>
        </row>
        <row r="112">
          <cell r="A112" t="str">
            <v>DAN062.5</v>
          </cell>
          <cell r="B112" t="str">
            <v>HIGH PRESSURE SWITCH 41.4bar~33bar (1.5M WIRE) R410a</v>
          </cell>
        </row>
        <row r="112">
          <cell r="J112">
            <v>26.6457680250784</v>
          </cell>
        </row>
        <row r="113">
          <cell r="A113" t="str">
            <v>DAN062.6</v>
          </cell>
          <cell r="B113" t="str">
            <v>LOW PRESSURE SWITCH 2bar~3bar (1.5M WIRE) R410a</v>
          </cell>
        </row>
        <row r="113">
          <cell r="J113">
            <v>26.6457680250784</v>
          </cell>
        </row>
        <row r="114">
          <cell r="A114" t="str">
            <v>DAN062.7</v>
          </cell>
          <cell r="B114" t="str">
            <v>LOW PRESSURE SWITCH 0.1bar~1.5bar (1.5M WIRE) R134a</v>
          </cell>
        </row>
        <row r="114">
          <cell r="J114">
            <v>19.7152245345016</v>
          </cell>
        </row>
        <row r="115">
          <cell r="A115" t="str">
            <v>DAN063</v>
          </cell>
          <cell r="B115" t="str">
            <v>DNS-D306X auto/auto pressure control</v>
          </cell>
        </row>
        <row r="115">
          <cell r="J115">
            <v>199.907407407407</v>
          </cell>
        </row>
        <row r="116">
          <cell r="A116" t="str">
            <v>DAN064</v>
          </cell>
          <cell r="B116" t="str">
            <v>DNS-D306XM auto/manual pressure control</v>
          </cell>
        </row>
        <row r="116">
          <cell r="J116">
            <v>199.907407407407</v>
          </cell>
        </row>
        <row r="117">
          <cell r="A117" t="str">
            <v>DAN064.1</v>
          </cell>
          <cell r="B117" t="str">
            <v>DNS-D606X auto/auto pressure control</v>
          </cell>
        </row>
        <row r="117">
          <cell r="J117">
            <v>199.907407407407</v>
          </cell>
        </row>
        <row r="118">
          <cell r="A118" t="str">
            <v>DAN065</v>
          </cell>
          <cell r="B118" t="str">
            <v>DNS-D606XM auto/manual pressure control</v>
          </cell>
        </row>
        <row r="118">
          <cell r="J118">
            <v>199.907407407407</v>
          </cell>
        </row>
        <row r="119">
          <cell r="A119" t="str">
            <v>DAN066</v>
          </cell>
          <cell r="B119" t="str">
            <v>DNS-D606XMM manual/manual pressure control</v>
          </cell>
        </row>
        <row r="119">
          <cell r="J119">
            <v>199.907407407407</v>
          </cell>
        </row>
        <row r="120">
          <cell r="A120" t="str">
            <v>DAN079</v>
          </cell>
          <cell r="B120" t="str">
            <v>Saginomiya RPV-PV-02091 Coil 220/230V 6W w/ DIN(插頭)</v>
          </cell>
        </row>
        <row r="120">
          <cell r="J120">
            <v>50.4310344827586</v>
          </cell>
        </row>
        <row r="121">
          <cell r="A121" t="str">
            <v>DAN080</v>
          </cell>
          <cell r="B121" t="str">
            <v>Saginomiya RPV-PV-02326 Coil 100V 6W w/ DIN(插頭)</v>
          </cell>
        </row>
        <row r="121">
          <cell r="J121">
            <v>50.4310344827586</v>
          </cell>
        </row>
        <row r="122">
          <cell r="B122" t="str">
            <v>SNS-C110X Low Pressure Control Auto</v>
          </cell>
        </row>
        <row r="122">
          <cell r="J122">
            <v>86.3026819923372</v>
          </cell>
        </row>
        <row r="123">
          <cell r="B123" t="str">
            <v>SYS-C130X2 High Pressure Control Auto</v>
          </cell>
        </row>
        <row r="123">
          <cell r="J123">
            <v>86.3026819923372</v>
          </cell>
        </row>
        <row r="124">
          <cell r="A124" t="str">
            <v>DAN081</v>
          </cell>
          <cell r="B124" t="str">
            <v>SNS-C106X Low pressure control Auto</v>
          </cell>
        </row>
        <row r="124">
          <cell r="J124">
            <v>127.5</v>
          </cell>
        </row>
        <row r="125">
          <cell r="A125" t="str">
            <v>DAN082</v>
          </cell>
          <cell r="B125" t="str">
            <v>HNS-C130XMI High Pressure Control Manual</v>
          </cell>
        </row>
        <row r="125">
          <cell r="J125">
            <v>149.537037037037</v>
          </cell>
        </row>
        <row r="126">
          <cell r="A126" t="str">
            <v>DAN087</v>
          </cell>
          <cell r="B126" t="str">
            <v>SAGINOMIYA RGE-X3R4-7 CONDENSER FAN SPEED CONTROLS</v>
          </cell>
        </row>
        <row r="126">
          <cell r="J126">
            <v>1297.52136752137</v>
          </cell>
        </row>
        <row r="127">
          <cell r="A127" t="str">
            <v>DAN088</v>
          </cell>
          <cell r="B127" t="str">
            <v>QCX-1234BHSA Exp.Valve 1.25TON (R22)</v>
          </cell>
        </row>
        <row r="127">
          <cell r="J127">
            <v>180.932971014493</v>
          </cell>
        </row>
        <row r="128">
          <cell r="A128" t="str">
            <v>DAN092</v>
          </cell>
          <cell r="B128" t="str">
            <v>QCX-4734BHSA Exp.Valve 4.69TON (R22)</v>
          </cell>
        </row>
        <row r="128">
          <cell r="J128">
            <v>180.932971014493</v>
          </cell>
        </row>
        <row r="129">
          <cell r="A129" t="str">
            <v>DAN093</v>
          </cell>
          <cell r="B129" t="str">
            <v>QCX-1034BUSA Exp.Valve 0.99TON (R404A/R507)</v>
          </cell>
        </row>
        <row r="129">
          <cell r="J129">
            <v>180.932971014493</v>
          </cell>
        </row>
        <row r="130">
          <cell r="A130" t="str">
            <v>DAN095</v>
          </cell>
          <cell r="B130" t="str">
            <v>QCX-1534BDUSL Exp.Valve 0.98TON (R404A/R507)</v>
          </cell>
        </row>
        <row r="130">
          <cell r="J130">
            <v>180.932971014493</v>
          </cell>
        </row>
        <row r="131">
          <cell r="A131" t="str">
            <v>DAN098</v>
          </cell>
          <cell r="B131" t="str">
            <v>RCX-1234BHSA Exp.Valve 1.25TON (R22)</v>
          </cell>
        </row>
        <row r="131">
          <cell r="J131">
            <v>180.932971014493</v>
          </cell>
        </row>
        <row r="132">
          <cell r="A132" t="str">
            <v>DAN099</v>
          </cell>
          <cell r="B132" t="str">
            <v>RCX-1634BHSA Exp.Valve 1.57TON (R22)</v>
          </cell>
        </row>
        <row r="132">
          <cell r="J132">
            <v>180.932971014493</v>
          </cell>
        </row>
        <row r="133">
          <cell r="A133" t="str">
            <v>DAN100</v>
          </cell>
          <cell r="B133" t="str">
            <v>RCX-2434BHSA Exp.Valve 2.35TON (R22)</v>
          </cell>
        </row>
        <row r="133">
          <cell r="J133">
            <v>180.932971014493</v>
          </cell>
        </row>
        <row r="134">
          <cell r="A134" t="str">
            <v>DAN101</v>
          </cell>
          <cell r="B134" t="str">
            <v>RCX-3134BHSA Exp.Valve 3.13TON (R22)</v>
          </cell>
        </row>
        <row r="134">
          <cell r="J134">
            <v>180.932971014493</v>
          </cell>
        </row>
        <row r="135">
          <cell r="A135" t="str">
            <v>DAN102</v>
          </cell>
          <cell r="B135" t="str">
            <v>RCX-4734BHSA Exp.Valve 4.69TON (R22)</v>
          </cell>
        </row>
        <row r="135">
          <cell r="J135">
            <v>180.932971014493</v>
          </cell>
        </row>
        <row r="136">
          <cell r="A136" t="str">
            <v>DAN103</v>
          </cell>
          <cell r="B136" t="str">
            <v>RCX-0834BUSA Exp.Valve 0.78TON (R404A/R507)</v>
          </cell>
        </row>
        <row r="136">
          <cell r="J136">
            <v>180.932971014493</v>
          </cell>
        </row>
        <row r="137">
          <cell r="A137" t="str">
            <v>DAN104</v>
          </cell>
          <cell r="B137" t="str">
            <v>RCX-1034BUSA Exp.Valve 0.99TON (R404A/R507)</v>
          </cell>
        </row>
        <row r="137">
          <cell r="J137">
            <v>180.932971014493</v>
          </cell>
        </row>
        <row r="138">
          <cell r="A138" t="str">
            <v>DAN105</v>
          </cell>
          <cell r="B138" t="str">
            <v>RCX-1534BUSA Exp.Valve 1.48TON (R404A/R507)</v>
          </cell>
        </row>
        <row r="138">
          <cell r="J138">
            <v>180.932971014493</v>
          </cell>
        </row>
        <row r="139">
          <cell r="A139" t="str">
            <v>DAN106</v>
          </cell>
          <cell r="B139" t="str">
            <v>RCX-2034BUSA Exp.Valve 1.98TON (R404A/R507)</v>
          </cell>
        </row>
        <row r="139">
          <cell r="J139">
            <v>180.932971014493</v>
          </cell>
        </row>
        <row r="140">
          <cell r="A140" t="str">
            <v>DAN108</v>
          </cell>
          <cell r="B140" t="str">
            <v>SCX-0645DBHSA Exp.Valve 5.78TON (R22) 1/2"Fx5/8"F</v>
          </cell>
        </row>
        <row r="140">
          <cell r="J140">
            <v>235.948275862069</v>
          </cell>
        </row>
        <row r="141">
          <cell r="A141" t="str">
            <v>DAN109</v>
          </cell>
          <cell r="B141" t="str">
            <v>SCX-0845DBHSA Exp.Valve 8.05TON (R22) 1/2"Fx5/8"F</v>
          </cell>
        </row>
        <row r="141">
          <cell r="J141">
            <v>235.948275862069</v>
          </cell>
        </row>
        <row r="142">
          <cell r="A142" t="str">
            <v>DAN110</v>
          </cell>
          <cell r="B142" t="str">
            <v>SCX-1057DBHSA Exp.Valve 10.1TON (R22) 5/8"S x 7/8"S</v>
          </cell>
        </row>
        <row r="142">
          <cell r="J142">
            <v>235.948275862069</v>
          </cell>
        </row>
        <row r="143">
          <cell r="A143" t="str">
            <v>DAN111</v>
          </cell>
          <cell r="B143" t="str">
            <v>SCX-1257DBHSA Exp.Valve 12.1TON (R22) 5/8"S x 7/8"S</v>
          </cell>
        </row>
        <row r="143">
          <cell r="J143">
            <v>235.948275862069</v>
          </cell>
        </row>
        <row r="144">
          <cell r="A144" t="str">
            <v>DAN112</v>
          </cell>
          <cell r="B144" t="str">
            <v>SCX-1457DBHSA Exp.Valve 14.4TON (R22) 5/8"S x 7/8"S</v>
          </cell>
        </row>
        <row r="144">
          <cell r="J144">
            <v>235.948275862069</v>
          </cell>
        </row>
        <row r="145">
          <cell r="A145" t="str">
            <v>DAN114</v>
          </cell>
          <cell r="B145" t="str">
            <v>SCX-0545DBUSA Exp.Valve 5.08TON (R404A/R507) 1/2"Fx5/8"F</v>
          </cell>
        </row>
        <row r="145">
          <cell r="J145">
            <v>235.948275862069</v>
          </cell>
        </row>
        <row r="146">
          <cell r="A146" t="str">
            <v>DAN116</v>
          </cell>
          <cell r="B146" t="str">
            <v>SCX-0857DUSA Exp.Valve 7.66TON (R404A/R507) 5/8"S x 7/8"S</v>
          </cell>
        </row>
        <row r="146">
          <cell r="J146">
            <v>235.948275862069</v>
          </cell>
        </row>
        <row r="147">
          <cell r="A147" t="str">
            <v>DAN117</v>
          </cell>
          <cell r="B147" t="str">
            <v>SCX-0957DUSA Exp.Valve 9.06TON (R404A/R507) 5/8"S x 7/8"S</v>
          </cell>
        </row>
        <row r="147">
          <cell r="J147">
            <v>235.948275862069</v>
          </cell>
        </row>
        <row r="148">
          <cell r="A148" t="str">
            <v>DAN117.1</v>
          </cell>
          <cell r="B148" t="str">
            <v>AWR-2510GLW 1" Water Regulating Valve saginomiya</v>
          </cell>
        </row>
        <row r="148">
          <cell r="J148" t="str">
            <v>~</v>
          </cell>
        </row>
        <row r="149">
          <cell r="A149" t="str">
            <v>DAN118</v>
          </cell>
          <cell r="B149" t="str">
            <v>INX-2203DUL-Q61 Valve</v>
          </cell>
        </row>
        <row r="149">
          <cell r="J149" t="str">
            <v>~</v>
          </cell>
        </row>
        <row r="150">
          <cell r="A150" t="str">
            <v>DAN119</v>
          </cell>
          <cell r="B150" t="str">
            <v>INX-2208DUL-Q63 Valve</v>
          </cell>
        </row>
        <row r="150">
          <cell r="J150" t="str">
            <v>~</v>
          </cell>
        </row>
        <row r="151">
          <cell r="B151" t="str">
            <v>CFE-SC10B-001 Saginomiya digital pressure control</v>
          </cell>
        </row>
        <row r="151">
          <cell r="J151" t="str">
            <v>~</v>
          </cell>
        </row>
        <row r="152">
          <cell r="B152" t="str">
            <v>CFE-SC35B-001 Saginomiya digital pressure control</v>
          </cell>
        </row>
        <row r="152">
          <cell r="J152" t="str">
            <v>~</v>
          </cell>
        </row>
        <row r="153">
          <cell r="A153" t="str">
            <v>DAN120</v>
          </cell>
          <cell r="B153" t="str">
            <v>Korea HJ-01 Vibration hose 3/8"</v>
          </cell>
        </row>
        <row r="153">
          <cell r="J153">
            <v>44.4318181818182</v>
          </cell>
        </row>
        <row r="154">
          <cell r="A154" t="str">
            <v>DAN121</v>
          </cell>
          <cell r="B154" t="str">
            <v>Korea HJ-02 Vibration hose 1/2"</v>
          </cell>
        </row>
        <row r="154">
          <cell r="J154">
            <v>48.4027777777778</v>
          </cell>
        </row>
        <row r="155">
          <cell r="A155" t="str">
            <v>DAN122</v>
          </cell>
          <cell r="B155" t="str">
            <v>Korea HJ-03 Vibration hose 5/8"</v>
          </cell>
        </row>
        <row r="155">
          <cell r="J155">
            <v>51.9444444444444</v>
          </cell>
        </row>
        <row r="156">
          <cell r="A156" t="str">
            <v>DAN123</v>
          </cell>
          <cell r="B156" t="str">
            <v>Korea HJ-04 Vibration hose 3/4"</v>
          </cell>
        </row>
        <row r="156">
          <cell r="J156">
            <v>87.2430555555556</v>
          </cell>
        </row>
        <row r="157">
          <cell r="A157" t="str">
            <v>DAN124</v>
          </cell>
          <cell r="B157" t="str">
            <v>Korea HJ-05 Vibration hose 7/8"</v>
          </cell>
        </row>
        <row r="157">
          <cell r="J157">
            <v>99.6388888888889</v>
          </cell>
        </row>
        <row r="158">
          <cell r="A158" t="str">
            <v>DAN125</v>
          </cell>
          <cell r="B158" t="str">
            <v>Korea HJ-06 Vibration hose 1 1/8"</v>
          </cell>
        </row>
        <row r="158">
          <cell r="J158">
            <v>107.936507936508</v>
          </cell>
        </row>
        <row r="159">
          <cell r="A159" t="str">
            <v>DAN126</v>
          </cell>
          <cell r="B159" t="str">
            <v>Korea HJ-07 Vibration hose 1 3/8"</v>
          </cell>
        </row>
        <row r="159">
          <cell r="J159">
            <v>155.428571428571</v>
          </cell>
        </row>
        <row r="160">
          <cell r="A160" t="str">
            <v>DAN127</v>
          </cell>
          <cell r="B160" t="str">
            <v>Korea HJ-08 Vibration hose 1 5/8"</v>
          </cell>
        </row>
        <row r="160">
          <cell r="J160">
            <v>215.22</v>
          </cell>
        </row>
        <row r="161">
          <cell r="A161" t="str">
            <v>DAN128</v>
          </cell>
          <cell r="B161" t="str">
            <v>Korea HJ-09 Vibration hose 2 1/8"</v>
          </cell>
        </row>
        <row r="161">
          <cell r="J161">
            <v>296.933333333333</v>
          </cell>
        </row>
        <row r="162">
          <cell r="A162" t="str">
            <v>DAN129</v>
          </cell>
          <cell r="B162" t="str">
            <v>Korea HJ-10 Vibration hose 2 5/8"</v>
          </cell>
        </row>
        <row r="162">
          <cell r="J162">
            <v>623.333333333333</v>
          </cell>
        </row>
        <row r="163">
          <cell r="A163" t="str">
            <v>DAN130</v>
          </cell>
          <cell r="B163" t="str">
            <v>Korea HJ-11 Vibration hose 3 1/8"</v>
          </cell>
        </row>
        <row r="163">
          <cell r="J163">
            <v>929.333333333333</v>
          </cell>
        </row>
        <row r="164">
          <cell r="A164" t="str">
            <v>DAN136</v>
          </cell>
          <cell r="B164" t="str">
            <v>Packless VAF-04 Vibration hose 1/2" </v>
          </cell>
        </row>
        <row r="164">
          <cell r="J164">
            <v>60.1623376623377</v>
          </cell>
        </row>
        <row r="165">
          <cell r="A165" t="str">
            <v>DAN137</v>
          </cell>
          <cell r="B165" t="str">
            <v>Packless VAF-08 Vibration hose 7/8" </v>
          </cell>
        </row>
        <row r="165">
          <cell r="J165">
            <v>114.805194805195</v>
          </cell>
        </row>
        <row r="166">
          <cell r="A166" t="str">
            <v>DAN143</v>
          </cell>
          <cell r="B166" t="str">
            <v>HARRIS SILVER ROD 0% (55LGTHS/kg)</v>
          </cell>
        </row>
        <row r="166">
          <cell r="J166">
            <v>117.142857142857</v>
          </cell>
        </row>
        <row r="167">
          <cell r="A167" t="str">
            <v>DAN144</v>
          </cell>
          <cell r="B167" t="str">
            <v>HARRIS SILVER ROD 0% (1LGTHS)</v>
          </cell>
        </row>
        <row r="167">
          <cell r="J167">
            <v>2.71074380165289</v>
          </cell>
        </row>
        <row r="168">
          <cell r="A168" t="str">
            <v>DAN145</v>
          </cell>
          <cell r="B168" t="str">
            <v>GALFLO SILVER ROD 0% (55LGTHS/kg)</v>
          </cell>
        </row>
        <row r="168">
          <cell r="J168">
            <v>111.428571428571</v>
          </cell>
        </row>
        <row r="169">
          <cell r="A169" t="str">
            <v>DAN146</v>
          </cell>
          <cell r="B169" t="str">
            <v>GALFLO SILVER ROD 0% (1LGTH)</v>
          </cell>
        </row>
        <row r="169">
          <cell r="J169">
            <v>2.57851239669421</v>
          </cell>
        </row>
        <row r="170">
          <cell r="A170" t="str">
            <v>DAN147</v>
          </cell>
          <cell r="B170" t="str">
            <v>250g finex powder flux</v>
          </cell>
        </row>
        <row r="170">
          <cell r="J170">
            <v>108</v>
          </cell>
        </row>
        <row r="171">
          <cell r="A171" t="str">
            <v>DAN148</v>
          </cell>
          <cell r="B171" t="str">
            <v>35% harris welding rod (1kg, 48lgth)</v>
          </cell>
        </row>
        <row r="171">
          <cell r="J171">
            <v>2769.23076923077</v>
          </cell>
        </row>
        <row r="172">
          <cell r="A172" t="str">
            <v>DAN148.1</v>
          </cell>
          <cell r="B172" t="str">
            <v>45% harris welding rod (1kg, 48lgth)</v>
          </cell>
        </row>
        <row r="172">
          <cell r="J172">
            <v>5353.84615384615</v>
          </cell>
        </row>
        <row r="173">
          <cell r="A173" t="str">
            <v>DAN149</v>
          </cell>
          <cell r="B173" t="str">
            <v>35% harris welding rod (1lgth)</v>
          </cell>
        </row>
        <row r="173">
          <cell r="J173">
            <v>68.1818181818182</v>
          </cell>
        </row>
        <row r="174">
          <cell r="A174" t="str">
            <v>DAN149.1</v>
          </cell>
          <cell r="B174" t="str">
            <v>45% harris welding rod (1lgth)</v>
          </cell>
        </row>
        <row r="174">
          <cell r="J174">
            <v>145</v>
          </cell>
        </row>
        <row r="175">
          <cell r="A175" t="str">
            <v>DAN150</v>
          </cell>
          <cell r="B175" t="str">
            <v>TRACE 2 (16 OZ)</v>
          </cell>
        </row>
        <row r="175">
          <cell r="J175">
            <v>188.888888888889</v>
          </cell>
        </row>
        <row r="176">
          <cell r="A176" t="str">
            <v>DAN151</v>
          </cell>
          <cell r="B176" t="str">
            <v>GAS LEAK DETECTOR 8oz</v>
          </cell>
        </row>
        <row r="176">
          <cell r="J176">
            <v>35.4166666666667</v>
          </cell>
        </row>
        <row r="177">
          <cell r="B177" t="str">
            <v>ALCU-Q303 aluminium welding rod (per kg)</v>
          </cell>
        </row>
        <row r="177">
          <cell r="J177">
            <v>341.888888888889</v>
          </cell>
        </row>
        <row r="178">
          <cell r="B178" t="str">
            <v>ALCU-Q301 aluminium welding rod (per kg)</v>
          </cell>
        </row>
        <row r="178">
          <cell r="J178">
            <v>253.740740740741</v>
          </cell>
        </row>
        <row r="179">
          <cell r="A179" t="str">
            <v>DAN152</v>
          </cell>
          <cell r="B179" t="str">
            <v>Refco 7230587+ +MR-205-DS-MULTI-16Bar</v>
          </cell>
        </row>
        <row r="179">
          <cell r="J179">
            <v>84.2251288149029</v>
          </cell>
        </row>
        <row r="180">
          <cell r="A180" t="str">
            <v>DAN153</v>
          </cell>
          <cell r="B180" t="str">
            <v>Refco 4664430+ +MR-305- DS-MULTI-35 Bar</v>
          </cell>
        </row>
        <row r="180">
          <cell r="J180">
            <v>84.2251288149029</v>
          </cell>
        </row>
        <row r="181">
          <cell r="A181" t="str">
            <v>DAN154</v>
          </cell>
          <cell r="B181" t="str">
            <v>Refco 9884898 BM2-6-DS-R22 Manifold Set C/W 60" Hose</v>
          </cell>
        </row>
        <row r="181">
          <cell r="J181">
            <v>497.333333333333</v>
          </cell>
        </row>
        <row r="182">
          <cell r="A182" t="str">
            <v>DAN155</v>
          </cell>
          <cell r="B182" t="str">
            <v>Refco 9881278C CL-36 Charging Hose 36"</v>
          </cell>
        </row>
        <row r="182">
          <cell r="J182" t="str">
            <v>~</v>
          </cell>
        </row>
        <row r="183">
          <cell r="A183" t="str">
            <v>DAN156</v>
          </cell>
          <cell r="B183" t="str">
            <v>Refco 9881276C CL-60 Charging Hose 60"</v>
          </cell>
        </row>
        <row r="183">
          <cell r="J183">
            <v>182.916666666667</v>
          </cell>
        </row>
        <row r="184">
          <cell r="A184" t="str">
            <v>DAN157</v>
          </cell>
          <cell r="B184" t="str">
            <v>Refco RS-16 (1/8" ~ 5/8") Mini Tube Cutter</v>
          </cell>
        </row>
        <row r="184">
          <cell r="J184" t="str">
            <v>~</v>
          </cell>
        </row>
        <row r="185">
          <cell r="A185" t="str">
            <v>DAN158</v>
          </cell>
          <cell r="B185" t="str">
            <v>Refco RS-25 (1/8" ~ 1") Mini Tube Cutter </v>
          </cell>
        </row>
        <row r="185">
          <cell r="J185" t="str">
            <v>~</v>
          </cell>
        </row>
        <row r="186">
          <cell r="A186" t="str">
            <v>DAN159</v>
          </cell>
          <cell r="B186" t="str">
            <v>Refco RD-35 (1/8" ~ 1 3/8") Big Tube Cutter</v>
          </cell>
        </row>
        <row r="186">
          <cell r="J186" t="str">
            <v>~</v>
          </cell>
        </row>
        <row r="187">
          <cell r="A187" t="str">
            <v>DAN160</v>
          </cell>
          <cell r="B187" t="str">
            <v>Refco RD-42 (1/8" ~ 1 3/4") Big Tube Cutter</v>
          </cell>
        </row>
        <row r="187">
          <cell r="J187" t="str">
            <v>~</v>
          </cell>
        </row>
        <row r="188">
          <cell r="A188" t="str">
            <v>DAN161</v>
          </cell>
          <cell r="B188" t="str">
            <v>Refco 9881466R FA-127-C ratchet wrench</v>
          </cell>
        </row>
        <row r="188">
          <cell r="J188" t="str">
            <v>~</v>
          </cell>
        </row>
        <row r="189">
          <cell r="A189" t="str">
            <v>DAN162</v>
          </cell>
          <cell r="B189" t="str">
            <v>Refco 4506201R FA-I27-Offset ratchet Wrench</v>
          </cell>
        </row>
        <row r="189">
          <cell r="J189" t="str">
            <v>~</v>
          </cell>
        </row>
        <row r="190">
          <cell r="A190" t="str">
            <v>DAN164</v>
          </cell>
          <cell r="B190" t="str">
            <v>7V Solenoid Valve Coil (220VAC/50Hz, 240V/60Hz)</v>
          </cell>
        </row>
        <row r="190">
          <cell r="J190">
            <v>29.2</v>
          </cell>
        </row>
        <row r="191">
          <cell r="A191" t="str">
            <v>DAN165</v>
          </cell>
          <cell r="B191" t="str">
            <v>7V Solenoid Valve Coil (110VAC/50Hz, 120VAC/60Hz)</v>
          </cell>
        </row>
        <row r="191">
          <cell r="J191">
            <v>30.8</v>
          </cell>
        </row>
        <row r="192">
          <cell r="A192" t="str">
            <v>DAN168</v>
          </cell>
          <cell r="B192" t="str">
            <v>7V Solenoid Valve DIN Connector (PG9 &amp; PG11)</v>
          </cell>
        </row>
        <row r="192">
          <cell r="J192">
            <v>11</v>
          </cell>
        </row>
        <row r="193">
          <cell r="A193" t="str">
            <v>DAN170</v>
          </cell>
          <cell r="B193" t="str">
            <v>7V4F2 Direct Operated, 1/4" SAE (1/4 - 1/2HP)</v>
          </cell>
        </row>
        <row r="193">
          <cell r="J193">
            <v>106</v>
          </cell>
        </row>
        <row r="194">
          <cell r="A194" t="str">
            <v>DAN179</v>
          </cell>
          <cell r="B194" t="str">
            <v>C-083  3/8" SAE Flare</v>
          </cell>
        </row>
        <row r="194">
          <cell r="J194">
            <v>29</v>
          </cell>
        </row>
        <row r="195">
          <cell r="A195" t="str">
            <v>DAN180</v>
          </cell>
          <cell r="B195" t="str">
            <v>C-163  3/8" SAE Flare</v>
          </cell>
        </row>
        <row r="195">
          <cell r="J195">
            <v>33.4285714285714</v>
          </cell>
        </row>
        <row r="196">
          <cell r="A196" t="str">
            <v>DAN181</v>
          </cell>
          <cell r="B196" t="str">
            <v>C-164  1/2" SAE Flare</v>
          </cell>
        </row>
        <row r="196">
          <cell r="J196">
            <v>34.4285714285714</v>
          </cell>
        </row>
        <row r="197">
          <cell r="A197" t="str">
            <v>DAN182</v>
          </cell>
          <cell r="B197" t="str">
            <v>C-165  5/8" SAE Flare</v>
          </cell>
        </row>
        <row r="197">
          <cell r="J197">
            <v>37.6712328767123</v>
          </cell>
        </row>
        <row r="198">
          <cell r="A198" t="str">
            <v>DAN183</v>
          </cell>
          <cell r="B198" t="str">
            <v>PK110 single low pressure (auto 10psi~60psi)</v>
          </cell>
        </row>
        <row r="198">
          <cell r="J198" t="str">
            <v>~</v>
          </cell>
        </row>
        <row r="199">
          <cell r="A199" t="str">
            <v>DAN184</v>
          </cell>
          <cell r="B199" t="str">
            <v>PK502 single low pressure (auto 5psi~15psi)</v>
          </cell>
        </row>
        <row r="199">
          <cell r="J199">
            <v>64.3333333333333</v>
          </cell>
        </row>
        <row r="200">
          <cell r="A200" t="str">
            <v>DAN185</v>
          </cell>
          <cell r="B200" t="str">
            <v>PK503 single low pressure (auto 5psi~30psi)</v>
          </cell>
        </row>
        <row r="200">
          <cell r="J200" t="str">
            <v>~</v>
          </cell>
        </row>
        <row r="201">
          <cell r="A201" t="str">
            <v>DAN186</v>
          </cell>
          <cell r="B201" t="str">
            <v>PK506 single low pressure (auto 15psi~60psi)</v>
          </cell>
        </row>
        <row r="201">
          <cell r="J201" t="str">
            <v>~</v>
          </cell>
        </row>
        <row r="202">
          <cell r="A202" t="str">
            <v>DAN187</v>
          </cell>
          <cell r="B202" t="str">
            <v>PK506M single low pressure (manual 15psi~60psi)</v>
          </cell>
        </row>
        <row r="202">
          <cell r="J202" t="str">
            <v>~</v>
          </cell>
        </row>
        <row r="203">
          <cell r="A203" t="str">
            <v>DAN188</v>
          </cell>
          <cell r="B203" t="str">
            <v>PK516 single high pressure (auto 29psi~72psi)</v>
          </cell>
        </row>
        <row r="203">
          <cell r="J203" t="str">
            <v>~</v>
          </cell>
        </row>
        <row r="204">
          <cell r="A204" t="str">
            <v>DAN189</v>
          </cell>
          <cell r="B204" t="str">
            <v>PK520 single high pressure (auto 20psi~80psi)</v>
          </cell>
        </row>
        <row r="204">
          <cell r="J204" t="str">
            <v>~</v>
          </cell>
        </row>
        <row r="205">
          <cell r="A205" t="str">
            <v>DAN190</v>
          </cell>
          <cell r="B205" t="str">
            <v>PK530D single high pressure (auto 50psi~150psi)</v>
          </cell>
        </row>
        <row r="205">
          <cell r="J205" t="str">
            <v>~</v>
          </cell>
        </row>
        <row r="206">
          <cell r="A206" t="str">
            <v>DAN191</v>
          </cell>
          <cell r="B206" t="str">
            <v>PK530M single high pressure (manual 50psi~150psi)</v>
          </cell>
        </row>
        <row r="206">
          <cell r="J206">
            <v>64.3333333333333</v>
          </cell>
        </row>
        <row r="207">
          <cell r="A207" t="str">
            <v>DAN196</v>
          </cell>
          <cell r="B207" t="str">
            <v>ERVE-6-C (4X5X2 ODF 5') R22 exp-valve</v>
          </cell>
        </row>
        <row r="207">
          <cell r="J207">
            <v>155.5</v>
          </cell>
        </row>
        <row r="208">
          <cell r="A208" t="str">
            <v>DAN198</v>
          </cell>
          <cell r="B208" t="str">
            <v>ERVE-10-C (5X7X2 ODF 5') R22 exp-valve</v>
          </cell>
        </row>
        <row r="208">
          <cell r="J208">
            <v>187.833333333333</v>
          </cell>
        </row>
        <row r="209">
          <cell r="A209" t="str">
            <v>DAN199</v>
          </cell>
          <cell r="B209" t="str">
            <v>ERVE-12-C (5X7X2 ODF 5') R22 exp-valve</v>
          </cell>
        </row>
        <row r="209">
          <cell r="J209">
            <v>187.833333333333</v>
          </cell>
        </row>
        <row r="210">
          <cell r="A210" t="str">
            <v>DAN201</v>
          </cell>
          <cell r="B210" t="str">
            <v>ERSE-9-C  (5X7X2 ODF 5') R404,507 exp-valve</v>
          </cell>
        </row>
        <row r="210">
          <cell r="J210">
            <v>198.833333333333</v>
          </cell>
        </row>
        <row r="211">
          <cell r="A211" t="str">
            <v>DAN202</v>
          </cell>
          <cell r="B211" t="str">
            <v>Y1037-FV-3-180 3X3 ODF5' Injection valve</v>
          </cell>
        </row>
        <row r="211">
          <cell r="J211">
            <v>477.777777777778</v>
          </cell>
        </row>
        <row r="212">
          <cell r="A212" t="str">
            <v>DAN203</v>
          </cell>
          <cell r="B212" t="str">
            <v>TCLE 5 HW 100 SAE EE 5FT 1/2 X 5/8 SAE ANG 6A (12)</v>
          </cell>
        </row>
        <row r="212">
          <cell r="J212">
            <v>380.25</v>
          </cell>
        </row>
        <row r="213">
          <cell r="A213" t="str">
            <v>DAN204</v>
          </cell>
          <cell r="B213" t="str">
            <v>TCLE 71/2 HW 100 SAE EE 5FT 1/2 X 5/8 SAE ANG 6A (12)</v>
          </cell>
        </row>
        <row r="213">
          <cell r="J213">
            <v>380.25</v>
          </cell>
        </row>
        <row r="214">
          <cell r="A214" t="str">
            <v>DAN205</v>
          </cell>
          <cell r="B214" t="str">
            <v>TCLE 10 HW 100 SAE EE 5FT 1/2 X 5/8 SAE ANG 6A (12)</v>
          </cell>
        </row>
        <row r="214">
          <cell r="J214">
            <v>380.25</v>
          </cell>
        </row>
        <row r="215">
          <cell r="A215" t="str">
            <v>DAN206</v>
          </cell>
          <cell r="B215" t="str">
            <v>TCLE 12 HW 100 SAE EE  5FT 1/2X5/8 SAEANG 6A (12)</v>
          </cell>
        </row>
        <row r="215">
          <cell r="J215">
            <v>380.25</v>
          </cell>
        </row>
        <row r="216">
          <cell r="A216" t="str">
            <v>DAN207</v>
          </cell>
          <cell r="B216" t="str">
            <v>TJLE 14 HW100 SAE EE 5FT 5/8 X 7/8 ODF ANG 6A (12)</v>
          </cell>
        </row>
        <row r="216">
          <cell r="J216" t="str">
            <v>~</v>
          </cell>
        </row>
        <row r="217">
          <cell r="A217" t="str">
            <v>DAN208</v>
          </cell>
          <cell r="B217" t="str">
            <v>TJRE 18 HW100 SAEEE 5FT 7/8 ODF X 1-1/8 ODM ANG 6A (12)</v>
          </cell>
        </row>
        <row r="217">
          <cell r="J217" t="str">
            <v>~</v>
          </cell>
        </row>
        <row r="218">
          <cell r="A218" t="str">
            <v>DAN209</v>
          </cell>
          <cell r="B218" t="str">
            <v>TER 22 HW100 SAE EE 10FT 7/8 ODF X 1-1/8 ODM ANG 6A (6)</v>
          </cell>
        </row>
        <row r="218">
          <cell r="J218" t="str">
            <v>~</v>
          </cell>
        </row>
        <row r="219">
          <cell r="A219" t="str">
            <v>DAN210</v>
          </cell>
          <cell r="B219" t="str">
            <v>TER 26 HW100 SAE EE 10FT 7/8 ODF X 1-1/8 ODM ANG 6A (6)</v>
          </cell>
        </row>
        <row r="219">
          <cell r="J219" t="str">
            <v>~</v>
          </cell>
        </row>
        <row r="220">
          <cell r="A220" t="str">
            <v>DAN211</v>
          </cell>
          <cell r="B220" t="str">
            <v>TIR 55 HW100 SAE EE 10FT 7/8 ODF X 1-1/8 ODM ANG 6A (6)</v>
          </cell>
        </row>
        <row r="220">
          <cell r="J220" t="str">
            <v>~</v>
          </cell>
        </row>
        <row r="221">
          <cell r="A221" t="str">
            <v>DAN212</v>
          </cell>
          <cell r="B221" t="str">
            <v>THR 75 HW100 SAEEE 10FT 1-1/8 X 1-1/8 ODM ANG 6A (6)</v>
          </cell>
        </row>
        <row r="221">
          <cell r="J221" t="str">
            <v>~</v>
          </cell>
        </row>
        <row r="222">
          <cell r="A222" t="str">
            <v>DAN213</v>
          </cell>
          <cell r="B222" t="str">
            <v>TRAE+ 20HW100 SAE EE 10FT 7/8X1-1/8 ODF S/T 6A (6)</v>
          </cell>
        </row>
        <row r="222">
          <cell r="J222">
            <v>555.833333333333</v>
          </cell>
        </row>
        <row r="223">
          <cell r="A223" t="str">
            <v>DAN214</v>
          </cell>
          <cell r="B223" t="str">
            <v>TRAE+ 30HW100 SAE EE 10FT 7/8X1-1/8 ODF S/T 6A (6)</v>
          </cell>
        </row>
        <row r="223">
          <cell r="J223">
            <v>555.833333333333</v>
          </cell>
        </row>
        <row r="224">
          <cell r="A224" t="str">
            <v>DAN215</v>
          </cell>
          <cell r="B224" t="str">
            <v>TRAE+ 40 HW100 SAE EE 15FT 7/8 X 1-1/8 ODF S/T 6A (6)</v>
          </cell>
        </row>
        <row r="224">
          <cell r="J224">
            <v>555.833333333333</v>
          </cell>
        </row>
        <row r="225">
          <cell r="A225" t="str">
            <v>DAN216</v>
          </cell>
          <cell r="B225" t="str">
            <v>TRAE 50 HW100 SAE EE 10FT 1-1/8X1-3/8 ODF S/T6A (6)</v>
          </cell>
        </row>
        <row r="225">
          <cell r="J225" t="str">
            <v>~</v>
          </cell>
        </row>
        <row r="226">
          <cell r="A226" t="str">
            <v>DAN217</v>
          </cell>
          <cell r="B226" t="str">
            <v>TRAE 60 HW100 SAE EE 10FT 1-1/8 X 1-3/8 ODF S/T 6A (6)</v>
          </cell>
        </row>
        <row r="226">
          <cell r="J226" t="str">
            <v>~</v>
          </cell>
        </row>
        <row r="227">
          <cell r="A227" t="str">
            <v>DAN218</v>
          </cell>
          <cell r="B227" t="str">
            <v>TRAES 5 SW45 (R507 EXP VALVE COPELAND)</v>
          </cell>
        </row>
        <row r="227">
          <cell r="J227">
            <v>223.333333333333</v>
          </cell>
        </row>
        <row r="228">
          <cell r="A228" t="str">
            <v>DAN218.1</v>
          </cell>
          <cell r="B228" t="str">
            <v>TRAES 7 SW45 (R507 EXP VALVE COPELAND)</v>
          </cell>
        </row>
        <row r="228">
          <cell r="J228">
            <v>223.333333333333</v>
          </cell>
        </row>
        <row r="229">
          <cell r="A229" t="str">
            <v>DAN218.2</v>
          </cell>
          <cell r="B229" t="str">
            <v>TRAES 7.5 SW45 (R507 EXP VALVE COPELAND)</v>
          </cell>
        </row>
        <row r="229">
          <cell r="J229">
            <v>223.333333333333</v>
          </cell>
        </row>
        <row r="230">
          <cell r="A230" t="str">
            <v>DAN218.3</v>
          </cell>
          <cell r="B230" t="str">
            <v>TRAES 10 SW45 (R507 EXP VALVE COPELAND)</v>
          </cell>
        </row>
        <row r="230">
          <cell r="J230">
            <v>223.333333333333</v>
          </cell>
        </row>
        <row r="231">
          <cell r="A231" t="str">
            <v>DAN218.6</v>
          </cell>
          <cell r="B231" t="str">
            <v>TRAES 5 SZ (R507 EXP VALVE COPELAND)</v>
          </cell>
        </row>
        <row r="231">
          <cell r="J231">
            <v>223.333333333333</v>
          </cell>
        </row>
        <row r="232">
          <cell r="A232" t="str">
            <v>DAN218.7</v>
          </cell>
          <cell r="B232" t="str">
            <v>TRAES 7.5 SZ (R507 EXP VALVE COPELAND)</v>
          </cell>
        </row>
        <row r="232">
          <cell r="J232">
            <v>223.333333333333</v>
          </cell>
        </row>
        <row r="233">
          <cell r="A233" t="str">
            <v>DAN218.8</v>
          </cell>
          <cell r="B233" t="str">
            <v>TA-HW100 (R22 EXP-VALVE COPELAND)</v>
          </cell>
        </row>
        <row r="233">
          <cell r="J233">
            <v>133.666666666667</v>
          </cell>
        </row>
        <row r="234">
          <cell r="A234" t="str">
            <v>DAN218.9</v>
          </cell>
          <cell r="B234" t="str">
            <v>TAE-HW100 (R22 EXP-VALVE COPELAND)</v>
          </cell>
        </row>
        <row r="234">
          <cell r="J234">
            <v>149.25</v>
          </cell>
        </row>
        <row r="235">
          <cell r="A235" t="str">
            <v>DAN218.10</v>
          </cell>
          <cell r="B235" t="str">
            <v>TA-SW75 (R507 EXP-VALVE COPELAND)</v>
          </cell>
        </row>
        <row r="235">
          <cell r="J235">
            <v>133.666666666667</v>
          </cell>
        </row>
        <row r="236">
          <cell r="A236" t="str">
            <v>DAN218.11</v>
          </cell>
          <cell r="B236" t="str">
            <v>TAE-SW75 (R507 EXP-VALVE COPELAND)</v>
          </cell>
        </row>
        <row r="236">
          <cell r="J236">
            <v>149.25</v>
          </cell>
        </row>
        <row r="237">
          <cell r="A237" t="str">
            <v>DAN218.12</v>
          </cell>
          <cell r="B237" t="str">
            <v>TAO-0 ORIFICE COPELAND</v>
          </cell>
        </row>
        <row r="237">
          <cell r="J237">
            <v>35.2</v>
          </cell>
        </row>
        <row r="238">
          <cell r="A238" t="str">
            <v>DAN218.13</v>
          </cell>
          <cell r="B238" t="str">
            <v>TAO-1 ORIFICE COPELAND</v>
          </cell>
        </row>
        <row r="238">
          <cell r="J238">
            <v>35.2</v>
          </cell>
        </row>
        <row r="239">
          <cell r="A239" t="str">
            <v>DAN218.14</v>
          </cell>
          <cell r="B239" t="str">
            <v>TAO-2 ORIFICE COPELAND</v>
          </cell>
        </row>
        <row r="239">
          <cell r="J239">
            <v>35.2</v>
          </cell>
        </row>
        <row r="240">
          <cell r="A240" t="str">
            <v>DAN218.15</v>
          </cell>
          <cell r="B240" t="str">
            <v>TAO-3 ORIFICE COPELAND</v>
          </cell>
        </row>
        <row r="240">
          <cell r="J240">
            <v>35.2</v>
          </cell>
        </row>
        <row r="241">
          <cell r="A241" t="str">
            <v>DAN218.16</v>
          </cell>
          <cell r="B241" t="str">
            <v>TAO-4 ORIFICE COPELAND</v>
          </cell>
        </row>
        <row r="241">
          <cell r="J241">
            <v>35.2</v>
          </cell>
        </row>
        <row r="242">
          <cell r="A242" t="str">
            <v>DAN218.17</v>
          </cell>
          <cell r="B242" t="str">
            <v>TAO-5 ORIFICE COPELAND</v>
          </cell>
        </row>
        <row r="242">
          <cell r="J242">
            <v>35.2</v>
          </cell>
        </row>
        <row r="243">
          <cell r="A243" t="str">
            <v>DAN218.18</v>
          </cell>
          <cell r="B243" t="str">
            <v>TAO-6 ORIFICE COPELAND</v>
          </cell>
        </row>
        <row r="243">
          <cell r="J243">
            <v>35.2</v>
          </cell>
        </row>
        <row r="244">
          <cell r="A244" t="str">
            <v>DAN218.19</v>
          </cell>
          <cell r="B244" t="str">
            <v>DX3-008 (R22)</v>
          </cell>
        </row>
        <row r="244">
          <cell r="J244">
            <v>1502.90909090909</v>
          </cell>
        </row>
        <row r="245">
          <cell r="A245" t="str">
            <v>DAN218.20</v>
          </cell>
          <cell r="B245" t="str">
            <v>DX3-010 (R22)</v>
          </cell>
        </row>
        <row r="245">
          <cell r="J245">
            <v>1518.54545454545</v>
          </cell>
        </row>
        <row r="246">
          <cell r="A246" t="str">
            <v>DAN218.21</v>
          </cell>
          <cell r="B246" t="str">
            <v>DX3-012 (R22)</v>
          </cell>
        </row>
        <row r="246">
          <cell r="J246">
            <v>1533</v>
          </cell>
        </row>
        <row r="247">
          <cell r="A247" t="str">
            <v>DAN218.22</v>
          </cell>
          <cell r="B247" t="str">
            <v>DX3-015 (R22)</v>
          </cell>
        </row>
        <row r="247">
          <cell r="J247">
            <v>1548.54545454545</v>
          </cell>
        </row>
        <row r="248">
          <cell r="A248" t="str">
            <v>DAN218.23</v>
          </cell>
          <cell r="B248" t="str">
            <v>DX3-020 (R22)</v>
          </cell>
        </row>
        <row r="248">
          <cell r="J248">
            <v>1565.45454545455</v>
          </cell>
        </row>
        <row r="249">
          <cell r="A249" t="str">
            <v>DAN218.24</v>
          </cell>
          <cell r="B249" t="str">
            <v>DIXELL TRANSFORMER TF20D</v>
          </cell>
        </row>
        <row r="249">
          <cell r="J249">
            <v>172.8</v>
          </cell>
        </row>
        <row r="250">
          <cell r="A250" t="str">
            <v>DAN217.1</v>
          </cell>
          <cell r="B250" t="str">
            <v>TCLE 4.5 SW100 SAE EE 10FT 5/8 X 7/8 ODF R-404A (12)</v>
          </cell>
        </row>
        <row r="250">
          <cell r="J250">
            <v>372.692307692308</v>
          </cell>
        </row>
        <row r="251">
          <cell r="A251" t="str">
            <v>DAN219</v>
          </cell>
          <cell r="B251" t="str">
            <v>A-WZ 5582  4 STD - 1/2"  (6)060933</v>
          </cell>
        </row>
        <row r="251">
          <cell r="J251">
            <v>270.845836459115</v>
          </cell>
        </row>
        <row r="252">
          <cell r="A252" t="str">
            <v>DAN220</v>
          </cell>
          <cell r="B252" t="str">
            <v>A-WZ 5585  5 STD - 5/8" (6)060934</v>
          </cell>
        </row>
        <row r="252">
          <cell r="J252">
            <v>288.859714928732</v>
          </cell>
        </row>
        <row r="253">
          <cell r="A253" t="str">
            <v>DAN221</v>
          </cell>
          <cell r="B253" t="str">
            <v>A-WZ 5587  7 STD - 7/8" (6)060931</v>
          </cell>
        </row>
        <row r="253">
          <cell r="J253">
            <v>301.054951237809</v>
          </cell>
        </row>
        <row r="254">
          <cell r="A254" t="str">
            <v>DAN222</v>
          </cell>
          <cell r="B254" t="str">
            <v>A-WZ 5588  9 STD - 1 1/8" (6)060974</v>
          </cell>
        </row>
        <row r="254">
          <cell r="J254">
            <v>307.909789947487</v>
          </cell>
        </row>
        <row r="255">
          <cell r="A255" t="str">
            <v>DAN223</v>
          </cell>
          <cell r="B255" t="str">
            <v>A-WZ 5690 9 STD - 1 1/8" x 6" DIA.065152</v>
          </cell>
        </row>
        <row r="255">
          <cell r="J255" t="str">
            <v>~</v>
          </cell>
        </row>
        <row r="256">
          <cell r="A256" t="str">
            <v>DAN224</v>
          </cell>
          <cell r="B256" t="str">
            <v>A-WZ 5590 11 STD - 1 3/8"  (6)060930</v>
          </cell>
        </row>
        <row r="256">
          <cell r="J256">
            <v>331.264066016504</v>
          </cell>
        </row>
        <row r="257">
          <cell r="A257" t="str">
            <v>DAN225</v>
          </cell>
          <cell r="B257" t="str">
            <v>A-WZ 5690 11 STD - 1 3/8" x 6" DIA.060978</v>
          </cell>
        </row>
        <row r="257">
          <cell r="J257">
            <v>599.160727681921</v>
          </cell>
        </row>
        <row r="258">
          <cell r="A258" t="str">
            <v>DAN226</v>
          </cell>
          <cell r="B258" t="str">
            <v>A-WZ 5692 13 STD 1 5/8" 060979</v>
          </cell>
        </row>
        <row r="258">
          <cell r="J258">
            <v>687.875093773443</v>
          </cell>
        </row>
        <row r="259">
          <cell r="A259" t="str">
            <v>DAN228</v>
          </cell>
          <cell r="B259" t="str">
            <v>OMB-JB1 C/W ASC 2 ELECTRONIC WITH ALARM (65365)</v>
          </cell>
        </row>
        <row r="259">
          <cell r="J259">
            <v>1249.91055456172</v>
          </cell>
        </row>
        <row r="260">
          <cell r="A260" t="str">
            <v>DAN230</v>
          </cell>
          <cell r="B260" t="str">
            <v>STAS-489 T STD  1 1/8" FILTER SHELL</v>
          </cell>
        </row>
        <row r="260">
          <cell r="J260">
            <v>323.223684210526</v>
          </cell>
        </row>
        <row r="264">
          <cell r="A264" t="str">
            <v>DAN231</v>
          </cell>
          <cell r="B264" t="str">
            <v>EK163 EMERSON FILTER DRIER</v>
          </cell>
        </row>
        <row r="264">
          <cell r="J264">
            <v>41.1507936507936</v>
          </cell>
        </row>
        <row r="265">
          <cell r="A265" t="str">
            <v>DAN232</v>
          </cell>
          <cell r="B265" t="str">
            <v>EK164 EMERSON FILTER DRIER</v>
          </cell>
        </row>
        <row r="265">
          <cell r="J265">
            <v>41.1507936507936</v>
          </cell>
        </row>
        <row r="266">
          <cell r="A266" t="str">
            <v>DAN233</v>
          </cell>
          <cell r="B266" t="str">
            <v>EK165 EMERSON FILTER DRIER</v>
          </cell>
        </row>
        <row r="266">
          <cell r="J266">
            <v>41.1507936507936</v>
          </cell>
        </row>
        <row r="267">
          <cell r="A267" t="str">
            <v>DAN234</v>
          </cell>
          <cell r="B267" t="str">
            <v>EK304 EMERSON FILTER DRIER</v>
          </cell>
        </row>
        <row r="267">
          <cell r="J267">
            <v>79.5357142857143</v>
          </cell>
        </row>
        <row r="268">
          <cell r="A268" t="str">
            <v>DAN235</v>
          </cell>
          <cell r="B268" t="str">
            <v>EK305 EMERSON FILTER DRIER</v>
          </cell>
        </row>
        <row r="268">
          <cell r="J268">
            <v>79.5357142857143</v>
          </cell>
        </row>
        <row r="269">
          <cell r="A269" t="str">
            <v>DAN236</v>
          </cell>
          <cell r="B269" t="str">
            <v>EK306 EMERSON FILTER DRIER</v>
          </cell>
        </row>
        <row r="269">
          <cell r="J269">
            <v>79.5357142857143</v>
          </cell>
        </row>
      </sheetData>
      <sheetData sheetId="29">
        <row r="8">
          <cell r="A8" t="str">
            <v>ITEM CODE</v>
          </cell>
          <cell r="B8" t="str">
            <v>MODEL</v>
          </cell>
          <cell r="C8" t="str">
            <v>SIZE</v>
          </cell>
        </row>
        <row r="8">
          <cell r="J8" t="str">
            <v>(RM) </v>
          </cell>
        </row>
        <row r="9">
          <cell r="A9" t="str">
            <v>KOR001</v>
          </cell>
          <cell r="B9" t="str">
            <v>SGF6</v>
          </cell>
          <cell r="C9" t="str">
            <v>1/4"</v>
          </cell>
        </row>
        <row r="9">
          <cell r="J9">
            <v>23.8227969348659</v>
          </cell>
        </row>
        <row r="10">
          <cell r="A10" t="str">
            <v>KOR002</v>
          </cell>
          <cell r="B10" t="str">
            <v>SGF10</v>
          </cell>
          <cell r="C10" t="str">
            <v>3/8"</v>
          </cell>
        </row>
        <row r="10">
          <cell r="J10">
            <v>25.1661877394636</v>
          </cell>
        </row>
        <row r="11">
          <cell r="A11" t="str">
            <v>KOR003</v>
          </cell>
          <cell r="B11" t="str">
            <v>SGF12</v>
          </cell>
          <cell r="C11" t="str">
            <v>1/2"</v>
          </cell>
        </row>
        <row r="11">
          <cell r="J11">
            <v>31.345785440613</v>
          </cell>
        </row>
        <row r="12">
          <cell r="A12" t="str">
            <v>KOR004</v>
          </cell>
          <cell r="B12" t="str">
            <v>SGF16</v>
          </cell>
          <cell r="C12" t="str">
            <v>5/8"</v>
          </cell>
        </row>
        <row r="12">
          <cell r="J12">
            <v>47.3769157088123</v>
          </cell>
        </row>
        <row r="13">
          <cell r="A13" t="str">
            <v>KOR005</v>
          </cell>
          <cell r="B13" t="str">
            <v>SGF19</v>
          </cell>
          <cell r="C13" t="str">
            <v>3/4"</v>
          </cell>
        </row>
        <row r="13">
          <cell r="J13">
            <v>56.0641762452107</v>
          </cell>
        </row>
        <row r="14">
          <cell r="A14" t="str">
            <v>KOR005.1</v>
          </cell>
          <cell r="B14" t="str">
            <v>1/4 oil sight glass</v>
          </cell>
          <cell r="C14" t="str">
            <v>1/4" (60mm)</v>
          </cell>
        </row>
        <row r="14">
          <cell r="J14">
            <v>30.4501915708812</v>
          </cell>
        </row>
        <row r="15">
          <cell r="A15" t="str">
            <v>KOR005.2</v>
          </cell>
          <cell r="B15" t="str">
            <v>3/8 oil sight glass</v>
          </cell>
          <cell r="C15" t="str">
            <v>3/8"(64mm)</v>
          </cell>
        </row>
        <row r="15">
          <cell r="J15">
            <v>34.1139846743295</v>
          </cell>
        </row>
        <row r="16">
          <cell r="A16" t="str">
            <v>KOR005.3</v>
          </cell>
          <cell r="B16" t="str">
            <v>SYFL2-1/2</v>
          </cell>
        </row>
        <row r="16">
          <cell r="J16">
            <v>37.1671455938697</v>
          </cell>
        </row>
        <row r="17">
          <cell r="A17" t="str">
            <v>KOR005.4</v>
          </cell>
          <cell r="B17" t="str">
            <v>SYFL2-5/8</v>
          </cell>
        </row>
        <row r="17">
          <cell r="J17">
            <v>42.9885057471264</v>
          </cell>
        </row>
        <row r="18">
          <cell r="A18" t="str">
            <v>KOR006</v>
          </cell>
          <cell r="B18" t="str">
            <v>SG19</v>
          </cell>
          <cell r="C18" t="str">
            <v>3/4NPT"</v>
          </cell>
        </row>
        <row r="18">
          <cell r="J18">
            <v>24.9333333333333</v>
          </cell>
        </row>
        <row r="19">
          <cell r="A19" t="str">
            <v>KOR007</v>
          </cell>
          <cell r="B19" t="str">
            <v>SGW6</v>
          </cell>
          <cell r="C19" t="str">
            <v>1/4"</v>
          </cell>
        </row>
        <row r="19">
          <cell r="J19">
            <v>23.9123563218391</v>
          </cell>
        </row>
        <row r="20">
          <cell r="A20" t="str">
            <v>KOR008</v>
          </cell>
          <cell r="B20" t="str">
            <v>SGW10</v>
          </cell>
          <cell r="C20" t="str">
            <v>3/8"</v>
          </cell>
        </row>
        <row r="20">
          <cell r="J20">
            <v>25.1661877394636</v>
          </cell>
        </row>
        <row r="21">
          <cell r="A21" t="str">
            <v>KOR009</v>
          </cell>
          <cell r="B21" t="str">
            <v>SGW12</v>
          </cell>
          <cell r="C21" t="str">
            <v>1/2"</v>
          </cell>
        </row>
        <row r="21">
          <cell r="J21">
            <v>34.4803639846743</v>
          </cell>
        </row>
        <row r="22">
          <cell r="A22" t="str">
            <v>KOR010</v>
          </cell>
          <cell r="B22" t="str">
            <v>SGW16</v>
          </cell>
          <cell r="C22" t="str">
            <v>5/8"</v>
          </cell>
        </row>
        <row r="22">
          <cell r="J22">
            <v>47.3769157088123</v>
          </cell>
        </row>
        <row r="23">
          <cell r="A23" t="str">
            <v>KOR011</v>
          </cell>
          <cell r="B23" t="str">
            <v>SGW19</v>
          </cell>
          <cell r="C23" t="str">
            <v>3/4"</v>
          </cell>
        </row>
        <row r="23">
          <cell r="J23">
            <v>56.0967432950192</v>
          </cell>
        </row>
        <row r="24">
          <cell r="A24" t="str">
            <v>KOR012</v>
          </cell>
          <cell r="B24" t="str">
            <v>SGW22</v>
          </cell>
          <cell r="C24" t="str">
            <v>7/8"</v>
          </cell>
        </row>
        <row r="24">
          <cell r="J24">
            <v>61.0632183908046</v>
          </cell>
        </row>
        <row r="25">
          <cell r="A25" t="str">
            <v>KOR013</v>
          </cell>
          <cell r="B25" t="str">
            <v>SGW28</v>
          </cell>
          <cell r="C25" t="str">
            <v>1 1/8"</v>
          </cell>
        </row>
        <row r="25">
          <cell r="J25">
            <v>74.9612068965517</v>
          </cell>
        </row>
        <row r="27">
          <cell r="A27" t="str">
            <v>KOR013.1</v>
          </cell>
          <cell r="B27" t="str">
            <v>1/2" CHECK VALVE STRAIGHT TYPE</v>
          </cell>
          <cell r="C27" t="str">
            <v>1/2" </v>
          </cell>
        </row>
        <row r="27">
          <cell r="J27">
            <v>39.3</v>
          </cell>
        </row>
        <row r="28">
          <cell r="A28" t="str">
            <v>KOR014</v>
          </cell>
          <cell r="B28" t="str">
            <v>5/8" CHECK VALVE STRAIGHT TYPE</v>
          </cell>
          <cell r="C28" t="str">
            <v>5/8" </v>
          </cell>
        </row>
        <row r="28">
          <cell r="J28">
            <v>53.8</v>
          </cell>
        </row>
        <row r="29">
          <cell r="A29" t="str">
            <v>KOR015</v>
          </cell>
          <cell r="B29" t="str">
            <v>3/4" CHECK VALVE STRAIGHT TYPE</v>
          </cell>
          <cell r="C29" t="str">
            <v>3/4" </v>
          </cell>
        </row>
        <row r="29">
          <cell r="J29">
            <v>77</v>
          </cell>
        </row>
        <row r="30">
          <cell r="A30" t="str">
            <v>KOR016</v>
          </cell>
          <cell r="B30" t="str">
            <v>7/8" CHECK VALVE STRAIGHT TYPE</v>
          </cell>
          <cell r="C30" t="str">
            <v>7/8" </v>
          </cell>
        </row>
        <row r="30">
          <cell r="J30">
            <v>78</v>
          </cell>
        </row>
        <row r="31">
          <cell r="A31" t="str">
            <v>KOR017</v>
          </cell>
          <cell r="B31" t="str">
            <v>1 1/8" CHECK VALVE STRAIGHT TYPE</v>
          </cell>
          <cell r="C31" t="str">
            <v>1-1/8" </v>
          </cell>
        </row>
        <row r="31">
          <cell r="J31">
            <v>164</v>
          </cell>
        </row>
        <row r="32">
          <cell r="A32" t="str">
            <v>KOR018</v>
          </cell>
          <cell r="B32" t="str">
            <v>1 3/8" CHECK VALVE STRAIGHT TYPE</v>
          </cell>
          <cell r="C32" t="str">
            <v>1-3/8" </v>
          </cell>
        </row>
        <row r="32">
          <cell r="J32">
            <v>172</v>
          </cell>
        </row>
        <row r="33">
          <cell r="A33" t="str">
            <v>KOR019</v>
          </cell>
          <cell r="B33" t="str">
            <v>1 5/8" CHECK VALVE STRAIGHT TYPE</v>
          </cell>
          <cell r="C33" t="str">
            <v>1-5/8" </v>
          </cell>
        </row>
        <row r="33">
          <cell r="J33">
            <v>180</v>
          </cell>
        </row>
        <row r="34">
          <cell r="A34" t="str">
            <v>KOR016.1</v>
          </cell>
          <cell r="B34" t="str">
            <v>YCVS26 (1 1/8" CHECK VALVE) ANKLE TYPE</v>
          </cell>
          <cell r="C34" t="str">
            <v>1-1/8" </v>
          </cell>
        </row>
        <row r="34">
          <cell r="J34">
            <v>283.333333333333</v>
          </cell>
        </row>
        <row r="35">
          <cell r="A35" t="str">
            <v>KOR016.2</v>
          </cell>
          <cell r="B35" t="str">
            <v>1 3/8" CHECK VALVE ANKLE TYPE</v>
          </cell>
          <cell r="C35" t="str">
            <v>1-3/8" </v>
          </cell>
        </row>
        <row r="35">
          <cell r="J35">
            <v>283.333333333333</v>
          </cell>
        </row>
        <row r="36">
          <cell r="A36" t="str">
            <v>KOR016.3</v>
          </cell>
          <cell r="B36" t="str">
            <v>YCVS31 (1 5/8" CHECK VALVE) ANKLE TYPE</v>
          </cell>
          <cell r="C36" t="str">
            <v>1-5/8" </v>
          </cell>
        </row>
        <row r="36">
          <cell r="J36">
            <v>452.747126436782</v>
          </cell>
        </row>
        <row r="37">
          <cell r="A37" t="str">
            <v>KOR026</v>
          </cell>
          <cell r="B37" t="str">
            <v>QC BALL VALVE C/W PORT (1/4")</v>
          </cell>
          <cell r="C37" t="str">
            <v>1/4"</v>
          </cell>
        </row>
        <row r="37">
          <cell r="J37">
            <v>51.2931034482759</v>
          </cell>
        </row>
        <row r="38">
          <cell r="A38" t="str">
            <v>KOR027</v>
          </cell>
          <cell r="B38" t="str">
            <v>QC BALL VALVE C/W PORT (3/8")</v>
          </cell>
          <cell r="C38" t="str">
            <v>3/8"</v>
          </cell>
        </row>
        <row r="38">
          <cell r="J38">
            <v>52.9214559386973</v>
          </cell>
        </row>
        <row r="39">
          <cell r="A39" t="str">
            <v>KOR028</v>
          </cell>
          <cell r="B39" t="str">
            <v>QC BALL VALVE C/W PORT (1/2")</v>
          </cell>
          <cell r="C39" t="str">
            <v>1/2"</v>
          </cell>
        </row>
        <row r="39">
          <cell r="J39">
            <v>53.735632183908</v>
          </cell>
        </row>
        <row r="40">
          <cell r="A40" t="str">
            <v>KOR029</v>
          </cell>
          <cell r="B40" t="str">
            <v>QC BALL VALVE C/W PORT (5/8")</v>
          </cell>
          <cell r="C40" t="str">
            <v>5/8"</v>
          </cell>
        </row>
        <row r="40">
          <cell r="J40">
            <v>54.5498084291188</v>
          </cell>
        </row>
        <row r="41">
          <cell r="A41" t="str">
            <v>KOR030</v>
          </cell>
          <cell r="B41" t="str">
            <v>QC BALL VALVE C/W PORT (3/4")</v>
          </cell>
          <cell r="C41" t="str">
            <v>3/4"</v>
          </cell>
        </row>
        <row r="41">
          <cell r="J41">
            <v>79.7892720306514</v>
          </cell>
        </row>
        <row r="42">
          <cell r="A42" t="str">
            <v>KOR031</v>
          </cell>
          <cell r="B42" t="str">
            <v>QC BALL VALVE C/W PORT (7/8")</v>
          </cell>
          <cell r="C42" t="str">
            <v>7/8"</v>
          </cell>
        </row>
        <row r="42">
          <cell r="J42">
            <v>86.3026819923372</v>
          </cell>
        </row>
        <row r="43">
          <cell r="A43" t="str">
            <v>KOR032</v>
          </cell>
          <cell r="B43" t="str">
            <v>QC BALL VALVE C/W PORT (1 1/8")</v>
          </cell>
          <cell r="C43" t="str">
            <v>1-1/8"</v>
          </cell>
        </row>
        <row r="43">
          <cell r="J43">
            <v>136.781609195402</v>
          </cell>
        </row>
        <row r="44">
          <cell r="A44" t="str">
            <v>KOR033</v>
          </cell>
          <cell r="B44" t="str">
            <v>QC BALL VALVE C/W PORT (1 3/8")</v>
          </cell>
          <cell r="C44" t="str">
            <v>1-3/8"</v>
          </cell>
        </row>
        <row r="44">
          <cell r="J44">
            <v>192.145593869732</v>
          </cell>
        </row>
        <row r="45">
          <cell r="A45" t="str">
            <v>KOR034</v>
          </cell>
          <cell r="B45" t="str">
            <v>QC BALL VALVE C/W PORT (1 5/8")</v>
          </cell>
          <cell r="C45" t="str">
            <v>1-5/8"</v>
          </cell>
        </row>
        <row r="45">
          <cell r="J45">
            <v>280.890804597701</v>
          </cell>
        </row>
        <row r="46">
          <cell r="A46" t="str">
            <v>KOR035</v>
          </cell>
          <cell r="B46" t="str">
            <v>QC BALL VALVE C/W PORT (2 1/8")</v>
          </cell>
          <cell r="C46" t="str">
            <v>2-1/8"</v>
          </cell>
        </row>
        <row r="46">
          <cell r="J46">
            <v>486.063218390805</v>
          </cell>
        </row>
        <row r="47">
          <cell r="A47" t="str">
            <v>KOR036</v>
          </cell>
          <cell r="B47" t="str">
            <v>QC BALL VALVE C/W PORT (2 5/8")</v>
          </cell>
          <cell r="C47" t="str">
            <v>2-5/8"</v>
          </cell>
        </row>
        <row r="47">
          <cell r="J47">
            <v>542.241379310345</v>
          </cell>
        </row>
        <row r="48">
          <cell r="A48" t="str">
            <v>KOR041</v>
          </cell>
          <cell r="B48" t="str">
            <v>SDA-22C300T 27bar (NPT1/4")</v>
          </cell>
          <cell r="C48" t="str">
            <v>NPT1/4" X 3/8"</v>
          </cell>
        </row>
        <row r="48">
          <cell r="J48">
            <v>153.872193755866</v>
          </cell>
        </row>
        <row r="49">
          <cell r="A49" t="str">
            <v>KOR042</v>
          </cell>
          <cell r="B49" t="str">
            <v>SDA-22C300T 27bar (NPT3/8")</v>
          </cell>
          <cell r="C49" t="str">
            <v>NPT3/8" X 3/8"</v>
          </cell>
        </row>
        <row r="49">
          <cell r="J49">
            <v>153.872193755866</v>
          </cell>
        </row>
        <row r="50">
          <cell r="A50" t="str">
            <v>KOR042.1</v>
          </cell>
          <cell r="B50" t="str">
            <v>SDA-22C300T 27bar (NPT1/2")</v>
          </cell>
          <cell r="C50" t="str">
            <v>NPT1/2" X 3/8"</v>
          </cell>
        </row>
        <row r="50">
          <cell r="J50">
            <v>153.872193755866</v>
          </cell>
        </row>
        <row r="51">
          <cell r="A51" t="str">
            <v>KOR043</v>
          </cell>
          <cell r="B51" t="str">
            <v>HAV1 ANKLE VALVE 3/8"</v>
          </cell>
          <cell r="C51" t="str">
            <v>3/8"</v>
          </cell>
        </row>
        <row r="51">
          <cell r="J51" t="str">
            <v>~</v>
          </cell>
        </row>
        <row r="52">
          <cell r="A52" t="str">
            <v>KOR044</v>
          </cell>
          <cell r="B52" t="str">
            <v>HAV2 ANKLE VALVE 1/2"</v>
          </cell>
          <cell r="C52" t="str">
            <v>1/2"</v>
          </cell>
        </row>
        <row r="52">
          <cell r="J52">
            <v>39.0804597701149</v>
          </cell>
        </row>
        <row r="53">
          <cell r="A53" t="str">
            <v>KOR045</v>
          </cell>
          <cell r="B53" t="str">
            <v>HAV3 ANKLE VALVE 5/8"</v>
          </cell>
          <cell r="C53" t="str">
            <v>5/8"</v>
          </cell>
        </row>
        <row r="53">
          <cell r="J53">
            <v>39.0804597701149</v>
          </cell>
        </row>
        <row r="54">
          <cell r="A54" t="str">
            <v>KOR046</v>
          </cell>
          <cell r="B54" t="str">
            <v>HAV5 ANKLE VALVE 3/4"</v>
          </cell>
          <cell r="C54" t="str">
            <v>3/4"</v>
          </cell>
        </row>
        <row r="54">
          <cell r="J54">
            <v>61.2852664576803</v>
          </cell>
        </row>
        <row r="55">
          <cell r="A55" t="str">
            <v>KOR047</v>
          </cell>
          <cell r="B55" t="str">
            <v>HAV6 ANKLE VALVE 7/8"</v>
          </cell>
          <cell r="C55" t="str">
            <v>7/8"</v>
          </cell>
        </row>
        <row r="55">
          <cell r="J55" t="str">
            <v>~</v>
          </cell>
        </row>
        <row r="56">
          <cell r="A56" t="str">
            <v>KOR048</v>
          </cell>
          <cell r="B56" t="str">
            <v>HAV8 ANKLE VALVE 1 1/8"</v>
          </cell>
          <cell r="C56" t="str">
            <v>1-1/8"</v>
          </cell>
        </row>
        <row r="56">
          <cell r="J56" t="str">
            <v>~</v>
          </cell>
        </row>
        <row r="57">
          <cell r="A57" t="str">
            <v>KOR049</v>
          </cell>
          <cell r="B57" t="str">
            <v>HAV9 ANKLE VALVE 1 3/8"</v>
          </cell>
          <cell r="C57" t="str">
            <v>1-3/8"</v>
          </cell>
        </row>
        <row r="57">
          <cell r="J57">
            <v>114.576802507837</v>
          </cell>
        </row>
        <row r="58">
          <cell r="A58" t="str">
            <v>KOR050</v>
          </cell>
          <cell r="B58" t="str">
            <v>HAV11 ANKLE VALVE 1 5/8"</v>
          </cell>
          <cell r="C58" t="str">
            <v>1-5/8"</v>
          </cell>
        </row>
        <row r="58">
          <cell r="J58">
            <v>188.296760710554</v>
          </cell>
        </row>
        <row r="59">
          <cell r="A59" t="str">
            <v>KOR051</v>
          </cell>
          <cell r="B59" t="str">
            <v>HAV12 ANKLE VALVE 2 1/8"</v>
          </cell>
          <cell r="C59" t="str">
            <v>2-1/8"</v>
          </cell>
        </row>
        <row r="59">
          <cell r="J59">
            <v>207.836990595611</v>
          </cell>
        </row>
        <row r="60">
          <cell r="A60" t="str">
            <v>KOR052</v>
          </cell>
          <cell r="B60" t="str">
            <v>OV34-SY (35mm, 1 1/8") SERVICE VALVE</v>
          </cell>
          <cell r="C60" t="str">
            <v>1-1/8"</v>
          </cell>
        </row>
        <row r="60">
          <cell r="J60">
            <v>75.1484674329502</v>
          </cell>
        </row>
        <row r="61">
          <cell r="A61" t="str">
            <v>KOR053</v>
          </cell>
          <cell r="B61" t="str">
            <v>OV32-SY (30mm, 3/4") SERVICE VALVE</v>
          </cell>
          <cell r="C61" t="str">
            <v>3/4"</v>
          </cell>
        </row>
        <row r="61">
          <cell r="J61">
            <v>60.9003831417625</v>
          </cell>
        </row>
        <row r="62">
          <cell r="A62" t="str">
            <v>KOR054</v>
          </cell>
          <cell r="B62" t="str">
            <v>OV34-A (30mm, 1 1/8") SERVICE VALVE</v>
          </cell>
          <cell r="C62" t="str">
            <v>1 1/8"</v>
          </cell>
        </row>
        <row r="62">
          <cell r="J62">
            <v>60.9003831417625</v>
          </cell>
        </row>
        <row r="63">
          <cell r="A63" t="str">
            <v>KOR055</v>
          </cell>
          <cell r="B63" t="str">
            <v>OV32-A (30mm, 3/4") SERVICE VALVE</v>
          </cell>
          <cell r="C63" t="str">
            <v>3/4"</v>
          </cell>
        </row>
        <row r="63">
          <cell r="J63">
            <v>60.9003831417625</v>
          </cell>
        </row>
        <row r="64">
          <cell r="A64" t="str">
            <v>KOR055.1</v>
          </cell>
          <cell r="B64" t="str">
            <v>TBVC 15 (1 3/8") STAND VALVE</v>
          </cell>
        </row>
        <row r="64">
          <cell r="J64">
            <v>155.183901918977</v>
          </cell>
        </row>
        <row r="65">
          <cell r="A65" t="str">
            <v>KOR055.3</v>
          </cell>
          <cell r="B65" t="str">
            <v>CVC10  1 5/8" CHECK VALVE</v>
          </cell>
        </row>
        <row r="65">
          <cell r="J65">
            <v>310.027985074627</v>
          </cell>
        </row>
        <row r="66">
          <cell r="A66" t="str">
            <v>KOR080</v>
          </cell>
          <cell r="B66" t="str">
            <v>DPF(Ts01) 2.4c-01 Elect exp-valve c/w coil pqm-10012-00058</v>
          </cell>
          <cell r="C66" t="str">
            <v>12.3KW </v>
          </cell>
        </row>
        <row r="66">
          <cell r="J66">
            <v>93.1367521367521</v>
          </cell>
        </row>
        <row r="67">
          <cell r="A67" t="str">
            <v>KOR080.1</v>
          </cell>
          <cell r="B67" t="str">
            <v>DPF(Ts01) 2.4c-01 Elect exp-valve c/w coil pqm-10012-00058,Controller,Pressure sensor,tranformer</v>
          </cell>
          <cell r="C67" t="str">
            <v>12.3KW </v>
          </cell>
        </row>
        <row r="67">
          <cell r="J67">
            <v>932.893162393162</v>
          </cell>
        </row>
        <row r="68">
          <cell r="A68" t="str">
            <v>KOR081</v>
          </cell>
          <cell r="B68" t="str">
            <v>DPF(Ts01) 3.0c-01 Elect exp-valve c/w coil pqm-10012-00058</v>
          </cell>
          <cell r="C68" t="str">
            <v>14.7KW</v>
          </cell>
        </row>
        <row r="68">
          <cell r="J68">
            <v>100.401709401709</v>
          </cell>
        </row>
        <row r="69">
          <cell r="A69" t="str">
            <v>KOR081.1</v>
          </cell>
          <cell r="B69" t="str">
            <v>DPF(Ts01) 3.0c-01 Elect exp-valve c/w coil pqm-10012-00058,Controller,Pressure sensor,transformer</v>
          </cell>
          <cell r="C69" t="str">
            <v>14.7KW</v>
          </cell>
        </row>
        <row r="69">
          <cell r="J69">
            <v>940.15811965812</v>
          </cell>
        </row>
        <row r="70">
          <cell r="A70" t="str">
            <v>KOR082</v>
          </cell>
          <cell r="B70" t="str">
            <v>DPF(Ts01) 3.2c-01 Elect exp-valve c/w coil pqm-10012-00058</v>
          </cell>
          <cell r="C70" t="str">
            <v>19.6KW</v>
          </cell>
        </row>
        <row r="70">
          <cell r="J70">
            <v>114.786324786325</v>
          </cell>
        </row>
        <row r="71">
          <cell r="A71" t="str">
            <v>KOR082.1</v>
          </cell>
          <cell r="B71" t="str">
            <v>DPF(Ts01) 3.2c-01 Elect exp-valve c/w coil pqm-10012-00058,Controller,Pressure sensor,transformer</v>
          </cell>
          <cell r="C71" t="str">
            <v>19.6KW</v>
          </cell>
        </row>
        <row r="71">
          <cell r="J71">
            <v>954.542735042735</v>
          </cell>
        </row>
        <row r="72">
          <cell r="A72" t="str">
            <v>KOR083</v>
          </cell>
          <cell r="B72" t="str">
            <v>DPF(Ts01) 4.0c-01 Elect exp-valve c/w coil pqm-03012-00009</v>
          </cell>
          <cell r="C72" t="str">
            <v>29.4KW</v>
          </cell>
        </row>
        <row r="72">
          <cell r="J72">
            <v>225.940170940171</v>
          </cell>
        </row>
        <row r="73">
          <cell r="A73" t="str">
            <v>KOR083.1</v>
          </cell>
          <cell r="B73" t="str">
            <v>DPF(Ts01) 4.0c-01 Elect exp-valve c/w coil pqm-03012-00009,Controller,Pressure sensor,transformer</v>
          </cell>
          <cell r="C73" t="str">
            <v>29.4KW</v>
          </cell>
        </row>
        <row r="73">
          <cell r="J73">
            <v>1065.69658119658</v>
          </cell>
        </row>
        <row r="74">
          <cell r="A74" t="str">
            <v>KOR084</v>
          </cell>
          <cell r="B74" t="str">
            <v>DPF(Ts01) 4.5c-01 Elect exp-valve c/w coil pqm-03012-00009</v>
          </cell>
          <cell r="C74" t="str">
            <v>36.8KW</v>
          </cell>
        </row>
        <row r="74">
          <cell r="J74">
            <v>228.846153846154</v>
          </cell>
        </row>
        <row r="75">
          <cell r="A75" t="str">
            <v>KOR084.1</v>
          </cell>
          <cell r="B75" t="str">
            <v>DPF(Ts01) 4.5c-01 Elect exp-valve c/w coil pqm-03012-00009,Controller,Pressure sensor,transformer</v>
          </cell>
          <cell r="C75" t="str">
            <v>36.8KW</v>
          </cell>
        </row>
        <row r="75">
          <cell r="J75">
            <v>1068.60256410256</v>
          </cell>
        </row>
        <row r="76">
          <cell r="A76" t="str">
            <v>KOR085</v>
          </cell>
          <cell r="B76" t="str">
            <v>PQM-10012-00058 VALVE COIL</v>
          </cell>
        </row>
        <row r="76">
          <cell r="J76">
            <v>41.7444444444444</v>
          </cell>
        </row>
        <row r="77">
          <cell r="A77" t="str">
            <v>KOR086</v>
          </cell>
          <cell r="B77" t="str">
            <v>PQM-03012-00009 VALVE COIL</v>
          </cell>
        </row>
        <row r="77">
          <cell r="J77">
            <v>79.8055555555555</v>
          </cell>
        </row>
        <row r="78">
          <cell r="A78" t="str">
            <v>KOR087</v>
          </cell>
          <cell r="B78" t="str">
            <v>SEC-601-00 Controller c/w temp sensor</v>
          </cell>
        </row>
        <row r="78">
          <cell r="J78">
            <v>456.481481481481</v>
          </cell>
        </row>
        <row r="79">
          <cell r="A79" t="str">
            <v>KOR088</v>
          </cell>
          <cell r="B79" t="str">
            <v>SEC-601-R4-24 Controller c/w temp sensor</v>
          </cell>
        </row>
        <row r="79">
          <cell r="J79">
            <v>456.481481481481</v>
          </cell>
        </row>
        <row r="80">
          <cell r="A80" t="str">
            <v>KOR088.1</v>
          </cell>
          <cell r="B80" t="str">
            <v>SEC-612-R4 Controller wifi c/w temp sensor</v>
          </cell>
        </row>
        <row r="80">
          <cell r="J80">
            <v>456.481481481481</v>
          </cell>
        </row>
        <row r="81">
          <cell r="A81" t="str">
            <v>KOR089</v>
          </cell>
          <cell r="B81" t="str">
            <v>YCQB02L28 Pressure sensor</v>
          </cell>
        </row>
        <row r="81">
          <cell r="J81">
            <v>106.666666666667</v>
          </cell>
        </row>
        <row r="82">
          <cell r="A82" t="str">
            <v>KOR089.1</v>
          </cell>
          <cell r="B82" t="str">
            <v>NTC5K SENSOR</v>
          </cell>
        </row>
        <row r="82">
          <cell r="J82">
            <v>27.4166666666667</v>
          </cell>
        </row>
        <row r="83">
          <cell r="A83" t="str">
            <v>KOR090</v>
          </cell>
          <cell r="B83" t="str">
            <v>Meanwell LRS-50-24 tranformer</v>
          </cell>
        </row>
        <row r="83">
          <cell r="J83">
            <v>135.078431372549</v>
          </cell>
        </row>
        <row r="84">
          <cell r="A84" t="str">
            <v>KOR091</v>
          </cell>
          <cell r="B84" t="str">
            <v>3 WAY REVERSING VALVE</v>
          </cell>
        </row>
        <row r="84">
          <cell r="J84">
            <v>140</v>
          </cell>
        </row>
        <row r="85">
          <cell r="A85" t="str">
            <v>KOR092</v>
          </cell>
          <cell r="B85" t="str">
            <v>MDF-A03-3L003 (3/8") solenoid valve c/w coil </v>
          </cell>
          <cell r="C85" t="str">
            <v>1hp-2hp</v>
          </cell>
        </row>
        <row r="85">
          <cell r="J85">
            <v>108.333333333333</v>
          </cell>
        </row>
        <row r="86">
          <cell r="A86" t="str">
            <v>KOR093</v>
          </cell>
          <cell r="B86" t="str">
            <v>MDF-A03-6L001 (3/8")  solenoid valve c/w coil </v>
          </cell>
          <cell r="C86" t="str">
            <v>2.5hp-3.5hp</v>
          </cell>
        </row>
        <row r="86">
          <cell r="J86">
            <v>136.083333333333</v>
          </cell>
        </row>
        <row r="87">
          <cell r="A87" t="str">
            <v>KOR093.1</v>
          </cell>
          <cell r="B87" t="str">
            <v>MDF-A03-6L003 (1/2")  solenoid valve c/w coil</v>
          </cell>
          <cell r="C87" t="str">
            <v>4hp-5hp</v>
          </cell>
        </row>
        <row r="87">
          <cell r="J87">
            <v>136.083333333333</v>
          </cell>
        </row>
        <row r="88">
          <cell r="A88" t="str">
            <v>KOR094</v>
          </cell>
          <cell r="B88" t="str">
            <v>MDF-A03-10L003 (1/2")  solenoid valve c/w coil</v>
          </cell>
          <cell r="C88" t="str">
            <v>6hp-7.5hp</v>
          </cell>
        </row>
        <row r="88">
          <cell r="J88">
            <v>152.083333333333</v>
          </cell>
        </row>
        <row r="89">
          <cell r="A89" t="str">
            <v>KOR095</v>
          </cell>
          <cell r="B89" t="str">
            <v>MDF-A03-15L001 (5/8")  solenoid valve c/w coil</v>
          </cell>
          <cell r="C89" t="str">
            <v>8hp-18hp</v>
          </cell>
        </row>
        <row r="89">
          <cell r="J89">
            <v>190.083333333333</v>
          </cell>
        </row>
        <row r="90">
          <cell r="A90" t="str">
            <v>KOR093.0</v>
          </cell>
          <cell r="B90" t="str">
            <v>MDF-A03-6H002 (3/8") SANHUA SOLENOID VALVE C/W COIL (WELDING)</v>
          </cell>
        </row>
        <row r="90">
          <cell r="J90">
            <v>119.300732341129</v>
          </cell>
        </row>
        <row r="91">
          <cell r="A91" t="str">
            <v>KOR094.0</v>
          </cell>
          <cell r="B91" t="str">
            <v>MDF-A03-10H002 (1/2") SANHUA SOLENOID VALVE C/W COIL (WELDING)</v>
          </cell>
        </row>
        <row r="91">
          <cell r="J91">
            <v>144.105835105126</v>
          </cell>
        </row>
        <row r="92">
          <cell r="A92" t="str">
            <v>KOR095.0</v>
          </cell>
          <cell r="B92" t="str">
            <v>MDF-A03-15H002 (5/8") SANHUA SOLENOID VALVE C/W COIL (WELDING)</v>
          </cell>
        </row>
        <row r="92">
          <cell r="J92">
            <v>174.816914717695</v>
          </cell>
        </row>
        <row r="93">
          <cell r="A93" t="str">
            <v>KOR096</v>
          </cell>
          <cell r="B93" t="str">
            <v>MDF-A03-15H003 (7/8")  solenoid valve c/w coil</v>
          </cell>
          <cell r="C93" t="str">
            <v>25hp</v>
          </cell>
        </row>
        <row r="93">
          <cell r="J93">
            <v>215.272727272727</v>
          </cell>
        </row>
        <row r="94">
          <cell r="A94" t="str">
            <v>KOR097</v>
          </cell>
          <cell r="B94" t="str">
            <v>MDF-A03-20H001 (7/8")  solenoid valve c/w coil</v>
          </cell>
          <cell r="C94" t="str">
            <v>30hp-35hp</v>
          </cell>
        </row>
        <row r="94">
          <cell r="J94">
            <v>297.818181818182</v>
          </cell>
        </row>
        <row r="95">
          <cell r="A95" t="str">
            <v>KOR098</v>
          </cell>
          <cell r="B95" t="str">
            <v>MDF-A03-20H003 (1 1/8")  solenoid valve c/w coil</v>
          </cell>
          <cell r="C95" t="str">
            <v>40hp</v>
          </cell>
        </row>
        <row r="95">
          <cell r="J95">
            <v>312</v>
          </cell>
        </row>
        <row r="96">
          <cell r="A96" t="str">
            <v>KOR099</v>
          </cell>
          <cell r="B96" t="str">
            <v>MDF-A03-22H008 (1 1/8")  solenoid valve c/w coil</v>
          </cell>
          <cell r="C96" t="str">
            <v>50hp</v>
          </cell>
        </row>
        <row r="96">
          <cell r="J96">
            <v>364</v>
          </cell>
        </row>
        <row r="97">
          <cell r="A97" t="str">
            <v>KOR100</v>
          </cell>
          <cell r="B97" t="str">
            <v>MQ-A0322G-00001 230V COIL</v>
          </cell>
        </row>
        <row r="97">
          <cell r="J97">
            <v>42.5230333097094</v>
          </cell>
        </row>
        <row r="98">
          <cell r="A98" t="str">
            <v>KOR101</v>
          </cell>
          <cell r="B98" t="str">
            <v>MQ-A0322G-00001 12VDC COIL</v>
          </cell>
        </row>
        <row r="98">
          <cell r="J98">
            <v>66.5454545454545</v>
          </cell>
        </row>
        <row r="99">
          <cell r="A99" t="str">
            <v>KOR102</v>
          </cell>
          <cell r="B99" t="str">
            <v>MQ-A0324G-00001 24VDC COIL</v>
          </cell>
        </row>
        <row r="99">
          <cell r="J99">
            <v>66.5454545454545</v>
          </cell>
        </row>
        <row r="100">
          <cell r="A100" t="str">
            <v>KOR103</v>
          </cell>
          <cell r="B100" t="str">
            <v>FDF3A08 C/W COIL SOLENOID VALVE (3/8")</v>
          </cell>
        </row>
        <row r="100">
          <cell r="J100">
            <v>45.3767560664112</v>
          </cell>
        </row>
        <row r="101">
          <cell r="A101" t="str">
            <v>KOR103.1</v>
          </cell>
          <cell r="B101" t="str">
            <v>FDF6A58 C/W COIL SOLENOID VALVE (3/8")</v>
          </cell>
        </row>
        <row r="101">
          <cell r="J101">
            <v>58.8378033205619</v>
          </cell>
        </row>
        <row r="102">
          <cell r="A102" t="str">
            <v>KOR103.2</v>
          </cell>
          <cell r="B102" t="str">
            <v>FDF11A16 solenoid valve with coil (1/2")</v>
          </cell>
        </row>
        <row r="102">
          <cell r="J102">
            <v>153.879310344828</v>
          </cell>
        </row>
        <row r="103">
          <cell r="A103" t="str">
            <v>KOR103.3</v>
          </cell>
          <cell r="B103" t="str">
            <v>FDF13A12 solenoid valve with coil (5/8")</v>
          </cell>
        </row>
        <row r="103">
          <cell r="J103">
            <v>176.513409961686</v>
          </cell>
        </row>
        <row r="104">
          <cell r="A104" t="str">
            <v>KOR104</v>
          </cell>
          <cell r="B104" t="str">
            <v>FQ-A0522G SOLENOID COIL</v>
          </cell>
        </row>
        <row r="104">
          <cell r="J104">
            <v>20.6257982120051</v>
          </cell>
        </row>
        <row r="105">
          <cell r="A105" t="str">
            <v>KOR105</v>
          </cell>
          <cell r="B105" t="str">
            <v>DN40 (1 5/8") FORGED STEEL VALVE C/W CHECK VALVE</v>
          </cell>
          <cell r="C105" t="str">
            <v>1 5/8"</v>
          </cell>
        </row>
        <row r="105">
          <cell r="J105">
            <v>380.141254673868</v>
          </cell>
        </row>
        <row r="106">
          <cell r="A106" t="str">
            <v>KOR106</v>
          </cell>
          <cell r="B106" t="str">
            <v>DN50 (2 1/8") FORGED STEEL VALVE C/W CHECK VALVE</v>
          </cell>
          <cell r="C106" t="str">
            <v>2 1/8"</v>
          </cell>
        </row>
        <row r="106">
          <cell r="J106">
            <v>464.894058994599</v>
          </cell>
        </row>
        <row r="107">
          <cell r="A107" t="str">
            <v>KOR107</v>
          </cell>
          <cell r="B107" t="str">
            <v>DN65 (2 5/8") FORGED STEEL VALVE C/W CHECK VALVE</v>
          </cell>
          <cell r="C107" t="str">
            <v>2 5/8"</v>
          </cell>
        </row>
        <row r="107">
          <cell r="J107">
            <v>567.095970087246</v>
          </cell>
        </row>
        <row r="108">
          <cell r="A108" t="str">
            <v>KOR108</v>
          </cell>
          <cell r="B108" t="str">
            <v>DN80 (3 1/8") FORGED STEEL VALVE C/W CHECK VALVE</v>
          </cell>
          <cell r="C108" t="str">
            <v>3 1/8"</v>
          </cell>
        </row>
        <row r="108">
          <cell r="J108">
            <v>685.500623182385</v>
          </cell>
        </row>
        <row r="109">
          <cell r="A109" t="str">
            <v>KOR109</v>
          </cell>
          <cell r="B109" t="str">
            <v>DN100 (4 1/8") FORGED STEEL VALVE C/W CHECK VALVE</v>
          </cell>
          <cell r="C109" t="str">
            <v>4 1/8"</v>
          </cell>
        </row>
        <row r="109">
          <cell r="J109">
            <v>1012.04819277108</v>
          </cell>
        </row>
        <row r="110">
          <cell r="A110" t="str">
            <v>KOR110</v>
          </cell>
          <cell r="B110" t="str">
            <v>DN40N (1 5/8") FORGED STEEL VALVE</v>
          </cell>
          <cell r="C110" t="str">
            <v>1 5/8"</v>
          </cell>
        </row>
        <row r="110">
          <cell r="J110">
            <v>311.591192355629</v>
          </cell>
        </row>
        <row r="111">
          <cell r="A111" t="str">
            <v>KOR111</v>
          </cell>
          <cell r="B111" t="str">
            <v>DN50N (2 1/8") FORGED STEEL VALVE</v>
          </cell>
          <cell r="C111" t="str">
            <v>2 1/8"</v>
          </cell>
        </row>
        <row r="111">
          <cell r="J111">
            <v>413.793103448276</v>
          </cell>
        </row>
        <row r="112">
          <cell r="A112" t="str">
            <v>KOR112</v>
          </cell>
          <cell r="B112" t="str">
            <v>DN65N (2 5/8") FORGED STEEL VALVE</v>
          </cell>
          <cell r="C112" t="str">
            <v>2 5/8"</v>
          </cell>
        </row>
        <row r="112">
          <cell r="J112">
            <v>468.633153302867</v>
          </cell>
        </row>
        <row r="113">
          <cell r="A113" t="str">
            <v>KOR113</v>
          </cell>
          <cell r="B113" t="str">
            <v>DN80N (3 1/8") FORGED STEEL VALVE</v>
          </cell>
          <cell r="C113" t="str">
            <v>3 1/8"</v>
          </cell>
        </row>
        <row r="113">
          <cell r="J113">
            <v>587.037806398006</v>
          </cell>
        </row>
        <row r="114">
          <cell r="A114" t="str">
            <v>KOR114</v>
          </cell>
          <cell r="B114" t="str">
            <v>DN100N (4 1/8") FORGED STEEL VALVE</v>
          </cell>
          <cell r="C114" t="str">
            <v>4 1/8"</v>
          </cell>
        </row>
        <row r="114">
          <cell r="J114">
            <v>830.078936435397</v>
          </cell>
        </row>
      </sheetData>
      <sheetData sheetId="30">
        <row r="8">
          <cell r="A8" t="str">
            <v>ITEM CODE</v>
          </cell>
          <cell r="B8" t="str">
            <v>MODEL</v>
          </cell>
        </row>
        <row r="8">
          <cell r="D8" t="str">
            <v>SIZE(inch)</v>
          </cell>
        </row>
        <row r="8">
          <cell r="K8" t="str">
            <v>(RM) </v>
          </cell>
        </row>
        <row r="9">
          <cell r="A9" t="str">
            <v>AIR001</v>
          </cell>
          <cell r="B9" t="str">
            <v>QC-205S</v>
          </cell>
        </row>
        <row r="9">
          <cell r="D9" t="str">
            <v>5/8"</v>
          </cell>
        </row>
        <row r="9">
          <cell r="K9">
            <v>83.3242059145673</v>
          </cell>
        </row>
        <row r="10">
          <cell r="A10" t="str">
            <v>AIR002</v>
          </cell>
          <cell r="B10" t="str">
            <v>QC-206</v>
          </cell>
        </row>
        <row r="10">
          <cell r="D10" t="str">
            <v>3/4"</v>
          </cell>
        </row>
        <row r="10">
          <cell r="K10">
            <v>109.857612267251</v>
          </cell>
        </row>
        <row r="13">
          <cell r="A13" t="str">
            <v>AIR003</v>
          </cell>
          <cell r="B13" t="str">
            <v>QC-207S</v>
          </cell>
        </row>
        <row r="13">
          <cell r="D13" t="str">
            <v>7/8"</v>
          </cell>
        </row>
        <row r="13">
          <cell r="K13">
            <v>106.676706827309</v>
          </cell>
        </row>
        <row r="14">
          <cell r="A14" t="str">
            <v>AIR004</v>
          </cell>
          <cell r="B14" t="str">
            <v>QC-207</v>
          </cell>
        </row>
        <row r="14">
          <cell r="D14" t="str">
            <v>7/8"</v>
          </cell>
        </row>
        <row r="14">
          <cell r="K14">
            <v>122.89156626506</v>
          </cell>
        </row>
        <row r="15">
          <cell r="A15" t="str">
            <v>AIR005</v>
          </cell>
          <cell r="B15" t="str">
            <v>QC-208</v>
          </cell>
        </row>
        <row r="15">
          <cell r="D15" t="str">
            <v>11/8"</v>
          </cell>
        </row>
        <row r="15">
          <cell r="K15">
            <v>166.415662650602</v>
          </cell>
        </row>
        <row r="16">
          <cell r="A16" t="str">
            <v>AIR006</v>
          </cell>
          <cell r="B16" t="str">
            <v>QC-213</v>
          </cell>
        </row>
        <row r="16">
          <cell r="D16" t="str">
            <v>13/8"</v>
          </cell>
        </row>
        <row r="16">
          <cell r="K16">
            <v>201.095290251917</v>
          </cell>
        </row>
        <row r="17">
          <cell r="A17" t="str">
            <v>AIR007</v>
          </cell>
          <cell r="B17" t="str">
            <v>QC-215</v>
          </cell>
        </row>
        <row r="17">
          <cell r="D17" t="str">
            <v>15/8"</v>
          </cell>
        </row>
        <row r="17">
          <cell r="K17">
            <v>248.428714859438</v>
          </cell>
        </row>
        <row r="18">
          <cell r="A18" t="str">
            <v>AIR008</v>
          </cell>
          <cell r="B18" t="str">
            <v>RA-221(立式) VERTICAL TYPE</v>
          </cell>
        </row>
        <row r="18">
          <cell r="D18" t="str">
            <v>21/8"</v>
          </cell>
        </row>
        <row r="18">
          <cell r="K18" t="str">
            <v>~</v>
          </cell>
        </row>
        <row r="19">
          <cell r="A19" t="str">
            <v>AIR009</v>
          </cell>
          <cell r="B19" t="str">
            <v>RA-225(立式) VERTICAL TYPE</v>
          </cell>
        </row>
        <row r="19">
          <cell r="D19" t="str">
            <v>25/8"</v>
          </cell>
        </row>
        <row r="19">
          <cell r="K19">
            <v>868.00702811245</v>
          </cell>
        </row>
        <row r="20">
          <cell r="A20" t="str">
            <v>AIR010</v>
          </cell>
          <cell r="B20" t="str">
            <v>RA-231(立式) VERTICAL TYPE</v>
          </cell>
        </row>
        <row r="20">
          <cell r="D20" t="str">
            <v>31/8"</v>
          </cell>
        </row>
        <row r="20">
          <cell r="K20">
            <v>1291.30020080321</v>
          </cell>
        </row>
        <row r="21">
          <cell r="A21" t="str">
            <v>AIR010.1</v>
          </cell>
          <cell r="B21" t="str">
            <v>QC-4117 (BIG)</v>
          </cell>
        </row>
        <row r="21">
          <cell r="D21" t="str">
            <v>21/8"</v>
          </cell>
        </row>
        <row r="21">
          <cell r="K21">
            <v>682.730923694779</v>
          </cell>
        </row>
        <row r="22">
          <cell r="A22" t="str">
            <v>AIR010.2</v>
          </cell>
          <cell r="B22" t="str">
            <v>CXQF65-50L (2 5/8") S.ACC</v>
          </cell>
        </row>
        <row r="22">
          <cell r="D22" t="str">
            <v>25/8"</v>
          </cell>
        </row>
        <row r="22">
          <cell r="K22">
            <v>1197.56132965597</v>
          </cell>
        </row>
        <row r="23">
          <cell r="A23" t="str">
            <v>AIR010.3</v>
          </cell>
          <cell r="B23" t="str">
            <v>CXQF76-50L (3 1/8") S.ACC</v>
          </cell>
        </row>
        <row r="23">
          <cell r="D23" t="str">
            <v>31/8"</v>
          </cell>
        </row>
        <row r="23">
          <cell r="K23">
            <v>1270.14080418058</v>
          </cell>
        </row>
        <row r="24">
          <cell r="A24" t="str">
            <v>AIR011</v>
          </cell>
          <cell r="B24" t="str">
            <v>LH-A-231 (B) 3 1/8" S.ACCUMULATOR</v>
          </cell>
        </row>
        <row r="24">
          <cell r="D24" t="str">
            <v>31/8"</v>
          </cell>
        </row>
        <row r="24">
          <cell r="K24" t="str">
            <v>~</v>
          </cell>
        </row>
        <row r="25">
          <cell r="A25" t="str">
            <v>AIR012</v>
          </cell>
          <cell r="B25" t="str">
            <v>QC 4003-3441280 (4 1/8") S.ACCUMULATOR</v>
          </cell>
        </row>
        <row r="25">
          <cell r="D25" t="str">
            <v>41/8"</v>
          </cell>
        </row>
        <row r="25">
          <cell r="K25">
            <v>2406.6265060241</v>
          </cell>
        </row>
        <row r="26">
          <cell r="A26" t="str">
            <v>AIR012.1</v>
          </cell>
          <cell r="B26" t="str">
            <v>ZTQ-A090T 2 IN1 S.ACCUMULATOR</v>
          </cell>
        </row>
        <row r="26">
          <cell r="D26" t="str">
            <v>7/8",1 1/8"</v>
          </cell>
        </row>
        <row r="26">
          <cell r="K26">
            <v>425.799583877679</v>
          </cell>
        </row>
        <row r="27">
          <cell r="A27" t="str">
            <v>AIR012.2</v>
          </cell>
          <cell r="B27" t="str">
            <v>ZTQ-A110T 3 IN1 S.ACCUMULATOR</v>
          </cell>
        </row>
        <row r="27">
          <cell r="D27" t="str">
            <v>7/8",1 3/8"</v>
          </cell>
        </row>
        <row r="27">
          <cell r="K27">
            <v>492.330768858567</v>
          </cell>
        </row>
        <row r="28">
          <cell r="A28" t="str">
            <v>AIR013</v>
          </cell>
          <cell r="B28" t="str">
            <v>S-4004S</v>
          </cell>
        </row>
        <row r="28">
          <cell r="D28" t="str">
            <v>1/2"</v>
          </cell>
        </row>
        <row r="28">
          <cell r="K28" t="str">
            <v>~</v>
          </cell>
        </row>
        <row r="29">
          <cell r="A29" t="str">
            <v>AIR014</v>
          </cell>
          <cell r="B29" t="str">
            <v>QCS-1/2" OIL SEP</v>
          </cell>
        </row>
        <row r="29">
          <cell r="D29" t="str">
            <v>1/2"</v>
          </cell>
        </row>
        <row r="29">
          <cell r="K29">
            <v>130.339539978094</v>
          </cell>
        </row>
        <row r="30">
          <cell r="A30" t="str">
            <v>AIR015</v>
          </cell>
          <cell r="B30" t="str">
            <v>QCS- 5/8" OIL SEP</v>
          </cell>
        </row>
        <row r="30">
          <cell r="D30" t="str">
            <v>5/8"</v>
          </cell>
        </row>
        <row r="30">
          <cell r="K30">
            <v>148.959474260679</v>
          </cell>
        </row>
        <row r="31">
          <cell r="A31" t="str">
            <v>AIR016</v>
          </cell>
          <cell r="B31" t="str">
            <v>QCS- 7/8" OIL SEP</v>
          </cell>
        </row>
        <row r="31">
          <cell r="D31" t="str">
            <v>7/8"</v>
          </cell>
        </row>
        <row r="31">
          <cell r="K31">
            <v>172.560240963855</v>
          </cell>
        </row>
        <row r="32">
          <cell r="A32" t="str">
            <v>AIR017</v>
          </cell>
          <cell r="B32" t="str">
            <v>QCS- 1 1/8" OIL SEP</v>
          </cell>
        </row>
        <row r="32">
          <cell r="D32" t="str">
            <v>11/8"</v>
          </cell>
        </row>
        <row r="32">
          <cell r="K32">
            <v>170.682730923695</v>
          </cell>
        </row>
        <row r="33">
          <cell r="A33" t="str">
            <v>AIR018</v>
          </cell>
          <cell r="B33" t="str">
            <v>S-4013</v>
          </cell>
        </row>
        <row r="33">
          <cell r="D33" t="str">
            <v>13/8"</v>
          </cell>
        </row>
        <row r="33">
          <cell r="K33" t="str">
            <v>~</v>
          </cell>
        </row>
        <row r="34">
          <cell r="A34" t="str">
            <v>AIR019</v>
          </cell>
          <cell r="B34" t="str">
            <v>S-5511</v>
          </cell>
        </row>
        <row r="34">
          <cell r="D34" t="str">
            <v>11/8"</v>
          </cell>
        </row>
        <row r="34">
          <cell r="K34">
            <v>272.035567419379</v>
          </cell>
        </row>
        <row r="35">
          <cell r="A35" t="str">
            <v>AIR020</v>
          </cell>
          <cell r="B35" t="str">
            <v>F-6611Q (7lit , total vol 19.8lit)</v>
          </cell>
        </row>
        <row r="35">
          <cell r="D35" t="str">
            <v>13/8"</v>
          </cell>
        </row>
        <row r="35">
          <cell r="K35">
            <v>812.791164658635</v>
          </cell>
        </row>
        <row r="36">
          <cell r="A36" t="str">
            <v>AIR021</v>
          </cell>
          <cell r="B36" t="str">
            <v>F-6613Q (7lit , total vol 19.8lit)</v>
          </cell>
        </row>
        <row r="36">
          <cell r="D36" t="str">
            <v>15/8"</v>
          </cell>
        </row>
        <row r="36">
          <cell r="K36">
            <v>834.467871485944</v>
          </cell>
        </row>
        <row r="37">
          <cell r="A37" t="str">
            <v>AIR022</v>
          </cell>
          <cell r="B37" t="str">
            <v>S-6021</v>
          </cell>
        </row>
        <row r="37">
          <cell r="D37" t="str">
            <v>21/8"</v>
          </cell>
        </row>
        <row r="37">
          <cell r="K37" t="str">
            <v>~</v>
          </cell>
        </row>
        <row r="38">
          <cell r="A38" t="str">
            <v>AIR023</v>
          </cell>
          <cell r="B38" t="str">
            <v>CD-1005</v>
          </cell>
        </row>
        <row r="38">
          <cell r="D38" t="str">
            <v>5/8"</v>
          </cell>
        </row>
        <row r="38">
          <cell r="K38" t="str">
            <v>~</v>
          </cell>
        </row>
        <row r="39">
          <cell r="A39" t="str">
            <v>AIR024</v>
          </cell>
          <cell r="B39" t="str">
            <v>CD-1007</v>
          </cell>
        </row>
        <row r="39">
          <cell r="D39" t="str">
            <v>7/8"</v>
          </cell>
        </row>
        <row r="39">
          <cell r="K39" t="str">
            <v>~</v>
          </cell>
        </row>
        <row r="40">
          <cell r="A40" t="str">
            <v>AIR025</v>
          </cell>
          <cell r="B40" t="str">
            <v>CD-1011</v>
          </cell>
        </row>
        <row r="40">
          <cell r="D40" t="str">
            <v>11/8"</v>
          </cell>
        </row>
        <row r="40">
          <cell r="K40">
            <v>196.321642429427</v>
          </cell>
        </row>
        <row r="41">
          <cell r="A41" t="str">
            <v>AIR026</v>
          </cell>
          <cell r="B41" t="str">
            <v>CD-1013</v>
          </cell>
        </row>
        <row r="41">
          <cell r="D41" t="str">
            <v>13/8"</v>
          </cell>
        </row>
        <row r="41">
          <cell r="K41">
            <v>203.417605408804</v>
          </cell>
        </row>
        <row r="42">
          <cell r="A42" t="str">
            <v>AIR027</v>
          </cell>
          <cell r="B42" t="str">
            <v>CD-1015</v>
          </cell>
        </row>
        <row r="42">
          <cell r="D42" t="str">
            <v>15/8"</v>
          </cell>
        </row>
        <row r="42">
          <cell r="K42" t="str">
            <v>~</v>
          </cell>
        </row>
        <row r="43">
          <cell r="A43" t="str">
            <v>AIR028</v>
          </cell>
          <cell r="B43" t="str">
            <v>CD-1021</v>
          </cell>
        </row>
        <row r="43">
          <cell r="D43" t="str">
            <v>21/8"</v>
          </cell>
        </row>
        <row r="43">
          <cell r="K43" t="str">
            <v>~</v>
          </cell>
        </row>
        <row r="44">
          <cell r="A44" t="str">
            <v>AIR029</v>
          </cell>
          <cell r="B44" t="str">
            <v>CD-2007</v>
          </cell>
        </row>
        <row r="44">
          <cell r="D44" t="str">
            <v>7/8"</v>
          </cell>
        </row>
        <row r="44">
          <cell r="K44" t="str">
            <v>~</v>
          </cell>
        </row>
        <row r="45">
          <cell r="A45" t="str">
            <v>AIR030</v>
          </cell>
          <cell r="B45" t="str">
            <v>CD-2011</v>
          </cell>
        </row>
        <row r="45">
          <cell r="D45" t="str">
            <v>11/8"</v>
          </cell>
        </row>
        <row r="45">
          <cell r="K45" t="str">
            <v>~</v>
          </cell>
        </row>
        <row r="46">
          <cell r="A46" t="str">
            <v>AIR031</v>
          </cell>
          <cell r="B46" t="str">
            <v>CD-2013</v>
          </cell>
        </row>
        <row r="46">
          <cell r="D46" t="str">
            <v>13/8"</v>
          </cell>
        </row>
        <row r="46">
          <cell r="K46">
            <v>223.522833850371</v>
          </cell>
        </row>
        <row r="47">
          <cell r="A47" t="str">
            <v>AIR032</v>
          </cell>
          <cell r="B47" t="str">
            <v>CD-2015</v>
          </cell>
        </row>
        <row r="47">
          <cell r="D47" t="str">
            <v>15/8"</v>
          </cell>
        </row>
        <row r="47">
          <cell r="K47" t="str">
            <v>~</v>
          </cell>
        </row>
        <row r="48">
          <cell r="A48" t="str">
            <v>AIR033</v>
          </cell>
          <cell r="B48" t="str">
            <v>CD-2021</v>
          </cell>
        </row>
        <row r="48">
          <cell r="D48" t="str">
            <v>21/8"</v>
          </cell>
        </row>
        <row r="48">
          <cell r="K48" t="str">
            <v>~</v>
          </cell>
        </row>
        <row r="49">
          <cell r="A49" t="str">
            <v>AIR034</v>
          </cell>
          <cell r="B49" t="str">
            <v>SAV-2404</v>
          </cell>
        </row>
        <row r="49">
          <cell r="D49" t="str">
            <v>1/2"</v>
          </cell>
        </row>
        <row r="49">
          <cell r="K49" t="str">
            <v>~</v>
          </cell>
        </row>
        <row r="50">
          <cell r="A50" t="str">
            <v>AIR035</v>
          </cell>
          <cell r="B50" t="str">
            <v>SAV-2405</v>
          </cell>
        </row>
        <row r="50">
          <cell r="D50" t="str">
            <v>5/8"</v>
          </cell>
        </row>
        <row r="50">
          <cell r="K50" t="str">
            <v>~</v>
          </cell>
        </row>
        <row r="51">
          <cell r="A51" t="str">
            <v>AIR036</v>
          </cell>
          <cell r="B51" t="str">
            <v>SAV-2406</v>
          </cell>
        </row>
        <row r="51">
          <cell r="D51" t="str">
            <v>3/4"</v>
          </cell>
        </row>
        <row r="51">
          <cell r="K51" t="str">
            <v>~</v>
          </cell>
        </row>
        <row r="52">
          <cell r="A52" t="str">
            <v>AIR037</v>
          </cell>
          <cell r="B52" t="str">
            <v>SAV-2407</v>
          </cell>
        </row>
        <row r="52">
          <cell r="D52" t="str">
            <v>7/8"</v>
          </cell>
        </row>
        <row r="52">
          <cell r="K52" t="str">
            <v>~</v>
          </cell>
        </row>
        <row r="53">
          <cell r="A53" t="str">
            <v>AIR038</v>
          </cell>
          <cell r="B53" t="str">
            <v>SAV-2411</v>
          </cell>
        </row>
        <row r="53">
          <cell r="D53" t="str">
            <v>1-1/8"</v>
          </cell>
        </row>
        <row r="53">
          <cell r="K53">
            <v>281.473198181949</v>
          </cell>
        </row>
        <row r="54">
          <cell r="A54" t="str">
            <v>AIR039</v>
          </cell>
          <cell r="B54" t="str">
            <v>SAV-2413</v>
          </cell>
        </row>
        <row r="54">
          <cell r="D54" t="str">
            <v>1-3/8"</v>
          </cell>
        </row>
        <row r="54">
          <cell r="K54">
            <v>320.106774403001</v>
          </cell>
        </row>
        <row r="55">
          <cell r="A55" t="str">
            <v>AIR040</v>
          </cell>
          <cell r="B55" t="str">
            <v>SAV-2415</v>
          </cell>
        </row>
        <row r="55">
          <cell r="D55" t="str">
            <v>1-5/8"</v>
          </cell>
        </row>
        <row r="55">
          <cell r="K55" t="str">
            <v>~</v>
          </cell>
        </row>
        <row r="56">
          <cell r="A56" t="str">
            <v>AIR040.1</v>
          </cell>
          <cell r="B56" t="str">
            <v>HSAR-411</v>
          </cell>
        </row>
        <row r="56">
          <cell r="D56" t="str">
            <v>1/2" , 1 1/8" (4HP-6HP)</v>
          </cell>
        </row>
        <row r="56">
          <cell r="K56">
            <v>554.718875502008</v>
          </cell>
        </row>
        <row r="57">
          <cell r="A57" t="str">
            <v>AIR040.2</v>
          </cell>
          <cell r="B57" t="str">
            <v>HSAR-513</v>
          </cell>
        </row>
        <row r="57">
          <cell r="D57" t="str">
            <v>5/8" , 1 3/8" (8HP-12HP)</v>
          </cell>
        </row>
        <row r="57">
          <cell r="K57">
            <v>650.301204819277</v>
          </cell>
        </row>
        <row r="58">
          <cell r="A58" t="str">
            <v>AIR040.3</v>
          </cell>
          <cell r="B58" t="str">
            <v>HSAR-515</v>
          </cell>
        </row>
        <row r="58">
          <cell r="D58" t="str">
            <v>5/8" , 1 5/8" (15HP-20HP)</v>
          </cell>
        </row>
        <row r="58">
          <cell r="K58">
            <v>778.313253012048</v>
          </cell>
        </row>
        <row r="59">
          <cell r="A59" t="str">
            <v>AIR040.4</v>
          </cell>
          <cell r="B59" t="str">
            <v>HSAR-721</v>
          </cell>
        </row>
        <row r="59">
          <cell r="D59" t="str">
            <v>7/8" , 2 1/8" (25HP-30HP)</v>
          </cell>
        </row>
        <row r="59">
          <cell r="K59">
            <v>1131.6265060241</v>
          </cell>
        </row>
        <row r="60">
          <cell r="A60" t="str">
            <v>AIR041</v>
          </cell>
          <cell r="B60" t="str">
            <v>OR-6206 (6litres)</v>
          </cell>
        </row>
        <row r="60">
          <cell r="D60" t="str">
            <v>3/8"</v>
          </cell>
        </row>
        <row r="60">
          <cell r="K60">
            <v>562.399598393574</v>
          </cell>
        </row>
        <row r="61">
          <cell r="A61" t="str">
            <v>AIR042</v>
          </cell>
          <cell r="B61" t="str">
            <v>OR-6208 (8litres)</v>
          </cell>
        </row>
        <row r="61">
          <cell r="D61" t="str">
            <v>3/8"</v>
          </cell>
        </row>
        <row r="61">
          <cell r="K61">
            <v>593.122489959839</v>
          </cell>
        </row>
        <row r="62">
          <cell r="A62" t="str">
            <v>AIR043</v>
          </cell>
          <cell r="B62" t="str">
            <v>OR-6210 (10litres)</v>
          </cell>
        </row>
        <row r="62">
          <cell r="D62" t="str">
            <v>3/8"</v>
          </cell>
        </row>
        <row r="62">
          <cell r="K62">
            <v>628.112449799197</v>
          </cell>
        </row>
        <row r="63">
          <cell r="A63" t="str">
            <v>AIR044</v>
          </cell>
          <cell r="B63" t="str">
            <v>OR-6314 (14litres)</v>
          </cell>
        </row>
        <row r="63">
          <cell r="D63" t="str">
            <v>3/8"</v>
          </cell>
        </row>
        <row r="63">
          <cell r="K63">
            <v>815.010040160643</v>
          </cell>
        </row>
        <row r="64">
          <cell r="A64" t="str">
            <v>AIR045</v>
          </cell>
          <cell r="B64" t="str">
            <v>OR-6316 (16litres)</v>
          </cell>
        </row>
        <row r="64">
          <cell r="D64" t="str">
            <v>3/8"</v>
          </cell>
        </row>
        <row r="64">
          <cell r="K64">
            <v>844.879518072289</v>
          </cell>
        </row>
        <row r="65">
          <cell r="A65" t="str">
            <v>AIR046</v>
          </cell>
          <cell r="B65" t="str">
            <v>QC-485T </v>
          </cell>
        </row>
        <row r="65">
          <cell r="D65" t="str">
            <v>5/8"</v>
          </cell>
        </row>
        <row r="65">
          <cell r="K65">
            <v>181.411359724613</v>
          </cell>
        </row>
        <row r="66">
          <cell r="A66" t="str">
            <v>AIR047</v>
          </cell>
          <cell r="B66" t="str">
            <v>QC-487T</v>
          </cell>
        </row>
        <row r="66">
          <cell r="D66" t="str">
            <v>7/8"</v>
          </cell>
        </row>
        <row r="66">
          <cell r="K66">
            <v>186.385542168675</v>
          </cell>
        </row>
        <row r="67">
          <cell r="A67" t="str">
            <v>AIR048</v>
          </cell>
          <cell r="B67" t="str">
            <v>QC-489T</v>
          </cell>
        </row>
        <row r="67">
          <cell r="D67" t="str">
            <v>11/8"</v>
          </cell>
        </row>
        <row r="67">
          <cell r="K67">
            <v>198.967297762479</v>
          </cell>
        </row>
        <row r="68">
          <cell r="A68" t="str">
            <v>AIR049</v>
          </cell>
          <cell r="B68" t="str">
            <v>QC-4811T</v>
          </cell>
        </row>
        <row r="68">
          <cell r="D68" t="str">
            <v>13/8"</v>
          </cell>
        </row>
        <row r="68">
          <cell r="K68">
            <v>198.967297762479</v>
          </cell>
        </row>
        <row r="69">
          <cell r="A69" t="str">
            <v>AIR050</v>
          </cell>
          <cell r="B69" t="str">
            <v>QC-4813T</v>
          </cell>
        </row>
        <row r="69">
          <cell r="D69" t="str">
            <v>15/8"</v>
          </cell>
        </row>
        <row r="69">
          <cell r="K69">
            <v>208.476764199656</v>
          </cell>
        </row>
        <row r="70">
          <cell r="A70" t="str">
            <v>AIR051</v>
          </cell>
          <cell r="B70" t="str">
            <v>QC-4817T</v>
          </cell>
        </row>
        <row r="70">
          <cell r="D70" t="str">
            <v>21/8"</v>
          </cell>
        </row>
        <row r="70">
          <cell r="K70">
            <v>222.375215146299</v>
          </cell>
        </row>
        <row r="71">
          <cell r="A71" t="str">
            <v>AIR052</v>
          </cell>
          <cell r="B71" t="str">
            <v>QC-4821T</v>
          </cell>
        </row>
        <row r="71">
          <cell r="D71" t="str">
            <v>2 5/8"</v>
          </cell>
        </row>
        <row r="71">
          <cell r="K71">
            <v>235.542168674699</v>
          </cell>
        </row>
        <row r="72">
          <cell r="A72" t="str">
            <v>AIR053</v>
          </cell>
          <cell r="B72" t="str">
            <v>BLR/STAS-4825T</v>
          </cell>
        </row>
        <row r="72">
          <cell r="D72" t="str">
            <v>3 1/8"</v>
          </cell>
        </row>
        <row r="72">
          <cell r="K72">
            <v>397.034291010195</v>
          </cell>
        </row>
        <row r="73">
          <cell r="A73" t="str">
            <v>AIR053.1</v>
          </cell>
          <cell r="B73" t="str">
            <v>BLR/STAS-967T (2 CORES)</v>
          </cell>
        </row>
        <row r="73">
          <cell r="D73" t="str">
            <v>7/8"</v>
          </cell>
        </row>
        <row r="73">
          <cell r="K73" t="str">
            <v>~</v>
          </cell>
        </row>
        <row r="74">
          <cell r="A74" t="str">
            <v>AIR053.2</v>
          </cell>
          <cell r="B74" t="str">
            <v>BLR/STAS-969T (2 CORES)</v>
          </cell>
        </row>
        <row r="74">
          <cell r="D74" t="str">
            <v>11/8"</v>
          </cell>
        </row>
        <row r="74">
          <cell r="K74" t="str">
            <v>~</v>
          </cell>
        </row>
        <row r="75">
          <cell r="A75" t="str">
            <v>AIR054</v>
          </cell>
          <cell r="B75" t="str">
            <v>QC-9611T (2 CORES)</v>
          </cell>
        </row>
        <row r="75">
          <cell r="D75" t="str">
            <v>13/8"</v>
          </cell>
        </row>
        <row r="75">
          <cell r="K75">
            <v>245.78313253012</v>
          </cell>
        </row>
        <row r="76">
          <cell r="A76" t="str">
            <v>AIR055</v>
          </cell>
          <cell r="B76" t="str">
            <v>QC-9613T (2CORES)</v>
          </cell>
        </row>
        <row r="76">
          <cell r="D76" t="str">
            <v>15/8"</v>
          </cell>
        </row>
        <row r="76">
          <cell r="K76">
            <v>256.024096385542</v>
          </cell>
        </row>
        <row r="77">
          <cell r="A77" t="str">
            <v>AIR056</v>
          </cell>
          <cell r="B77" t="str">
            <v>QC-9617T (2CORES)</v>
          </cell>
        </row>
        <row r="77">
          <cell r="D77" t="str">
            <v>21/8"</v>
          </cell>
        </row>
        <row r="77">
          <cell r="K77">
            <v>259.096385542169</v>
          </cell>
        </row>
        <row r="78">
          <cell r="A78" t="str">
            <v>AIR057</v>
          </cell>
          <cell r="B78" t="str">
            <v>BLR/STAS-9621T (2CORES)</v>
          </cell>
        </row>
        <row r="78">
          <cell r="D78" t="str">
            <v>2 5/8"</v>
          </cell>
        </row>
        <row r="78">
          <cell r="K78">
            <v>252.492729538845</v>
          </cell>
        </row>
        <row r="79">
          <cell r="A79" t="str">
            <v>AIR058</v>
          </cell>
          <cell r="B79" t="str">
            <v>BLR/STAS-9625T (2CORES)</v>
          </cell>
        </row>
        <row r="79">
          <cell r="D79" t="str">
            <v>3 1/8"</v>
          </cell>
        </row>
        <row r="79">
          <cell r="K79">
            <v>308.111757374325</v>
          </cell>
        </row>
        <row r="80">
          <cell r="A80" t="str">
            <v>AIR058.1</v>
          </cell>
          <cell r="B80" t="str">
            <v>QC 20034 (4 1/8") 2CORE</v>
          </cell>
        </row>
        <row r="80">
          <cell r="D80" t="str">
            <v>4 1/8"</v>
          </cell>
        </row>
        <row r="80">
          <cell r="K80">
            <v>507.633984212713</v>
          </cell>
        </row>
        <row r="81">
          <cell r="A81" t="str">
            <v>AIR059</v>
          </cell>
          <cell r="B81" t="str">
            <v>BLR/A-W 55824S (1/2")</v>
          </cell>
        </row>
        <row r="81">
          <cell r="D81" t="str">
            <v>1/2"</v>
          </cell>
        </row>
        <row r="81">
          <cell r="K81" t="str">
            <v>~</v>
          </cell>
        </row>
        <row r="82">
          <cell r="A82" t="str">
            <v>AIR060</v>
          </cell>
          <cell r="B82" t="str">
            <v>BLR/A-W 55824 (1/2")</v>
          </cell>
        </row>
        <row r="82">
          <cell r="D82" t="str">
            <v>1/2"</v>
          </cell>
        </row>
        <row r="82">
          <cell r="K82" t="str">
            <v>~</v>
          </cell>
        </row>
        <row r="83">
          <cell r="A83" t="str">
            <v>AIR061</v>
          </cell>
          <cell r="B83" t="str">
            <v>BLR/A-W 55855 (5/8")</v>
          </cell>
        </row>
        <row r="83">
          <cell r="D83" t="str">
            <v>5/8"</v>
          </cell>
        </row>
        <row r="83">
          <cell r="K83" t="str">
            <v>~</v>
          </cell>
        </row>
        <row r="84">
          <cell r="A84" t="str">
            <v>AIR062</v>
          </cell>
          <cell r="B84" t="str">
            <v>BLR/A-W 55877 (7/8")</v>
          </cell>
        </row>
        <row r="84">
          <cell r="D84" t="str">
            <v>7/8"</v>
          </cell>
        </row>
        <row r="84">
          <cell r="K84">
            <v>150.166666666667</v>
          </cell>
        </row>
        <row r="85">
          <cell r="A85" t="str">
            <v>AIR063</v>
          </cell>
          <cell r="B85" t="str">
            <v>BLR/A-W 55889 (1 1/8")</v>
          </cell>
        </row>
        <row r="85">
          <cell r="D85" t="str">
            <v>11/8"</v>
          </cell>
        </row>
        <row r="85">
          <cell r="K85">
            <v>170</v>
          </cell>
        </row>
        <row r="86">
          <cell r="A86" t="str">
            <v>AIR064</v>
          </cell>
          <cell r="B86" t="str">
            <v>BLR/A-W 559011 (1 3/8")</v>
          </cell>
        </row>
        <row r="86">
          <cell r="D86" t="str">
            <v>13/8"</v>
          </cell>
        </row>
        <row r="86">
          <cell r="K86" t="str">
            <v>~</v>
          </cell>
        </row>
        <row r="87">
          <cell r="A87" t="str">
            <v>AIR065</v>
          </cell>
          <cell r="B87" t="str">
            <v>BLR/A-W 569011 (1 3/8")</v>
          </cell>
        </row>
        <row r="87">
          <cell r="D87" t="str">
            <v>13/8"</v>
          </cell>
        </row>
        <row r="87">
          <cell r="K87">
            <v>247.916666666667</v>
          </cell>
        </row>
        <row r="88">
          <cell r="A88" t="str">
            <v>AIR066</v>
          </cell>
          <cell r="B88" t="str">
            <v>BLR/A-W 569213 (1 5/8")</v>
          </cell>
        </row>
        <row r="88">
          <cell r="D88" t="str">
            <v>15/8"</v>
          </cell>
        </row>
        <row r="88">
          <cell r="K88" t="str">
            <v>~</v>
          </cell>
        </row>
        <row r="89">
          <cell r="A89" t="str">
            <v>AIR067</v>
          </cell>
          <cell r="B89" t="str">
            <v>BLR/A-W 569417 (2 1/8")</v>
          </cell>
        </row>
        <row r="89">
          <cell r="D89" t="str">
            <v>21/8"</v>
          </cell>
        </row>
        <row r="89">
          <cell r="K89" t="str">
            <v>~</v>
          </cell>
        </row>
        <row r="91">
          <cell r="A91" t="str">
            <v>AIR068</v>
          </cell>
          <cell r="B91" t="str">
            <v>1 3/8" (11658) 5200 oil separator</v>
          </cell>
        </row>
        <row r="91">
          <cell r="D91" t="str">
            <v>13/8"</v>
          </cell>
        </row>
        <row r="91">
          <cell r="K91">
            <v>408</v>
          </cell>
        </row>
        <row r="92">
          <cell r="A92" t="str">
            <v>AIR069</v>
          </cell>
          <cell r="B92" t="str">
            <v>1 5/8" (13658) 5200 oil separator</v>
          </cell>
        </row>
        <row r="92">
          <cell r="D92" t="str">
            <v>15/8"</v>
          </cell>
        </row>
        <row r="92">
          <cell r="K92">
            <v>477.214285714286</v>
          </cell>
        </row>
        <row r="93">
          <cell r="A93" t="str">
            <v>AIR070</v>
          </cell>
          <cell r="B93" t="str">
            <v>2 1/8"  5200 oil separator (152mm)</v>
          </cell>
        </row>
        <row r="93">
          <cell r="D93" t="str">
            <v>21/8"</v>
          </cell>
        </row>
        <row r="93">
          <cell r="K93" t="str">
            <v>~</v>
          </cell>
        </row>
        <row r="94">
          <cell r="A94" t="str">
            <v>AIR071</v>
          </cell>
          <cell r="B94" t="str">
            <v>2 1/8"  5200 oil separator (219mm)</v>
          </cell>
        </row>
        <row r="94">
          <cell r="D94" t="str">
            <v>21/8"</v>
          </cell>
        </row>
        <row r="94">
          <cell r="K94" t="str">
            <v>~</v>
          </cell>
        </row>
        <row r="95">
          <cell r="A95" t="str">
            <v>AIR079</v>
          </cell>
          <cell r="B95" t="str">
            <v>BLR/HSA-2407</v>
          </cell>
        </row>
        <row r="95">
          <cell r="D95" t="str">
            <v>Suction 7/8" Liquid 1/2"</v>
          </cell>
        </row>
        <row r="95">
          <cell r="K95">
            <v>184.432291666667</v>
          </cell>
        </row>
        <row r="96">
          <cell r="A96" t="str">
            <v>AIR080</v>
          </cell>
          <cell r="B96" t="str">
            <v>BLR/HSA-2411</v>
          </cell>
        </row>
        <row r="96">
          <cell r="D96" t="str">
            <v>Suction 1-1/8" Liquid 5/8"</v>
          </cell>
        </row>
        <row r="96">
          <cell r="K96">
            <v>228.703125</v>
          </cell>
        </row>
        <row r="97">
          <cell r="A97" t="str">
            <v>AIR081</v>
          </cell>
          <cell r="B97" t="str">
            <v>BLR/HSA-2413</v>
          </cell>
        </row>
        <row r="97">
          <cell r="D97" t="str">
            <v>Suction 1-3/8" Liquid 3/4"</v>
          </cell>
        </row>
        <row r="97">
          <cell r="K97">
            <v>265.625</v>
          </cell>
        </row>
        <row r="98">
          <cell r="A98" t="str">
            <v>AIR082</v>
          </cell>
          <cell r="B98" t="str">
            <v>BLR/HSA-2415</v>
          </cell>
        </row>
        <row r="98">
          <cell r="D98" t="str">
            <v>Suction 1-5/8" Liquid 7/8"</v>
          </cell>
        </row>
        <row r="98">
          <cell r="K98">
            <v>420.572916666667</v>
          </cell>
        </row>
        <row r="99">
          <cell r="A99" t="str">
            <v>AIR083</v>
          </cell>
          <cell r="B99" t="str">
            <v>BLR/HSA-2417</v>
          </cell>
        </row>
        <row r="99">
          <cell r="D99" t="str">
            <v>Suction 2-1/8" Liquid 7/8"</v>
          </cell>
        </row>
        <row r="99">
          <cell r="K99">
            <v>446.430303030303</v>
          </cell>
        </row>
        <row r="100">
          <cell r="A100" t="str">
            <v>AIR084</v>
          </cell>
          <cell r="B100" t="str">
            <v>BLR/HSA-2421</v>
          </cell>
        </row>
        <row r="100">
          <cell r="D100" t="str">
            <v>Suction 2-5/8"  Liquid 7/8"</v>
          </cell>
        </row>
        <row r="100">
          <cell r="K100">
            <v>821.932291666667</v>
          </cell>
        </row>
        <row r="101">
          <cell r="A101" t="str">
            <v>AIR085</v>
          </cell>
          <cell r="B101" t="str">
            <v>F-6611Q (7lit , total vol 19.8lit)</v>
          </cell>
        </row>
        <row r="101">
          <cell r="D101" t="str">
            <v>1 3/8"</v>
          </cell>
        </row>
        <row r="101">
          <cell r="K101">
            <v>822.70325203252</v>
          </cell>
        </row>
        <row r="102">
          <cell r="A102" t="str">
            <v>AIR086</v>
          </cell>
          <cell r="B102" t="str">
            <v>F-6613Q (7lit , total vol 19.8lit)</v>
          </cell>
        </row>
        <row r="102">
          <cell r="D102" t="str">
            <v>1 5/8"</v>
          </cell>
        </row>
        <row r="102">
          <cell r="K102">
            <v>844.64430894309</v>
          </cell>
        </row>
        <row r="103">
          <cell r="A103" t="str">
            <v>AIR087</v>
          </cell>
          <cell r="B103" t="str">
            <v>2 1/8" Oil storage separator (7.6l)</v>
          </cell>
        </row>
        <row r="103">
          <cell r="D103" t="str">
            <v>21/8"</v>
          </cell>
        </row>
        <row r="103">
          <cell r="K103" t="str">
            <v>~</v>
          </cell>
        </row>
        <row r="104">
          <cell r="A104" t="str">
            <v>AIR088</v>
          </cell>
          <cell r="B104" t="str">
            <v>2 1/8" Oil storage separator (9.2l)</v>
          </cell>
        </row>
        <row r="104">
          <cell r="D104" t="str">
            <v>21/8"</v>
          </cell>
        </row>
        <row r="104">
          <cell r="K104" t="str">
            <v>~</v>
          </cell>
        </row>
        <row r="105">
          <cell r="A105" t="str">
            <v>AIR088.2</v>
          </cell>
          <cell r="B105" t="str">
            <v>F-8625Q (15lit , total 79lit)</v>
          </cell>
        </row>
        <row r="105">
          <cell r="D105" t="str">
            <v>3 1/8"</v>
          </cell>
        </row>
        <row r="105">
          <cell r="K105">
            <v>2589.73577235772</v>
          </cell>
        </row>
        <row r="106">
          <cell r="A106" t="str">
            <v>AIR088.3</v>
          </cell>
          <cell r="B106" t="str">
            <v>OFD 053 OIL FILTER (3/8")</v>
          </cell>
        </row>
        <row r="106">
          <cell r="D106" t="str">
            <v>3/8"</v>
          </cell>
        </row>
        <row r="106">
          <cell r="K106">
            <v>32</v>
          </cell>
        </row>
        <row r="107">
          <cell r="A107" t="str">
            <v>AIR088.4</v>
          </cell>
          <cell r="B107" t="str">
            <v>OFD-084 OIL FILTER (1/2")</v>
          </cell>
        </row>
        <row r="107">
          <cell r="D107" t="str">
            <v>1/2"</v>
          </cell>
        </row>
        <row r="107">
          <cell r="K107">
            <v>40</v>
          </cell>
        </row>
        <row r="108">
          <cell r="A108" t="str">
            <v>AIR088.5</v>
          </cell>
          <cell r="B108" t="str">
            <v>OFD-085 OIL FILTER (5/8")</v>
          </cell>
        </row>
        <row r="108">
          <cell r="D108" t="str">
            <v>5/8"</v>
          </cell>
        </row>
        <row r="108">
          <cell r="K108">
            <v>41</v>
          </cell>
        </row>
        <row r="109">
          <cell r="A109" t="str">
            <v>AIR088.6</v>
          </cell>
          <cell r="B109" t="str">
            <v>FRE-48W OIL FILTER CORE (S/STEEL)</v>
          </cell>
          <cell r="C109" t="str">
            <v>OIL FILTER &amp; SUCTION FILTER WASHABLE</v>
          </cell>
        </row>
        <row r="109">
          <cell r="K109">
            <v>90.3614457831325</v>
          </cell>
        </row>
        <row r="110">
          <cell r="A110" t="str">
            <v>AIR088.7</v>
          </cell>
          <cell r="B110" t="str">
            <v>Bitzer screw oil filter ZF3060W</v>
          </cell>
        </row>
        <row r="110">
          <cell r="K110">
            <v>164.035087719298</v>
          </cell>
        </row>
        <row r="111">
          <cell r="A111" t="str">
            <v>AIR088.8</v>
          </cell>
          <cell r="B111" t="str">
            <v>Refcomp screw oil filter 700358mp</v>
          </cell>
        </row>
        <row r="111">
          <cell r="K111">
            <v>241.993615487591</v>
          </cell>
        </row>
        <row r="112">
          <cell r="A112" t="str">
            <v>AIR088.9</v>
          </cell>
          <cell r="B112" t="str">
            <v>QCF-100 FILTER CORE</v>
          </cell>
        </row>
        <row r="112">
          <cell r="K112">
            <v>100</v>
          </cell>
        </row>
        <row r="113">
          <cell r="A113" t="str">
            <v>AIR088.10</v>
          </cell>
          <cell r="B113" t="str">
            <v>BLR/F48 SUCTION FILTER</v>
          </cell>
        </row>
        <row r="113">
          <cell r="K113">
            <v>39.84375</v>
          </cell>
        </row>
        <row r="114">
          <cell r="A114" t="str">
            <v>AIR088.11</v>
          </cell>
          <cell r="B114" t="str">
            <v>BITZER screw oil filter shell ZF3072 c/w 7/8" connector</v>
          </cell>
        </row>
        <row r="114">
          <cell r="D114" t="str">
            <v>7/8"</v>
          </cell>
        </row>
        <row r="114">
          <cell r="K114">
            <v>538.625088589653</v>
          </cell>
        </row>
        <row r="115">
          <cell r="A115" t="str">
            <v>AIR089</v>
          </cell>
          <cell r="B115" t="str">
            <v>163S BURNED FILTER DRIER</v>
          </cell>
        </row>
        <row r="115">
          <cell r="K115">
            <v>45.3</v>
          </cell>
        </row>
        <row r="116">
          <cell r="A116" t="str">
            <v>AIR089.1</v>
          </cell>
          <cell r="B116" t="str">
            <v>164S BURNED FILTER DRIER</v>
          </cell>
        </row>
        <row r="116">
          <cell r="K116">
            <v>46.5</v>
          </cell>
        </row>
        <row r="117">
          <cell r="A117" t="str">
            <v>AIR089.2</v>
          </cell>
          <cell r="B117" t="str">
            <v>165S BURNED FILTER DRIER</v>
          </cell>
        </row>
        <row r="117">
          <cell r="K117">
            <v>47</v>
          </cell>
        </row>
        <row r="118">
          <cell r="A118" t="str">
            <v>AIR089.3</v>
          </cell>
          <cell r="B118" t="str">
            <v>305S BURNED FILTER DRIER</v>
          </cell>
        </row>
        <row r="118">
          <cell r="K118">
            <v>72</v>
          </cell>
        </row>
        <row r="119">
          <cell r="A119" t="str">
            <v>AIR089.4</v>
          </cell>
          <cell r="B119" t="str">
            <v>306S BURNED FILTER DRIER</v>
          </cell>
        </row>
        <row r="119">
          <cell r="K119">
            <v>73.5</v>
          </cell>
        </row>
        <row r="120">
          <cell r="A120" t="str">
            <v>AIR090</v>
          </cell>
          <cell r="B120" t="str">
            <v>CYF-29L OIL SEPARATOR </v>
          </cell>
        </row>
        <row r="120">
          <cell r="D120" t="str">
            <v>15/8" (30hp-40hp) c/w heater &amp; optical level switch</v>
          </cell>
        </row>
        <row r="120">
          <cell r="K120">
            <v>1531.12449799197</v>
          </cell>
        </row>
        <row r="121">
          <cell r="A121" t="str">
            <v>AIR090.1</v>
          </cell>
          <cell r="B121" t="str">
            <v>CYF-40L OIL SEPARATOR </v>
          </cell>
        </row>
        <row r="121">
          <cell r="D121" t="str">
            <v>15/8" (40hp-50hp) c/w heater &amp; optical level switch</v>
          </cell>
        </row>
        <row r="121">
          <cell r="K121">
            <v>3325.80321285141</v>
          </cell>
        </row>
        <row r="122">
          <cell r="A122" t="str">
            <v>AIR090.2</v>
          </cell>
          <cell r="B122" t="str">
            <v>CYF-60L OIL SEPARATOR </v>
          </cell>
        </row>
        <row r="122">
          <cell r="D122" t="str">
            <v>21/8" (60hp-80hp) c/w heater &amp; optical level switch</v>
          </cell>
        </row>
        <row r="122">
          <cell r="K122">
            <v>3576.80722891566</v>
          </cell>
        </row>
        <row r="123">
          <cell r="A123" t="str">
            <v>AIR090.3</v>
          </cell>
          <cell r="B123" t="str">
            <v>CYF-90L OIL SEPARATOR </v>
          </cell>
        </row>
        <row r="123">
          <cell r="D123" t="str">
            <v>21/8" (90hp-125hp) c/w heater &amp; optical level switch</v>
          </cell>
        </row>
        <row r="123">
          <cell r="K123">
            <v>3062.24899598394</v>
          </cell>
        </row>
        <row r="124">
          <cell r="A124" t="str">
            <v>AIR091</v>
          </cell>
          <cell r="B124" t="str">
            <v>Oil level regulator 5500-03205 </v>
          </cell>
        </row>
        <row r="124">
          <cell r="K124">
            <v>300</v>
          </cell>
        </row>
        <row r="125">
          <cell r="A125" t="str">
            <v>AIR092</v>
          </cell>
          <cell r="B125" t="str">
            <v>FSP-02 Oil level adapter (4fc - 4cc)</v>
          </cell>
        </row>
        <row r="125">
          <cell r="K125">
            <v>97.1628449280995</v>
          </cell>
        </row>
        <row r="126">
          <cell r="A126" t="str">
            <v>AIR092.1</v>
          </cell>
          <cell r="B126" t="str">
            <v>FSP-04 Oil level adapter (10hp-15hp sanyo)</v>
          </cell>
        </row>
        <row r="126">
          <cell r="K126">
            <v>102.714</v>
          </cell>
        </row>
        <row r="127">
          <cell r="A127" t="str">
            <v>AIR092.2</v>
          </cell>
          <cell r="B127" t="str">
            <v>FSP-05 Oil level adapter (Copeland scroll)</v>
          </cell>
        </row>
        <row r="127">
          <cell r="K127">
            <v>102.714</v>
          </cell>
        </row>
        <row r="128">
          <cell r="A128" t="str">
            <v>AIR094</v>
          </cell>
          <cell r="B128" t="str">
            <v>FCV-30</v>
          </cell>
        </row>
        <row r="128">
          <cell r="D128" t="str">
            <v>30psi</v>
          </cell>
        </row>
        <row r="128">
          <cell r="K128">
            <v>105.4</v>
          </cell>
        </row>
        <row r="129">
          <cell r="A129" t="str">
            <v>AIR095</v>
          </cell>
          <cell r="B129" t="str">
            <v>F-S1 (vertical)</v>
          </cell>
        </row>
        <row r="129">
          <cell r="D129" t="str">
            <v>1/4"</v>
          </cell>
        </row>
        <row r="129">
          <cell r="K129">
            <v>23.9512265931195</v>
          </cell>
        </row>
        <row r="130">
          <cell r="A130" t="str">
            <v>AIR097</v>
          </cell>
          <cell r="B130" t="str">
            <v>F-S3 (vertical)</v>
          </cell>
        </row>
        <row r="130">
          <cell r="D130" t="str">
            <v>3/8"</v>
          </cell>
        </row>
        <row r="130">
          <cell r="K130">
            <v>23.9512265931195</v>
          </cell>
        </row>
        <row r="131">
          <cell r="A131" t="str">
            <v>AIR099</v>
          </cell>
          <cell r="B131" t="str">
            <v>ZHJT01</v>
          </cell>
        </row>
        <row r="131">
          <cell r="K131">
            <v>10.019375</v>
          </cell>
        </row>
        <row r="132">
          <cell r="A132" t="str">
            <v>AIR100</v>
          </cell>
          <cell r="B132" t="str">
            <v>ZHJT02</v>
          </cell>
        </row>
        <row r="132">
          <cell r="K132">
            <v>11.8114583333333</v>
          </cell>
        </row>
        <row r="133">
          <cell r="A133" t="str">
            <v>AIR101</v>
          </cell>
          <cell r="B133" t="str">
            <v>ZHJT03</v>
          </cell>
        </row>
        <row r="133">
          <cell r="K133">
            <v>14.17375</v>
          </cell>
        </row>
        <row r="134">
          <cell r="A134" t="str">
            <v>AIR102</v>
          </cell>
          <cell r="B134" t="str">
            <v>ZHJT04</v>
          </cell>
        </row>
        <row r="134">
          <cell r="K134">
            <v>17.7579166666667</v>
          </cell>
        </row>
        <row r="135">
          <cell r="A135" t="str">
            <v>AIR103</v>
          </cell>
          <cell r="B135" t="str">
            <v>JT01 (1/4") NUT FITTING</v>
          </cell>
        </row>
        <row r="135">
          <cell r="K135">
            <v>3.93518518518519</v>
          </cell>
        </row>
        <row r="136">
          <cell r="A136" t="str">
            <v>AIR103.1</v>
          </cell>
          <cell r="B136" t="str">
            <v>JT02 (3/8") NUT FITTING</v>
          </cell>
        </row>
        <row r="136">
          <cell r="K136">
            <v>6.68981481481481</v>
          </cell>
        </row>
        <row r="137">
          <cell r="A137" t="str">
            <v>AIR103.2</v>
          </cell>
          <cell r="B137" t="str">
            <v>JT03 (1/2") NUT FITTING</v>
          </cell>
        </row>
        <row r="137">
          <cell r="K137">
            <v>7.87037037037037</v>
          </cell>
        </row>
        <row r="138">
          <cell r="A138" t="str">
            <v>AIR103.3</v>
          </cell>
          <cell r="B138" t="str">
            <v>JT04 (5/8") NUT FITTING</v>
          </cell>
        </row>
        <row r="138">
          <cell r="K138">
            <v>11.0185185185185</v>
          </cell>
        </row>
        <row r="139">
          <cell r="A139" t="str">
            <v>AIR104</v>
          </cell>
          <cell r="B139" t="str">
            <v>GPF45-060-11 (6L/MIN)</v>
          </cell>
        </row>
        <row r="139">
          <cell r="D139" t="str">
            <v>Oil-flow relay                                </v>
          </cell>
        </row>
        <row r="139">
          <cell r="K139">
            <v>669.344042838019</v>
          </cell>
        </row>
        <row r="140">
          <cell r="A140" t="str">
            <v>AIR105</v>
          </cell>
          <cell r="B140" t="str">
            <v>GPF45-100-11 (10L/MIN)</v>
          </cell>
        </row>
        <row r="140">
          <cell r="D140" t="str">
            <v>Oil-flow relay                                </v>
          </cell>
        </row>
        <row r="140">
          <cell r="K140">
            <v>669.344042838019</v>
          </cell>
        </row>
        <row r="141">
          <cell r="A141" t="str">
            <v>AIR106</v>
          </cell>
          <cell r="B141" t="str">
            <v>Oil flow connector 5/8"</v>
          </cell>
        </row>
        <row r="141">
          <cell r="K141">
            <v>47.0632530120482</v>
          </cell>
        </row>
        <row r="142">
          <cell r="A142" t="str">
            <v>AIR107</v>
          </cell>
          <cell r="B142" t="str">
            <v>Oil flow connector 7/8"</v>
          </cell>
        </row>
        <row r="142">
          <cell r="K142">
            <v>50.2008032128514</v>
          </cell>
        </row>
        <row r="143">
          <cell r="A143" t="str">
            <v>AIR108</v>
          </cell>
          <cell r="B143" t="str">
            <v>OUT69 Y( 4.5k ,AC110-230V)（Used for Refcomp screw) </v>
          </cell>
        </row>
        <row r="143">
          <cell r="K143">
            <v>813.253012048193</v>
          </cell>
        </row>
        <row r="144">
          <cell r="A144" t="str">
            <v>AIR109</v>
          </cell>
          <cell r="B144" t="str">
            <v>OUT69 Y( 11.4k ,AC110-230V)（Used for Refcomp screw) </v>
          </cell>
        </row>
        <row r="144">
          <cell r="K144">
            <v>813.253012048193</v>
          </cell>
        </row>
        <row r="145">
          <cell r="A145" t="str">
            <v>AIR110</v>
          </cell>
          <cell r="B145" t="str">
            <v>SE-E1(115/230VAC,Dual supply)(Used fro bitzer screw)</v>
          </cell>
        </row>
        <row r="145">
          <cell r="K145">
            <v>686.746987951807</v>
          </cell>
        </row>
        <row r="146">
          <cell r="A146" t="str">
            <v>AIR111</v>
          </cell>
          <cell r="B146" t="str">
            <v>OUT571 (AC110-230V,Dual supply) DP-II</v>
          </cell>
        </row>
        <row r="146">
          <cell r="D146" t="str">
            <v>Include: Machine Head(0.65bar/M20x1.5)</v>
          </cell>
        </row>
        <row r="146">
          <cell r="K146">
            <v>399.397590361446</v>
          </cell>
        </row>
        <row r="147">
          <cell r="A147" t="str">
            <v>AIR112</v>
          </cell>
          <cell r="B147" t="str">
            <v>INT276 LC Kriwan delta p II</v>
          </cell>
        </row>
        <row r="147">
          <cell r="D147" t="str">
            <v>INT276 LC oil level monitoring</v>
          </cell>
        </row>
        <row r="147">
          <cell r="K147" t="str">
            <v>~</v>
          </cell>
        </row>
        <row r="148">
          <cell r="A148" t="str">
            <v>AIR113</v>
          </cell>
          <cell r="B148" t="str">
            <v>OLC-276 (115/230,Dual supply)</v>
          </cell>
        </row>
        <row r="148">
          <cell r="D148" t="str">
            <v>Include: M20x1.5 (Monitoring glass prism  )                                                           </v>
          </cell>
        </row>
        <row r="148">
          <cell r="K148">
            <v>271.084337349398</v>
          </cell>
        </row>
        <row r="149">
          <cell r="A149" t="str">
            <v>AIR114</v>
          </cell>
          <cell r="B149" t="str">
            <v>OLC-278 (115/230,Dual supply)</v>
          </cell>
        </row>
        <row r="149">
          <cell r="D149" t="str">
            <v>Include: M20x1.5 (Monitoring glass prism  )                                                           </v>
          </cell>
        </row>
        <row r="149">
          <cell r="K149">
            <v>306</v>
          </cell>
        </row>
        <row r="150">
          <cell r="A150" t="str">
            <v>AIR115</v>
          </cell>
          <cell r="B150" t="str">
            <v>OUT280 (AC230V)</v>
          </cell>
        </row>
        <row r="150">
          <cell r="K150">
            <v>604.60021905805</v>
          </cell>
        </row>
        <row r="151">
          <cell r="A151" t="str">
            <v>AIR116</v>
          </cell>
          <cell r="B151" t="str">
            <v>OUT680A-12/F34</v>
          </cell>
        </row>
        <row r="151">
          <cell r="K151">
            <v>900.328587075575</v>
          </cell>
        </row>
        <row r="152">
          <cell r="A152" t="str">
            <v>AIR116.1</v>
          </cell>
          <cell r="B152" t="str">
            <v>OUT680A-12/114</v>
          </cell>
        </row>
        <row r="152">
          <cell r="K152">
            <v>985.761226725082</v>
          </cell>
        </row>
        <row r="153">
          <cell r="A153" t="str">
            <v>AIR116.2</v>
          </cell>
          <cell r="B153" t="str">
            <v>GPF4710</v>
          </cell>
        </row>
        <row r="153">
          <cell r="K153">
            <v>1445.78313253012</v>
          </cell>
        </row>
        <row r="154">
          <cell r="A154" t="str">
            <v>AIR116.3</v>
          </cell>
          <cell r="B154" t="str">
            <v>GDP20R</v>
          </cell>
        </row>
        <row r="154">
          <cell r="K154">
            <v>939.759036144578</v>
          </cell>
        </row>
        <row r="155">
          <cell r="A155" t="str">
            <v>AIR116.4</v>
          </cell>
          <cell r="B155" t="str">
            <v>PTC110 (02D512S46)</v>
          </cell>
        </row>
        <row r="155">
          <cell r="K155">
            <v>234.939759036145</v>
          </cell>
        </row>
        <row r="156">
          <cell r="A156" t="str">
            <v>AIR116.5</v>
          </cell>
          <cell r="B156" t="str">
            <v>PTC140 (02D512S36)</v>
          </cell>
        </row>
        <row r="156">
          <cell r="K156">
            <v>144.578313253012</v>
          </cell>
        </row>
        <row r="157">
          <cell r="B157" t="str">
            <v>YF-45</v>
          </cell>
        </row>
        <row r="157">
          <cell r="D157" t="str">
            <v>siu lee</v>
          </cell>
        </row>
        <row r="157">
          <cell r="K157" t="str">
            <v>~</v>
          </cell>
        </row>
        <row r="158">
          <cell r="B158" t="str">
            <v>OC12S6</v>
          </cell>
        </row>
        <row r="158">
          <cell r="D158" t="str">
            <v>siu lee</v>
          </cell>
        </row>
        <row r="158">
          <cell r="K158" t="str">
            <v>~</v>
          </cell>
        </row>
        <row r="159">
          <cell r="A159" t="str">
            <v>AIR118</v>
          </cell>
          <cell r="B159" t="str">
            <v>CM-2203</v>
          </cell>
        </row>
        <row r="159">
          <cell r="D159" t="str">
            <v>3/8"</v>
          </cell>
        </row>
        <row r="159">
          <cell r="K159">
            <v>83.64</v>
          </cell>
        </row>
        <row r="160">
          <cell r="A160" t="str">
            <v>AIR119</v>
          </cell>
          <cell r="B160" t="str">
            <v>CM-2204</v>
          </cell>
        </row>
        <row r="160">
          <cell r="D160" t="str">
            <v>1/2"</v>
          </cell>
        </row>
        <row r="160">
          <cell r="K160">
            <v>90.78</v>
          </cell>
        </row>
        <row r="161">
          <cell r="A161" t="str">
            <v>AIR120</v>
          </cell>
          <cell r="B161" t="str">
            <v>CM-2205</v>
          </cell>
        </row>
        <row r="161">
          <cell r="D161" t="str">
            <v>5/8"</v>
          </cell>
        </row>
        <row r="161">
          <cell r="K161">
            <v>93.84</v>
          </cell>
        </row>
        <row r="162">
          <cell r="A162" t="str">
            <v>AIR121</v>
          </cell>
          <cell r="B162" t="str">
            <v>CM-2305</v>
          </cell>
        </row>
        <row r="162">
          <cell r="D162" t="str">
            <v>5/8"</v>
          </cell>
        </row>
        <row r="162">
          <cell r="K162">
            <v>210.12</v>
          </cell>
        </row>
        <row r="163">
          <cell r="A163" t="str">
            <v>AIR122</v>
          </cell>
          <cell r="B163" t="str">
            <v>CM-2307</v>
          </cell>
        </row>
        <row r="163">
          <cell r="D163" t="str">
            <v>7/8"</v>
          </cell>
        </row>
        <row r="163">
          <cell r="K163">
            <v>221.34</v>
          </cell>
        </row>
        <row r="164">
          <cell r="A164" t="str">
            <v>AIR123</v>
          </cell>
          <cell r="B164" t="str">
            <v>CM-2311</v>
          </cell>
        </row>
        <row r="164">
          <cell r="D164" t="str">
            <v>1-1/8"</v>
          </cell>
        </row>
        <row r="164">
          <cell r="K164">
            <v>226.44</v>
          </cell>
        </row>
        <row r="165">
          <cell r="A165" t="str">
            <v>AIR124</v>
          </cell>
          <cell r="B165" t="str">
            <v>CM-2411</v>
          </cell>
        </row>
        <row r="165">
          <cell r="D165" t="str">
            <v>1-1/8"</v>
          </cell>
        </row>
        <row r="165">
          <cell r="K165">
            <v>285.6</v>
          </cell>
        </row>
        <row r="166">
          <cell r="A166" t="str">
            <v>AIR125</v>
          </cell>
          <cell r="B166" t="str">
            <v>CM-2413</v>
          </cell>
        </row>
        <row r="166">
          <cell r="D166" t="str">
            <v>1-3/8"</v>
          </cell>
        </row>
        <row r="166">
          <cell r="K166">
            <v>346.8</v>
          </cell>
        </row>
        <row r="167">
          <cell r="A167" t="str">
            <v>AIR126</v>
          </cell>
          <cell r="B167" t="str">
            <v>CM-2415</v>
          </cell>
        </row>
        <row r="167">
          <cell r="D167" t="str">
            <v>1-5/8"</v>
          </cell>
        </row>
        <row r="167">
          <cell r="K167">
            <v>354.96</v>
          </cell>
        </row>
        <row r="168">
          <cell r="A168" t="str">
            <v>AIR127</v>
          </cell>
          <cell r="B168" t="str">
            <v>eco adaptor</v>
          </cell>
        </row>
        <row r="168">
          <cell r="K168">
            <v>80</v>
          </cell>
        </row>
        <row r="169">
          <cell r="A169" t="str">
            <v>AIR128</v>
          </cell>
          <cell r="B169" t="str">
            <v>7/8" Oil storage separator (3.9l)</v>
          </cell>
        </row>
        <row r="169">
          <cell r="D169" t="str">
            <v>7/8 (580mmh * 102mmd)</v>
          </cell>
        </row>
        <row r="169">
          <cell r="K169">
            <v>425.971125882842</v>
          </cell>
        </row>
        <row r="170">
          <cell r="A170" t="str">
            <v>AIR129</v>
          </cell>
          <cell r="B170" t="str">
            <v>1 1/8" Oil storage separator (3.9l)</v>
          </cell>
        </row>
        <row r="170">
          <cell r="D170" t="str">
            <v>1-1/8</v>
          </cell>
        </row>
        <row r="170">
          <cell r="K170">
            <v>428.178230162027</v>
          </cell>
        </row>
        <row r="171">
          <cell r="A171" t="str">
            <v>AIR130</v>
          </cell>
          <cell r="B171" t="str">
            <v>1 1/8" Oil storage separator (7.6l)</v>
          </cell>
        </row>
        <row r="171">
          <cell r="D171" t="str">
            <v>1-1/8</v>
          </cell>
        </row>
        <row r="171">
          <cell r="K171">
            <v>752.18113834649</v>
          </cell>
        </row>
        <row r="172">
          <cell r="A172" t="str">
            <v>AIR131</v>
          </cell>
          <cell r="B172" t="str">
            <v>1 3/8" Oil storage separator (7.6l)</v>
          </cell>
        </row>
        <row r="172">
          <cell r="D172" t="str">
            <v>1-3/8</v>
          </cell>
        </row>
        <row r="172">
          <cell r="K172">
            <v>810.448691316992</v>
          </cell>
        </row>
        <row r="173">
          <cell r="A173" t="str">
            <v>AIR132</v>
          </cell>
          <cell r="B173" t="str">
            <v>1 5/8" Oil storage separator (7.6l)</v>
          </cell>
        </row>
        <row r="173">
          <cell r="D173" t="str">
            <v>1-5/8</v>
          </cell>
        </row>
        <row r="173">
          <cell r="K173">
            <v>829.871208973826</v>
          </cell>
        </row>
        <row r="174">
          <cell r="A174" t="str">
            <v>AIR133</v>
          </cell>
          <cell r="B174" t="str">
            <v>2 1/8" Oil storage separator (7.6l)</v>
          </cell>
        </row>
        <row r="174">
          <cell r="D174" t="str">
            <v>2-1/8</v>
          </cell>
        </row>
        <row r="174">
          <cell r="K174">
            <v>925.218113834649</v>
          </cell>
        </row>
        <row r="175">
          <cell r="A175" t="str">
            <v>AIR134</v>
          </cell>
          <cell r="B175" t="str">
            <v>2 1/8" Oil storage separator (9.2l)</v>
          </cell>
        </row>
        <row r="175">
          <cell r="D175" t="str">
            <v>2-1/8</v>
          </cell>
        </row>
        <row r="175">
          <cell r="K175">
            <v>1215.67303697549</v>
          </cell>
        </row>
      </sheetData>
      <sheetData sheetId="31">
        <row r="8">
          <cell r="A8" t="str">
            <v>ITEM CODE</v>
          </cell>
          <cell r="B8" t="str">
            <v>PRODUCT</v>
          </cell>
          <cell r="C8" t="str">
            <v>Spec.</v>
          </cell>
          <cell r="D8" t="str">
            <v>DESCRIPTION</v>
          </cell>
        </row>
        <row r="8">
          <cell r="J8" t="str">
            <v>(RM) </v>
          </cell>
        </row>
        <row r="9">
          <cell r="A9" t="str">
            <v>HUB001</v>
          </cell>
          <cell r="B9" t="str">
            <v>AH-D-04</v>
          </cell>
          <cell r="C9" t="str">
            <v>1/4"</v>
          </cell>
        </row>
        <row r="9">
          <cell r="J9">
            <v>29.3797348484848</v>
          </cell>
        </row>
        <row r="10">
          <cell r="A10" t="str">
            <v>HUB002</v>
          </cell>
          <cell r="B10" t="str">
            <v>AH-D-06</v>
          </cell>
          <cell r="C10" t="str">
            <v>3/8"</v>
          </cell>
        </row>
        <row r="10">
          <cell r="J10">
            <v>45.0757575757576</v>
          </cell>
        </row>
        <row r="11">
          <cell r="A11" t="str">
            <v>HUB003</v>
          </cell>
          <cell r="B11" t="str">
            <v>AH-D-08</v>
          </cell>
          <cell r="C11" t="str">
            <v>1/2"</v>
          </cell>
        </row>
        <row r="11">
          <cell r="J11">
            <v>66.8087121212121</v>
          </cell>
        </row>
        <row r="12">
          <cell r="A12" t="str">
            <v>HUB004</v>
          </cell>
          <cell r="B12" t="str">
            <v>AH-D-10</v>
          </cell>
          <cell r="C12" t="str">
            <v>5/8"</v>
          </cell>
        </row>
        <row r="12">
          <cell r="J12">
            <v>84.5170454545455</v>
          </cell>
        </row>
        <row r="13">
          <cell r="A13" t="str">
            <v>HUB005</v>
          </cell>
          <cell r="B13" t="str">
            <v>AH-D-12</v>
          </cell>
          <cell r="C13" t="str">
            <v>3/4"</v>
          </cell>
        </row>
        <row r="13">
          <cell r="J13">
            <v>96.5909090909091</v>
          </cell>
        </row>
        <row r="14">
          <cell r="A14" t="str">
            <v>HUB005.11</v>
          </cell>
          <cell r="B14" t="str">
            <v>1/2" (HS) TWO WAY VALVE</v>
          </cell>
          <cell r="C14" t="str">
            <v>1/2"</v>
          </cell>
        </row>
        <row r="14">
          <cell r="J14">
            <v>102.683461117196</v>
          </cell>
        </row>
        <row r="15">
          <cell r="A15" t="str">
            <v>HUB005.12</v>
          </cell>
          <cell r="B15" t="str">
            <v>3/4" (HS) TWO WAY VALVE</v>
          </cell>
          <cell r="C15" t="str">
            <v>3/4"</v>
          </cell>
        </row>
        <row r="15">
          <cell r="J15">
            <v>102.683461117196</v>
          </cell>
        </row>
        <row r="16">
          <cell r="A16" t="str">
            <v>HUB005.13</v>
          </cell>
          <cell r="B16" t="str">
            <v>1" (HS) TWO WAY VALVE</v>
          </cell>
          <cell r="C16" t="str">
            <v>1"</v>
          </cell>
        </row>
        <row r="16">
          <cell r="J16" t="str">
            <v>~</v>
          </cell>
        </row>
        <row r="17">
          <cell r="A17" t="str">
            <v>HUB005.14</v>
          </cell>
          <cell r="B17" t="str">
            <v>1/2" (HS) THREE WAY VALVE</v>
          </cell>
          <cell r="C17" t="str">
            <v>1/2"</v>
          </cell>
        </row>
        <row r="17">
          <cell r="J17" t="str">
            <v>~</v>
          </cell>
        </row>
        <row r="18">
          <cell r="A18" t="str">
            <v>HUB005.15</v>
          </cell>
          <cell r="B18" t="str">
            <v>3/4" (HS) THREE WAY VALVE</v>
          </cell>
          <cell r="C18" t="str">
            <v>3/4"</v>
          </cell>
        </row>
        <row r="18">
          <cell r="J18" t="str">
            <v>~</v>
          </cell>
        </row>
        <row r="19">
          <cell r="A19" t="str">
            <v>HUB005.16</v>
          </cell>
          <cell r="B19" t="str">
            <v>1" (HS) THREE WAY VALVE</v>
          </cell>
          <cell r="C19" t="str">
            <v>1"</v>
          </cell>
        </row>
        <row r="19">
          <cell r="J19" t="str">
            <v>~</v>
          </cell>
        </row>
        <row r="20">
          <cell r="A20" t="str">
            <v>HUB005.17</v>
          </cell>
          <cell r="B20" t="str">
            <v>DF/F-02-215 (2 way valve)</v>
          </cell>
          <cell r="C20" t="str">
            <v>1/2"</v>
          </cell>
        </row>
        <row r="20">
          <cell r="J20">
            <v>98.1197517342096</v>
          </cell>
        </row>
        <row r="21">
          <cell r="A21" t="str">
            <v>HUB005.18</v>
          </cell>
          <cell r="B21" t="str">
            <v>DF/F-02-220 (2 way valve)</v>
          </cell>
          <cell r="C21" t="str">
            <v>3/4"</v>
          </cell>
        </row>
        <row r="21">
          <cell r="J21">
            <v>98.1197517342096</v>
          </cell>
        </row>
        <row r="22">
          <cell r="A22" t="str">
            <v>HUB005.19</v>
          </cell>
          <cell r="B22" t="str">
            <v>DF/F-03-220 (3 way valve)</v>
          </cell>
          <cell r="C22" t="str">
            <v>1/2"</v>
          </cell>
        </row>
        <row r="22">
          <cell r="J22">
            <v>119.797371303395</v>
          </cell>
        </row>
        <row r="23">
          <cell r="A23" t="str">
            <v>HUB005.20</v>
          </cell>
          <cell r="B23" t="str">
            <v>DF/F-03-220 (3 way valve)</v>
          </cell>
          <cell r="C23" t="str">
            <v>3/4"</v>
          </cell>
        </row>
        <row r="23">
          <cell r="J23">
            <v>119.797371303395</v>
          </cell>
        </row>
        <row r="24">
          <cell r="A24" t="str">
            <v>HUB005.21</v>
          </cell>
          <cell r="B24" t="str">
            <v>SNYCOM MOTOR 230V</v>
          </cell>
        </row>
        <row r="24">
          <cell r="J24">
            <v>49.5713260565774</v>
          </cell>
        </row>
        <row r="25">
          <cell r="A25" t="str">
            <v>HUB005.25</v>
          </cell>
          <cell r="B25" t="str">
            <v>DQF-B-215</v>
          </cell>
          <cell r="C25" t="str">
            <v>1/2"</v>
          </cell>
        </row>
        <row r="25">
          <cell r="J25" t="str">
            <v>~</v>
          </cell>
        </row>
        <row r="26">
          <cell r="A26" t="str">
            <v>HUB005.26</v>
          </cell>
          <cell r="B26" t="str">
            <v>DQF-B-220</v>
          </cell>
          <cell r="C26" t="str">
            <v>3/4"</v>
          </cell>
        </row>
        <row r="26">
          <cell r="J26" t="str">
            <v>~</v>
          </cell>
        </row>
        <row r="27">
          <cell r="A27" t="str">
            <v>HUB005.27</v>
          </cell>
          <cell r="B27" t="str">
            <v>DQF-B-225</v>
          </cell>
          <cell r="C27" t="str">
            <v>1"</v>
          </cell>
        </row>
        <row r="27">
          <cell r="J27">
            <v>177.984665936473</v>
          </cell>
        </row>
        <row r="28">
          <cell r="A28" t="str">
            <v>HUB005.28</v>
          </cell>
          <cell r="B28" t="str">
            <v>DQF-B-232</v>
          </cell>
          <cell r="C28" t="str">
            <v>1 1/4"</v>
          </cell>
        </row>
        <row r="28">
          <cell r="J28">
            <v>233.890105878058</v>
          </cell>
        </row>
        <row r="29">
          <cell r="A29" t="str">
            <v>HUB005.29</v>
          </cell>
          <cell r="B29" t="str">
            <v>DQF-B-240</v>
          </cell>
          <cell r="C29" t="str">
            <v>1 1/2"</v>
          </cell>
        </row>
        <row r="29">
          <cell r="J29">
            <v>313.755020080321</v>
          </cell>
        </row>
        <row r="30">
          <cell r="A30" t="str">
            <v>HUB005.30</v>
          </cell>
          <cell r="B30" t="str">
            <v>DQF-D-232</v>
          </cell>
          <cell r="C30" t="str">
            <v>1 1/4"</v>
          </cell>
        </row>
        <row r="30">
          <cell r="J30">
            <v>476.907630522088</v>
          </cell>
        </row>
        <row r="31">
          <cell r="A31" t="str">
            <v>HUB005.31</v>
          </cell>
          <cell r="B31" t="str">
            <v>DQF-D-240</v>
          </cell>
          <cell r="C31" t="str">
            <v>1 1/2"</v>
          </cell>
        </row>
        <row r="31">
          <cell r="J31">
            <v>561.336254107339</v>
          </cell>
        </row>
        <row r="32">
          <cell r="A32" t="str">
            <v>HUB005.32</v>
          </cell>
          <cell r="B32" t="str">
            <v>DQF-D-250</v>
          </cell>
          <cell r="C32" t="str">
            <v>2"</v>
          </cell>
        </row>
        <row r="32">
          <cell r="J32">
            <v>683.9859437751</v>
          </cell>
        </row>
        <row r="33">
          <cell r="A33" t="str">
            <v>HUB005.33</v>
          </cell>
          <cell r="B33" t="str">
            <v>DQF-B-315</v>
          </cell>
          <cell r="C33" t="str">
            <v>1/2"</v>
          </cell>
        </row>
        <row r="33">
          <cell r="J33" t="str">
            <v>~</v>
          </cell>
        </row>
        <row r="34">
          <cell r="A34" t="str">
            <v>HUB005.34</v>
          </cell>
          <cell r="B34" t="str">
            <v>DQF-B-320</v>
          </cell>
          <cell r="C34" t="str">
            <v>3/4"</v>
          </cell>
        </row>
        <row r="34">
          <cell r="J34" t="str">
            <v>~</v>
          </cell>
        </row>
        <row r="35">
          <cell r="A35" t="str">
            <v>HUB005.35</v>
          </cell>
          <cell r="B35" t="str">
            <v>DQF-B-325</v>
          </cell>
          <cell r="C35" t="str">
            <v>1"</v>
          </cell>
        </row>
        <row r="35">
          <cell r="J35">
            <v>200.803212851406</v>
          </cell>
        </row>
        <row r="36">
          <cell r="A36" t="str">
            <v>HUB005.36</v>
          </cell>
          <cell r="B36" t="str">
            <v>DQF-B-332</v>
          </cell>
          <cell r="C36" t="str">
            <v>1 1/4"</v>
          </cell>
        </row>
        <row r="36">
          <cell r="J36">
            <v>251.004016064257</v>
          </cell>
        </row>
        <row r="37">
          <cell r="A37" t="str">
            <v>HUB005.37</v>
          </cell>
          <cell r="B37" t="str">
            <v>DQF-B-340</v>
          </cell>
          <cell r="C37" t="str">
            <v>1 1/2"</v>
          </cell>
        </row>
        <row r="37">
          <cell r="J37">
            <v>342.278203723987</v>
          </cell>
        </row>
        <row r="38">
          <cell r="A38" t="str">
            <v>HUB005.38</v>
          </cell>
          <cell r="B38" t="str">
            <v>DQF-D-332</v>
          </cell>
          <cell r="C38" t="str">
            <v>1 1/4"</v>
          </cell>
        </row>
        <row r="38">
          <cell r="J38">
            <v>502.008032128514</v>
          </cell>
        </row>
        <row r="39">
          <cell r="A39" t="str">
            <v>HUB005.39</v>
          </cell>
          <cell r="B39" t="str">
            <v>DQF-D-340</v>
          </cell>
          <cell r="C39" t="str">
            <v>1 1/2"</v>
          </cell>
        </row>
        <row r="39">
          <cell r="J39">
            <v>593.282219788244</v>
          </cell>
        </row>
        <row r="40">
          <cell r="A40" t="str">
            <v>HUB005.40</v>
          </cell>
          <cell r="B40" t="str">
            <v>DQF-D-350</v>
          </cell>
          <cell r="C40" t="str">
            <v>2"</v>
          </cell>
        </row>
        <row r="40">
          <cell r="J40">
            <v>741.602774735305</v>
          </cell>
        </row>
        <row r="41">
          <cell r="A41" t="str">
            <v>HUB005.41</v>
          </cell>
          <cell r="B41" t="str">
            <v>DQF-B (small motor)</v>
          </cell>
        </row>
        <row r="41">
          <cell r="J41">
            <v>75.3012048192771</v>
          </cell>
        </row>
        <row r="42">
          <cell r="A42" t="str">
            <v>HUB005.42</v>
          </cell>
          <cell r="B42" t="str">
            <v>DQF-DK (big motor)</v>
          </cell>
        </row>
        <row r="42">
          <cell r="J42">
            <v>326.305220883534</v>
          </cell>
        </row>
        <row r="43">
          <cell r="A43" t="str">
            <v>HUB005.43</v>
          </cell>
          <cell r="B43" t="str">
            <v>WKJ-01 </v>
          </cell>
        </row>
        <row r="43">
          <cell r="J43" t="str">
            <v>~</v>
          </cell>
        </row>
        <row r="44">
          <cell r="A44" t="str">
            <v>HUB006</v>
          </cell>
          <cell r="B44" t="str">
            <v>V 01 (V01-V06) MT22,MT28</v>
          </cell>
          <cell r="C44" t="str">
            <v>3/8"</v>
          </cell>
        </row>
        <row r="44">
          <cell r="J44">
            <v>30.1846590909091</v>
          </cell>
        </row>
        <row r="45">
          <cell r="A45" t="str">
            <v>HUB007</v>
          </cell>
          <cell r="B45" t="str">
            <v>V 02 (V02 -V04) MT80~MT125</v>
          </cell>
          <cell r="C45" t="str">
            <v>1 1/8"</v>
          </cell>
        </row>
        <row r="45">
          <cell r="J45">
            <v>87.2001262626263</v>
          </cell>
        </row>
        <row r="46">
          <cell r="A46" t="str">
            <v>HUB008</v>
          </cell>
          <cell r="B46" t="str">
            <v>V 03 (V03 -V05) MT160</v>
          </cell>
          <cell r="C46" t="str">
            <v>1 3/8"</v>
          </cell>
        </row>
        <row r="46">
          <cell r="J46">
            <v>90.5539772727273</v>
          </cell>
        </row>
        <row r="47">
          <cell r="A47" t="str">
            <v>HUB009</v>
          </cell>
          <cell r="B47" t="str">
            <v>V 04 (V04 -V07) MT44~MT80</v>
          </cell>
          <cell r="C47" t="str">
            <v>3/4"</v>
          </cell>
        </row>
        <row r="47">
          <cell r="J47">
            <v>55.3385416666667</v>
          </cell>
        </row>
        <row r="48">
          <cell r="A48" t="str">
            <v>HUB010</v>
          </cell>
          <cell r="B48" t="str">
            <v>V 05 (V05-V02) MT 100~MT160</v>
          </cell>
          <cell r="C48" t="str">
            <v>7/8"</v>
          </cell>
        </row>
        <row r="48">
          <cell r="J48">
            <v>55.3385416666667</v>
          </cell>
        </row>
        <row r="49">
          <cell r="A49" t="str">
            <v>HUB011</v>
          </cell>
          <cell r="B49" t="str">
            <v>V 06 (V06-V09) MT32~MT40</v>
          </cell>
          <cell r="C49" t="str">
            <v>1/2"</v>
          </cell>
        </row>
        <row r="49">
          <cell r="J49">
            <v>30.1846590909091</v>
          </cell>
        </row>
        <row r="50">
          <cell r="A50" t="str">
            <v>HUB012</v>
          </cell>
          <cell r="B50" t="str">
            <v>V 07 (V04 -V07) MT44~MT72</v>
          </cell>
          <cell r="C50" t="str">
            <v>7/8"</v>
          </cell>
        </row>
        <row r="50">
          <cell r="J50">
            <v>57.0154671717172</v>
          </cell>
        </row>
        <row r="51">
          <cell r="A51" t="str">
            <v>HUB013</v>
          </cell>
          <cell r="B51" t="str">
            <v>V 08 (RECEIVER TANK) </v>
          </cell>
          <cell r="C51" t="str">
            <v>5/8"</v>
          </cell>
        </row>
        <row r="51">
          <cell r="J51">
            <v>31.8615845959596</v>
          </cell>
        </row>
        <row r="52">
          <cell r="A52" t="str">
            <v>HUB014</v>
          </cell>
          <cell r="B52" t="str">
            <v>V 09 (V06-V09) MT32~MT40</v>
          </cell>
          <cell r="C52" t="str">
            <v>5/8"</v>
          </cell>
        </row>
        <row r="52">
          <cell r="J52">
            <v>31.8615845959596</v>
          </cell>
        </row>
        <row r="53">
          <cell r="A53" t="str">
            <v>HUB014.1</v>
          </cell>
          <cell r="B53" t="str">
            <v>V 38 (1 5/8") </v>
          </cell>
          <cell r="C53" t="str">
            <v>1 5/8"</v>
          </cell>
        </row>
        <row r="53">
          <cell r="J53">
            <v>146.625</v>
          </cell>
        </row>
        <row r="54">
          <cell r="A54" t="str">
            <v>HUB014.2</v>
          </cell>
          <cell r="B54" t="str">
            <v>V 39 (2 1/8") VALVE</v>
          </cell>
          <cell r="C54" t="str">
            <v>2 1/8"</v>
          </cell>
        </row>
        <row r="54">
          <cell r="J54">
            <v>218.778409090909</v>
          </cell>
        </row>
        <row r="55">
          <cell r="A55" t="str">
            <v>HUB015</v>
          </cell>
          <cell r="B55" t="str">
            <v>FW1 Rotalock Connection For V01/V06/V08</v>
          </cell>
          <cell r="C55" t="str">
            <v>22mm(d) x 32mmlgth</v>
          </cell>
        </row>
        <row r="55">
          <cell r="J55">
            <v>4.82954545454545</v>
          </cell>
        </row>
        <row r="56">
          <cell r="A56" t="str">
            <v>HUB016</v>
          </cell>
          <cell r="B56" t="str">
            <v>FW2 Rotalock Connection For V04/V05/V09</v>
          </cell>
          <cell r="C56" t="str">
            <v>28mm(d) x 32mmlgth</v>
          </cell>
        </row>
        <row r="56">
          <cell r="J56">
            <v>6.85795454545455</v>
          </cell>
        </row>
        <row r="57">
          <cell r="A57" t="str">
            <v>HUB017</v>
          </cell>
          <cell r="B57" t="str">
            <v>FW3 Rotalock Connection For V02/V03/V07</v>
          </cell>
          <cell r="C57" t="str">
            <v>41mm(d) x 32mmlgth</v>
          </cell>
        </row>
        <row r="57">
          <cell r="J57">
            <v>12.3636363636364</v>
          </cell>
        </row>
        <row r="58">
          <cell r="A58" t="str">
            <v>HUB018</v>
          </cell>
          <cell r="B58" t="str">
            <v>FW4(90MM)Rotalock Connection For V04/V05/V09</v>
          </cell>
          <cell r="C58" t="str">
            <v>28mm(d) x 90mmlgth</v>
          </cell>
        </row>
        <row r="58">
          <cell r="J58">
            <v>12.2348484848485</v>
          </cell>
        </row>
        <row r="59">
          <cell r="A59" t="str">
            <v>HUB019</v>
          </cell>
          <cell r="B59" t="str">
            <v>FW5(90MM) Rotalock Connection For V02/V03/V07</v>
          </cell>
          <cell r="C59" t="str">
            <v>41mm(d) x 90mmlgth</v>
          </cell>
        </row>
        <row r="59">
          <cell r="J59">
            <v>17.7083333333333</v>
          </cell>
        </row>
        <row r="60">
          <cell r="A60" t="str">
            <v>HUB019.1</v>
          </cell>
          <cell r="B60" t="str">
            <v>PW1 Connection,1 1/4" 16mm</v>
          </cell>
        </row>
        <row r="60">
          <cell r="J60">
            <v>7.08333333333333</v>
          </cell>
        </row>
        <row r="61">
          <cell r="A61" t="str">
            <v>HUB019.2</v>
          </cell>
          <cell r="B61" t="str">
            <v>PW2 Connection, 1 1/4" 22mm </v>
          </cell>
        </row>
        <row r="61">
          <cell r="J61">
            <v>11.2689393939394</v>
          </cell>
        </row>
        <row r="62">
          <cell r="A62" t="str">
            <v>HUB019.3</v>
          </cell>
          <cell r="B62" t="str">
            <v>PW3 Connection 1 3/4" 26mm</v>
          </cell>
        </row>
        <row r="62">
          <cell r="J62">
            <v>14.0861742424242</v>
          </cell>
        </row>
        <row r="63">
          <cell r="A63" t="str">
            <v>HUB019.4</v>
          </cell>
          <cell r="B63" t="str">
            <v>PW3-1 Connection 1 3/4" 28mm</v>
          </cell>
        </row>
        <row r="63">
          <cell r="J63">
            <v>14.0861742424242</v>
          </cell>
        </row>
        <row r="64">
          <cell r="A64" t="str">
            <v>HUB020</v>
          </cell>
          <cell r="B64" t="str">
            <v>SA-602</v>
          </cell>
          <cell r="C64" t="str">
            <v>1/4"</v>
          </cell>
        </row>
        <row r="64">
          <cell r="J64">
            <v>18.2092004381161</v>
          </cell>
        </row>
        <row r="65">
          <cell r="A65" t="str">
            <v>HUB021</v>
          </cell>
          <cell r="B65" t="str">
            <v>SA-603</v>
          </cell>
          <cell r="C65" t="str">
            <v>3/8"</v>
          </cell>
        </row>
        <row r="65">
          <cell r="J65">
            <v>23.6856516976999</v>
          </cell>
        </row>
        <row r="66">
          <cell r="A66" t="str">
            <v>HUB022</v>
          </cell>
          <cell r="B66" t="str">
            <v>SA-604</v>
          </cell>
          <cell r="C66" t="str">
            <v>1/2"</v>
          </cell>
        </row>
        <row r="66">
          <cell r="J66">
            <v>29.4359255202629</v>
          </cell>
        </row>
        <row r="67">
          <cell r="A67" t="str">
            <v>HUB023</v>
          </cell>
          <cell r="B67" t="str">
            <v>SA-605</v>
          </cell>
          <cell r="C67" t="str">
            <v>5/8"</v>
          </cell>
        </row>
        <row r="67">
          <cell r="J67">
            <v>43.8116100766703</v>
          </cell>
        </row>
        <row r="68">
          <cell r="A68" t="str">
            <v>HUB024</v>
          </cell>
          <cell r="B68" t="str">
            <v>SA-606</v>
          </cell>
          <cell r="C68" t="str">
            <v>3/4"</v>
          </cell>
        </row>
        <row r="68">
          <cell r="J68">
            <v>59.5564074479737</v>
          </cell>
        </row>
        <row r="69">
          <cell r="A69" t="str">
            <v>HUB025</v>
          </cell>
          <cell r="B69" t="str">
            <v>SA-607 welding</v>
          </cell>
          <cell r="C69" t="str">
            <v>7/8"</v>
          </cell>
        </row>
        <row r="69">
          <cell r="J69">
            <v>99.9452354874042</v>
          </cell>
        </row>
        <row r="70">
          <cell r="A70" t="str">
            <v>HUB025.1</v>
          </cell>
          <cell r="B70" t="str">
            <v>2 HOLE  DISTRIBUTOR</v>
          </cell>
          <cell r="C70" t="str">
            <v>5/8" * 1/4"</v>
          </cell>
        </row>
        <row r="70">
          <cell r="J70">
            <v>15.0602409638554</v>
          </cell>
        </row>
        <row r="71">
          <cell r="A71" t="str">
            <v>HUB025.2</v>
          </cell>
          <cell r="B71" t="str">
            <v>3 HOLE  DISTRIBUTOR</v>
          </cell>
          <cell r="C71" t="str">
            <v>5/8" * 1/4"</v>
          </cell>
        </row>
        <row r="71">
          <cell r="J71">
            <v>15.0602409638554</v>
          </cell>
        </row>
        <row r="72">
          <cell r="A72" t="str">
            <v>HUB025.3</v>
          </cell>
          <cell r="B72" t="str">
            <v>4 HOLE  DISTRIBUTOR</v>
          </cell>
          <cell r="C72" t="str">
            <v>5/8" * 1/4"</v>
          </cell>
        </row>
        <row r="72">
          <cell r="J72">
            <v>15.0602409638554</v>
          </cell>
        </row>
        <row r="73">
          <cell r="A73" t="str">
            <v>HUB025.4</v>
          </cell>
          <cell r="B73" t="str">
            <v>5 HOLE  DISTRIBUTOR</v>
          </cell>
          <cell r="C73" t="str">
            <v>5/8" * 1/4"</v>
          </cell>
        </row>
        <row r="73">
          <cell r="J73">
            <v>15.0602409638554</v>
          </cell>
        </row>
        <row r="74">
          <cell r="A74" t="str">
            <v>HUB025.5</v>
          </cell>
          <cell r="B74" t="str">
            <v>6 HOLE  DISTRIBUTOR</v>
          </cell>
          <cell r="C74" t="str">
            <v>5/8" * 1/4"</v>
          </cell>
        </row>
        <row r="74">
          <cell r="J74">
            <v>15.0602409638554</v>
          </cell>
        </row>
        <row r="75">
          <cell r="A75" t="str">
            <v>HUB025.6</v>
          </cell>
          <cell r="B75" t="str">
            <v>7 HOLE  DISTRIBUTOR</v>
          </cell>
          <cell r="C75" t="str">
            <v>5/8" * 1/4"</v>
          </cell>
        </row>
        <row r="75">
          <cell r="J75">
            <v>15.0602409638554</v>
          </cell>
        </row>
        <row r="76">
          <cell r="A76" t="str">
            <v>HUB025.7</v>
          </cell>
          <cell r="B76" t="str">
            <v>8 HOLE  DISTRIBUTOR</v>
          </cell>
          <cell r="C76" t="str">
            <v>5/8" * 1/4"</v>
          </cell>
        </row>
        <row r="76">
          <cell r="J76">
            <v>15.0602409638554</v>
          </cell>
        </row>
        <row r="77">
          <cell r="A77" t="str">
            <v>HUB025.8</v>
          </cell>
          <cell r="B77" t="str">
            <v>9 HOLE  DISTRIBUTOR</v>
          </cell>
          <cell r="C77" t="str">
            <v>5/8" * 1/4"</v>
          </cell>
        </row>
        <row r="77">
          <cell r="J77">
            <v>15.0602409638554</v>
          </cell>
        </row>
        <row r="78">
          <cell r="A78" t="str">
            <v>HUB025.9</v>
          </cell>
          <cell r="B78" t="str">
            <v>10 HOLE  DISTRIBUTOR</v>
          </cell>
          <cell r="C78" t="str">
            <v>3/4" * 1/4"</v>
          </cell>
        </row>
        <row r="78">
          <cell r="J78">
            <v>24.6440306681271</v>
          </cell>
        </row>
        <row r="79">
          <cell r="A79" t="str">
            <v>HUB025.10</v>
          </cell>
          <cell r="B79" t="str">
            <v>11 HOLE  DISTRIBUTOR</v>
          </cell>
          <cell r="C79" t="str">
            <v>3/4" * 1/4"</v>
          </cell>
        </row>
        <row r="79">
          <cell r="J79">
            <v>24.6440306681271</v>
          </cell>
        </row>
        <row r="80">
          <cell r="A80" t="str">
            <v>HUB025.11</v>
          </cell>
          <cell r="B80" t="str">
            <v>12 HOLE  DISTRIBUTOR</v>
          </cell>
          <cell r="C80" t="str">
            <v>3/4" * 1/4"</v>
          </cell>
        </row>
        <row r="80">
          <cell r="J80">
            <v>24.6440306681271</v>
          </cell>
        </row>
        <row r="81">
          <cell r="A81" t="str">
            <v>HUB025.12</v>
          </cell>
          <cell r="B81" t="str">
            <v>14 HOLE  DISTRIBUTOR</v>
          </cell>
          <cell r="C81" t="str">
            <v>3/4" * 1/4"</v>
          </cell>
        </row>
        <row r="81">
          <cell r="J81">
            <v>47.9189485213582</v>
          </cell>
        </row>
        <row r="82">
          <cell r="A82" t="str">
            <v>HUB025.13</v>
          </cell>
          <cell r="B82" t="str">
            <v>16 HOLE  DISTRIBUTOR</v>
          </cell>
          <cell r="C82" t="str">
            <v>3/4" * 1/4"</v>
          </cell>
        </row>
        <row r="82">
          <cell r="J82">
            <v>47.9189485213582</v>
          </cell>
        </row>
        <row r="83">
          <cell r="A83" t="str">
            <v>HUB025.14</v>
          </cell>
          <cell r="B83" t="str">
            <v>18 HOLE  DISTRIBUTOR</v>
          </cell>
          <cell r="C83" t="str">
            <v>3/4" * 1/4"</v>
          </cell>
        </row>
        <row r="83">
          <cell r="J83">
            <v>47.9189485213582</v>
          </cell>
        </row>
        <row r="84">
          <cell r="A84" t="str">
            <v>HUB025.15</v>
          </cell>
          <cell r="B84" t="str">
            <v>20 HOLE  DISTRIBUTOR</v>
          </cell>
          <cell r="C84" t="str">
            <v>3/4" * 1/4"</v>
          </cell>
        </row>
        <row r="84">
          <cell r="J84">
            <v>65.7174151150055</v>
          </cell>
        </row>
        <row r="85">
          <cell r="A85" t="str">
            <v>HUB025.16</v>
          </cell>
          <cell r="B85" t="str">
            <v>22 HOLE  DISTRIBUTOR</v>
          </cell>
          <cell r="C85" t="str">
            <v>7/8" * 1/4"</v>
          </cell>
        </row>
        <row r="85">
          <cell r="J85">
            <v>65.7174151150055</v>
          </cell>
        </row>
        <row r="86">
          <cell r="A86" t="str">
            <v>HUB025.17</v>
          </cell>
          <cell r="B86" t="str">
            <v>24 HOLE  DISTRIBUTOR</v>
          </cell>
          <cell r="C86" t="str">
            <v>7/8" * 1/4"</v>
          </cell>
        </row>
        <row r="86">
          <cell r="J86">
            <v>75.3012048192771</v>
          </cell>
        </row>
        <row r="87">
          <cell r="A87" t="str">
            <v>HUB026</v>
          </cell>
          <cell r="B87" t="str">
            <v>SU-04 (1/4" ACCESS VALVE 60mm)</v>
          </cell>
          <cell r="C87" t="str">
            <v>60mm</v>
          </cell>
        </row>
        <row r="87">
          <cell r="J87">
            <v>3.86683209263854</v>
          </cell>
        </row>
        <row r="88">
          <cell r="A88" t="str">
            <v>HUB027.1</v>
          </cell>
          <cell r="B88" t="str">
            <v>SU-06 (3/8" ACCESS VALVE 100mm)</v>
          </cell>
          <cell r="C88" t="str">
            <v>100MM</v>
          </cell>
        </row>
        <row r="88">
          <cell r="J88">
            <v>7.23566308243728</v>
          </cell>
        </row>
        <row r="89">
          <cell r="A89" t="str">
            <v>HUB027.2</v>
          </cell>
          <cell r="B89" t="str">
            <v>1/4" OR 5/16" VALVE CORE REMOVER (R22,R410A,R404A,R407C)</v>
          </cell>
        </row>
        <row r="89">
          <cell r="J89">
            <v>45.3426609664464</v>
          </cell>
        </row>
        <row r="90">
          <cell r="A90" t="str">
            <v>HUB026.1</v>
          </cell>
          <cell r="B90" t="str">
            <v>1/4" flare nut caster</v>
          </cell>
        </row>
        <row r="90">
          <cell r="J90">
            <v>2.36111111111111</v>
          </cell>
        </row>
        <row r="91">
          <cell r="A91" t="str">
            <v>HUB026.2</v>
          </cell>
          <cell r="B91" t="str">
            <v>3/8" flare nut caster</v>
          </cell>
        </row>
        <row r="91">
          <cell r="J91">
            <v>4.87962962962963</v>
          </cell>
        </row>
        <row r="92">
          <cell r="A92" t="str">
            <v>HUB026.3</v>
          </cell>
          <cell r="B92" t="str">
            <v>1/2" flare nut caster</v>
          </cell>
        </row>
        <row r="92">
          <cell r="J92">
            <v>5.90277777777778</v>
          </cell>
        </row>
        <row r="93">
          <cell r="A93" t="str">
            <v>HUB026.4</v>
          </cell>
          <cell r="B93" t="str">
            <v>5/8" flare nut caster</v>
          </cell>
        </row>
        <row r="93">
          <cell r="J93">
            <v>7.71296296296296</v>
          </cell>
        </row>
        <row r="94">
          <cell r="A94" t="str">
            <v>HUB026.5</v>
          </cell>
          <cell r="B94" t="str">
            <v>3/4" flare nut caster</v>
          </cell>
        </row>
        <row r="94">
          <cell r="J94">
            <v>9.65909090909091</v>
          </cell>
        </row>
        <row r="95">
          <cell r="A95" t="str">
            <v>HUB026.6</v>
          </cell>
          <cell r="B95" t="str">
            <v>1/4" cap nut</v>
          </cell>
        </row>
        <row r="95">
          <cell r="J95">
            <v>2.45867768595041</v>
          </cell>
        </row>
        <row r="96">
          <cell r="A96" t="str">
            <v>HUB026.7</v>
          </cell>
          <cell r="B96" t="str">
            <v>1/8" NPT PLUG</v>
          </cell>
        </row>
        <row r="96">
          <cell r="J96">
            <v>1.81107954545455</v>
          </cell>
        </row>
        <row r="97">
          <cell r="A97" t="str">
            <v>HUB026.8</v>
          </cell>
          <cell r="B97" t="str">
            <v>1/4" NPT PLUG</v>
          </cell>
        </row>
        <row r="97">
          <cell r="J97">
            <v>3.01846590909091</v>
          </cell>
        </row>
        <row r="98">
          <cell r="A98" t="str">
            <v>HUB026.9</v>
          </cell>
          <cell r="B98" t="str">
            <v>3/8" NPT PLUG</v>
          </cell>
        </row>
        <row r="98">
          <cell r="J98">
            <v>5.43323863636364</v>
          </cell>
        </row>
        <row r="99">
          <cell r="A99" t="str">
            <v>HUB026.10</v>
          </cell>
          <cell r="B99" t="str">
            <v>1/2" NPT PLUG</v>
          </cell>
        </row>
        <row r="99">
          <cell r="J99">
            <v>9.33712121212121</v>
          </cell>
        </row>
        <row r="100">
          <cell r="A100" t="str">
            <v>HUB026.11</v>
          </cell>
          <cell r="B100" t="str">
            <v>3/4" NPT PLUG</v>
          </cell>
        </row>
        <row r="100">
          <cell r="J100">
            <v>11.8055555555556</v>
          </cell>
        </row>
        <row r="101">
          <cell r="A101" t="str">
            <v>HUB026.12</v>
          </cell>
          <cell r="B101" t="str">
            <v>1" NPT PLUG</v>
          </cell>
        </row>
        <row r="101">
          <cell r="J101">
            <v>19.6031613822718</v>
          </cell>
        </row>
        <row r="102">
          <cell r="A102" t="str">
            <v>HUB026.13</v>
          </cell>
          <cell r="B102" t="str">
            <v>1/4x1/8 NPT UNION</v>
          </cell>
        </row>
        <row r="102">
          <cell r="J102">
            <v>2.41477272727273</v>
          </cell>
        </row>
        <row r="103">
          <cell r="A103" t="str">
            <v>HUB026.14</v>
          </cell>
          <cell r="B103" t="str">
            <v>1/4x1/4 NPT UNION</v>
          </cell>
        </row>
        <row r="103">
          <cell r="J103">
            <v>3.38068181818182</v>
          </cell>
        </row>
        <row r="104">
          <cell r="A104" t="str">
            <v>HUB026.15</v>
          </cell>
          <cell r="B104" t="str">
            <v>1/4x3/8 NPT UNION</v>
          </cell>
        </row>
        <row r="104">
          <cell r="J104">
            <v>5.02272727272727</v>
          </cell>
        </row>
        <row r="105">
          <cell r="A105" t="str">
            <v>HUB026.16</v>
          </cell>
          <cell r="B105" t="str">
            <v>1/4x1/2 NPT UNION</v>
          </cell>
        </row>
        <row r="105">
          <cell r="J105">
            <v>8.78977272727273</v>
          </cell>
        </row>
        <row r="106">
          <cell r="A106" t="str">
            <v>HUB026.17</v>
          </cell>
          <cell r="B106" t="str">
            <v>3/8x1/4 NPT UNION</v>
          </cell>
        </row>
        <row r="106">
          <cell r="J106">
            <v>8.78977272727273</v>
          </cell>
        </row>
        <row r="107">
          <cell r="A107" t="str">
            <v>HUB026.18</v>
          </cell>
          <cell r="B107" t="str">
            <v>1/2 NPT X 3/8 FLARE FEMALE UNION</v>
          </cell>
        </row>
        <row r="107">
          <cell r="J107">
            <v>7.4375</v>
          </cell>
        </row>
        <row r="108">
          <cell r="A108" t="str">
            <v>HUB026.19</v>
          </cell>
          <cell r="B108" t="str">
            <v>3/8 x 1/4 NPT ELBOW (OS)</v>
          </cell>
        </row>
        <row r="108">
          <cell r="J108">
            <v>9.65909090909091</v>
          </cell>
        </row>
        <row r="109">
          <cell r="A109" t="str">
            <v>HUB026.20</v>
          </cell>
          <cell r="B109" t="str">
            <v>1/4 BRASS NUT (OS)</v>
          </cell>
        </row>
        <row r="109">
          <cell r="J109">
            <v>3.96468432450441</v>
          </cell>
        </row>
        <row r="110">
          <cell r="A110" t="str">
            <v>HUB026.21</v>
          </cell>
          <cell r="B110" t="str">
            <v>3/8 BRASS NUT (OS)</v>
          </cell>
        </row>
        <row r="110">
          <cell r="J110">
            <v>7.36298517407963</v>
          </cell>
        </row>
        <row r="111">
          <cell r="A111" t="str">
            <v>HUB026.22</v>
          </cell>
          <cell r="B111" t="str">
            <v>1/4 WELDING ACCESS VALVE</v>
          </cell>
        </row>
        <row r="111">
          <cell r="J111">
            <v>4.21487603305785</v>
          </cell>
        </row>
        <row r="112">
          <cell r="A112" t="str">
            <v>HUB027</v>
          </cell>
          <cell r="B112" t="str">
            <v>AH-627-04*02 (1/8npt x 1/4" union c/w core)</v>
          </cell>
          <cell r="C112" t="str">
            <v>1/4" Tube O.D. in, 1/8" Pipe Thd in.</v>
          </cell>
        </row>
        <row r="112">
          <cell r="J112">
            <v>4.91735537190083</v>
          </cell>
        </row>
        <row r="113">
          <cell r="A113" t="str">
            <v>HUB028</v>
          </cell>
          <cell r="B113" t="str">
            <v>AH-627-04*04 (1/4npt x 1/4" union c/w core)</v>
          </cell>
          <cell r="C113" t="str">
            <v>1/4" Tube O.D. in, 1/4" Pipe Thd in.</v>
          </cell>
        </row>
        <row r="113">
          <cell r="J113">
            <v>5.70764462809917</v>
          </cell>
        </row>
        <row r="114">
          <cell r="A114" t="str">
            <v>HUB028.1</v>
          </cell>
          <cell r="B114" t="str">
            <v>1/8npt x 1/4" npt fitting union c/w lock</v>
          </cell>
        </row>
        <row r="114">
          <cell r="J114">
            <v>23.8038932589864</v>
          </cell>
        </row>
        <row r="115">
          <cell r="A115" t="str">
            <v>HUB028.2</v>
          </cell>
          <cell r="B115" t="str">
            <v>1/4npt x 1/4" npt fitting union c/w lock</v>
          </cell>
        </row>
        <row r="116">
          <cell r="A116" t="str">
            <v>HUB029</v>
          </cell>
          <cell r="B116" t="str">
            <v>UT-221</v>
          </cell>
          <cell r="C116" t="str">
            <v>1/8" NPT, 1/4" SAE, 1/4" SAE</v>
          </cell>
        </row>
        <row r="116">
          <cell r="J116">
            <v>6.84917355371901</v>
          </cell>
        </row>
        <row r="117">
          <cell r="A117" t="str">
            <v>HUB030</v>
          </cell>
          <cell r="B117" t="str">
            <v>UT-222</v>
          </cell>
          <cell r="C117" t="str">
            <v>1/4" NPT, 1/4" SAE, 1/4" SAE</v>
          </cell>
        </row>
        <row r="117">
          <cell r="J117">
            <v>7.02479338842975</v>
          </cell>
        </row>
        <row r="118">
          <cell r="A118" t="str">
            <v>HUB031</v>
          </cell>
          <cell r="B118" t="str">
            <v>RV-04×04</v>
          </cell>
          <cell r="C118" t="str">
            <v>1/4" NPT * 1/4" SAE</v>
          </cell>
        </row>
        <row r="118">
          <cell r="J118">
            <v>25.9039256198347</v>
          </cell>
        </row>
        <row r="119">
          <cell r="A119" t="str">
            <v>HUB032</v>
          </cell>
          <cell r="B119" t="str">
            <v>RV-04×06</v>
          </cell>
          <cell r="C119" t="str">
            <v>1/4" NPT * 3/8" SAE</v>
          </cell>
        </row>
        <row r="119">
          <cell r="J119">
            <v>25.9039256198347</v>
          </cell>
        </row>
        <row r="120">
          <cell r="A120" t="str">
            <v>HUB033</v>
          </cell>
          <cell r="B120" t="str">
            <v>RV-06×04</v>
          </cell>
          <cell r="C120" t="str">
            <v>3/8" NPT * 1/4" SAE</v>
          </cell>
        </row>
        <row r="120">
          <cell r="J120">
            <v>25.9039256198347</v>
          </cell>
        </row>
        <row r="121">
          <cell r="A121" t="str">
            <v>HUB034</v>
          </cell>
          <cell r="B121" t="str">
            <v>RV-06×06</v>
          </cell>
          <cell r="C121" t="str">
            <v>3/8" NPT * 3/8" SAE</v>
          </cell>
        </row>
        <row r="121">
          <cell r="J121">
            <v>39.5144628099174</v>
          </cell>
        </row>
        <row r="122">
          <cell r="A122" t="str">
            <v>HUB035</v>
          </cell>
          <cell r="B122" t="str">
            <v>RV-08×08</v>
          </cell>
          <cell r="C122" t="str">
            <v>1/2" NPT * 1/2" SAE</v>
          </cell>
        </row>
        <row r="122">
          <cell r="J122">
            <v>39.5144628099174</v>
          </cell>
        </row>
        <row r="123">
          <cell r="A123" t="str">
            <v>HUB036</v>
          </cell>
          <cell r="B123" t="str">
            <v>RV-12×10</v>
          </cell>
          <cell r="C123" t="str">
            <v>3/4" NPT * 5/8" SAE</v>
          </cell>
        </row>
        <row r="123">
          <cell r="J123">
            <v>79.0289256198347</v>
          </cell>
        </row>
        <row r="124">
          <cell r="A124" t="str">
            <v>HUB037</v>
          </cell>
          <cell r="B124" t="str">
            <v>RV-12×12</v>
          </cell>
          <cell r="C124" t="str">
            <v>3/4" NPT * 3/4" SAE</v>
          </cell>
        </row>
        <row r="124">
          <cell r="J124">
            <v>80.7851239669421</v>
          </cell>
        </row>
        <row r="125">
          <cell r="A125" t="str">
            <v>HUB038</v>
          </cell>
          <cell r="B125" t="str">
            <v>AH-466</v>
          </cell>
          <cell r="C125" t="str">
            <v>1/4" SAE Without Gauge</v>
          </cell>
        </row>
        <row r="125">
          <cell r="J125">
            <v>21.3304924242424</v>
          </cell>
        </row>
        <row r="126">
          <cell r="A126" t="str">
            <v>HUB039</v>
          </cell>
          <cell r="B126" t="str">
            <v>AH-467</v>
          </cell>
          <cell r="C126" t="str">
            <v>1/4" SAE Without Gauge</v>
          </cell>
        </row>
        <row r="126">
          <cell r="J126">
            <v>21.7329545454545</v>
          </cell>
        </row>
        <row r="127">
          <cell r="A127" t="str">
            <v>HUB040</v>
          </cell>
          <cell r="B127" t="str">
            <v>AH-468</v>
          </cell>
          <cell r="C127" t="str">
            <v>1/4" SAE Without Gauge</v>
          </cell>
        </row>
        <row r="127">
          <cell r="J127" t="str">
            <v>~</v>
          </cell>
        </row>
        <row r="128">
          <cell r="A128" t="str">
            <v>HUB041</v>
          </cell>
          <cell r="B128" t="str">
            <v>RG-BS</v>
          </cell>
          <cell r="C128" t="str">
            <v>For R22, R134, R404</v>
          </cell>
        </row>
        <row r="128">
          <cell r="J128">
            <v>20.1231060606061</v>
          </cell>
        </row>
        <row r="129">
          <cell r="A129" t="str">
            <v>HUB042</v>
          </cell>
          <cell r="B129" t="str">
            <v>RG-RS</v>
          </cell>
          <cell r="C129" t="str">
            <v>For R22, R134, R404</v>
          </cell>
        </row>
        <row r="129">
          <cell r="J129">
            <v>22.5378787878788</v>
          </cell>
        </row>
        <row r="130">
          <cell r="A130" t="str">
            <v>HUB043</v>
          </cell>
          <cell r="B130" t="str">
            <v>RG-410a-500aY70</v>
          </cell>
          <cell r="C130" t="str">
            <v>For R410A</v>
          </cell>
        </row>
        <row r="130">
          <cell r="J130">
            <v>20.1231060606061</v>
          </cell>
        </row>
        <row r="131">
          <cell r="A131" t="str">
            <v>HUB044</v>
          </cell>
          <cell r="B131" t="str">
            <v>RG-410a-800aY71</v>
          </cell>
          <cell r="C131" t="str">
            <v>For R410A</v>
          </cell>
        </row>
        <row r="131">
          <cell r="J131">
            <v>20.1231060606061</v>
          </cell>
        </row>
        <row r="132">
          <cell r="A132" t="str">
            <v>HUB044.1</v>
          </cell>
          <cell r="B132" t="str">
            <v>RUBBER GAUGE COVER</v>
          </cell>
        </row>
        <row r="132">
          <cell r="J132">
            <v>4.02462121212121</v>
          </cell>
        </row>
        <row r="133">
          <cell r="A133" t="str">
            <v>HUB044.2</v>
          </cell>
          <cell r="B133" t="str">
            <v>VMG-2-R22-B VALUE MANIFOLD GAUGE SET</v>
          </cell>
        </row>
        <row r="133">
          <cell r="J133">
            <v>205.367132867133</v>
          </cell>
        </row>
        <row r="134">
          <cell r="A134" t="str">
            <v>HUB044.3</v>
          </cell>
          <cell r="B134" t="str">
            <v>VRM2-B-0101I VALUE DIGITAL MANIFOLD GAUGE SET</v>
          </cell>
          <cell r="C134" t="str">
            <v>ALL KIND REF GAS</v>
          </cell>
        </row>
        <row r="134">
          <cell r="J134">
            <v>965.909090909091</v>
          </cell>
        </row>
        <row r="135">
          <cell r="A135" t="str">
            <v>HUB044.4</v>
          </cell>
          <cell r="B135" t="str">
            <v>VRM2-B-0401 VALUE MANIFOLD GAUGE SET</v>
          </cell>
        </row>
        <row r="135">
          <cell r="J135">
            <v>297.202797202797</v>
          </cell>
        </row>
        <row r="136">
          <cell r="A136" t="str">
            <v>HUB044.5</v>
          </cell>
          <cell r="B136" t="str">
            <v>VEF-1 VALUE ELECTRIC FLARING TOOL</v>
          </cell>
          <cell r="C136" t="str">
            <v>1/4 - 3/4</v>
          </cell>
        </row>
        <row r="136">
          <cell r="J136">
            <v>1040.20979020979</v>
          </cell>
        </row>
        <row r="137">
          <cell r="A137" t="str">
            <v>HUB044.6</v>
          </cell>
          <cell r="B137" t="str">
            <v>VALUE DRAIN PUMP M1</v>
          </cell>
        </row>
        <row r="137">
          <cell r="J137">
            <v>193.181818181818</v>
          </cell>
        </row>
        <row r="138">
          <cell r="A138" t="str">
            <v>HUB044.7</v>
          </cell>
          <cell r="B138" t="str">
            <v>Electronic refrigerant scale VES-100B </v>
          </cell>
        </row>
        <row r="138">
          <cell r="J138">
            <v>839.597902097902</v>
          </cell>
        </row>
        <row r="139">
          <cell r="A139" t="str">
            <v>HUB044.8</v>
          </cell>
          <cell r="B139" t="str">
            <v>Electronic refrigerant scale VES-50B </v>
          </cell>
        </row>
        <row r="139">
          <cell r="J139">
            <v>755.489510489511</v>
          </cell>
        </row>
        <row r="140">
          <cell r="A140" t="str">
            <v>HUB044.9</v>
          </cell>
          <cell r="B140" t="str">
            <v>Vaccum gauge VMV-1</v>
          </cell>
        </row>
        <row r="140">
          <cell r="J140">
            <v>557.255244755245</v>
          </cell>
        </row>
        <row r="141">
          <cell r="A141" t="str">
            <v>HUB044.10</v>
          </cell>
          <cell r="B141" t="str">
            <v>Sound meter VMS-1</v>
          </cell>
        </row>
        <row r="141">
          <cell r="J141">
            <v>225.27972027972</v>
          </cell>
        </row>
        <row r="142">
          <cell r="A142" t="str">
            <v>HUB045</v>
          </cell>
          <cell r="B142" t="str">
            <v>AH-501-G</v>
          </cell>
        </row>
        <row r="142">
          <cell r="J142">
            <v>107.736013986014</v>
          </cell>
        </row>
        <row r="143">
          <cell r="A143" t="str">
            <v>HUB046</v>
          </cell>
          <cell r="B143" t="str">
            <v>AH-501N-G</v>
          </cell>
        </row>
        <row r="143">
          <cell r="J143" t="str">
            <v>~</v>
          </cell>
        </row>
        <row r="144">
          <cell r="A144" t="str">
            <v>HUB047</v>
          </cell>
          <cell r="B144" t="str">
            <v>Manifold gause set c/w 60" hose </v>
          </cell>
          <cell r="C144" t="str">
            <v>BM2-8G</v>
          </cell>
        </row>
        <row r="144">
          <cell r="J144" t="str">
            <v>~</v>
          </cell>
        </row>
        <row r="145">
          <cell r="A145" t="str">
            <v>HUB048</v>
          </cell>
          <cell r="B145" t="str">
            <v>REPAIR KIT (RUBBER)</v>
          </cell>
        </row>
        <row r="145">
          <cell r="J145">
            <v>6.640625</v>
          </cell>
        </row>
        <row r="146">
          <cell r="A146" t="str">
            <v>HUB049</v>
          </cell>
          <cell r="B146" t="str">
            <v>AH-560G C/W hose 1.5ft</v>
          </cell>
        </row>
        <row r="146">
          <cell r="J146">
            <v>178.321678321678</v>
          </cell>
        </row>
        <row r="147">
          <cell r="A147" t="str">
            <v>HUB049.01</v>
          </cell>
          <cell r="B147" t="str">
            <v>AH-336-RYB(R22,507)</v>
          </cell>
          <cell r="C147" t="str">
            <v>3-36" Set</v>
          </cell>
        </row>
        <row r="147">
          <cell r="J147" t="str">
            <v>~</v>
          </cell>
        </row>
        <row r="148">
          <cell r="A148" t="str">
            <v>HUB050</v>
          </cell>
          <cell r="B148" t="str">
            <v>AH-360-RYB(R22,507)</v>
          </cell>
          <cell r="C148" t="str">
            <v>3-60" Set</v>
          </cell>
        </row>
        <row r="148">
          <cell r="J148">
            <v>76.467803030303</v>
          </cell>
        </row>
        <row r="149">
          <cell r="A149" t="str">
            <v>HUB051</v>
          </cell>
          <cell r="B149" t="str">
            <v>AH-372-RYB(R22,507)</v>
          </cell>
          <cell r="C149" t="str">
            <v>3-72" Set</v>
          </cell>
        </row>
        <row r="149">
          <cell r="J149">
            <v>82.907196969697</v>
          </cell>
        </row>
        <row r="150">
          <cell r="A150" t="str">
            <v>HUB052</v>
          </cell>
          <cell r="B150" t="str">
            <v>AH-396-RYB(R22,507)</v>
          </cell>
          <cell r="C150" t="str">
            <v>3-96" Set</v>
          </cell>
        </row>
        <row r="150">
          <cell r="J150">
            <v>96.5909090909091</v>
          </cell>
        </row>
        <row r="151">
          <cell r="A151" t="str">
            <v>HUB053</v>
          </cell>
          <cell r="B151" t="str">
            <v>AHA-20ft-RYB(R22,507) per lgth</v>
          </cell>
          <cell r="C151" t="str">
            <v>3-20FT Set</v>
          </cell>
        </row>
        <row r="151">
          <cell r="J151">
            <v>367.045454545455</v>
          </cell>
        </row>
        <row r="152">
          <cell r="A152" t="str">
            <v>HUB056</v>
          </cell>
          <cell r="B152" t="str">
            <v>AC-360-RYB(R410A)</v>
          </cell>
          <cell r="C152" t="str">
            <v>3-60" Set</v>
          </cell>
        </row>
        <row r="152">
          <cell r="J152">
            <v>81.685</v>
          </cell>
        </row>
        <row r="153">
          <cell r="A153" t="str">
            <v>HUB057</v>
          </cell>
          <cell r="B153" t="str">
            <v>AC-372-RYB(R410A)</v>
          </cell>
          <cell r="C153" t="str">
            <v>3-72" Set</v>
          </cell>
        </row>
        <row r="153">
          <cell r="J153">
            <v>89.59</v>
          </cell>
        </row>
        <row r="154">
          <cell r="B154" t="str">
            <v>AC-396-RYB(R410A)</v>
          </cell>
          <cell r="C154" t="str">
            <v>3-96" Set</v>
          </cell>
        </row>
        <row r="154">
          <cell r="J154">
            <v>100.211076923077</v>
          </cell>
        </row>
        <row r="155">
          <cell r="A155" t="str">
            <v>HUB058</v>
          </cell>
          <cell r="B155" t="str">
            <v>R-04*05 (R134A)</v>
          </cell>
          <cell r="C155" t="str">
            <v>1/4" SAE(F) * 5/16"</v>
          </cell>
        </row>
        <row r="155">
          <cell r="J155">
            <v>4.39049586776859</v>
          </cell>
        </row>
        <row r="156">
          <cell r="A156" t="str">
            <v>HUB059</v>
          </cell>
          <cell r="B156" t="str">
            <v>CB-1/2ACME*04</v>
          </cell>
        </row>
        <row r="156">
          <cell r="J156" t="str">
            <v>~</v>
          </cell>
        </row>
        <row r="157">
          <cell r="A157" t="str">
            <v>HUB060</v>
          </cell>
          <cell r="B157" t="str">
            <v>CB-04*14MM</v>
          </cell>
          <cell r="C157" t="str">
            <v>1/4"SAE(M) * 14MM(F)</v>
          </cell>
        </row>
        <row r="157">
          <cell r="J157" t="str">
            <v>~</v>
          </cell>
        </row>
        <row r="158">
          <cell r="A158" t="str">
            <v>HUB061</v>
          </cell>
          <cell r="B158" t="str">
            <v>CB-04*05 (R410A)</v>
          </cell>
          <cell r="C158" t="str">
            <v>1/4"SAE(M) * 5/16"SAE(F)</v>
          </cell>
        </row>
        <row r="158">
          <cell r="J158">
            <v>4.03925619834711</v>
          </cell>
        </row>
        <row r="159">
          <cell r="A159" t="str">
            <v>HUB46.1</v>
          </cell>
          <cell r="B159" t="str">
            <v>SN1-04</v>
          </cell>
          <cell r="C159" t="str">
            <v>1/4"</v>
          </cell>
        </row>
        <row r="159">
          <cell r="J159">
            <v>2.01962809917355</v>
          </cell>
        </row>
        <row r="160">
          <cell r="A160" t="str">
            <v>HUB46.2</v>
          </cell>
          <cell r="B160" t="str">
            <v>SN1-05</v>
          </cell>
          <cell r="C160" t="str">
            <v>5/16"</v>
          </cell>
        </row>
        <row r="160">
          <cell r="J160">
            <v>2.72210743801653</v>
          </cell>
        </row>
        <row r="161">
          <cell r="A161" t="str">
            <v>HUB46.3</v>
          </cell>
          <cell r="B161" t="str">
            <v>SN1-06</v>
          </cell>
          <cell r="C161" t="str">
            <v>3/8"</v>
          </cell>
        </row>
        <row r="161">
          <cell r="J161">
            <v>4.47830578512397</v>
          </cell>
        </row>
        <row r="162">
          <cell r="A162" t="str">
            <v>HUB46.4</v>
          </cell>
          <cell r="B162" t="str">
            <v>SN1-08</v>
          </cell>
          <cell r="C162" t="str">
            <v>1/2"</v>
          </cell>
        </row>
        <row r="162">
          <cell r="J162">
            <v>7.20041322314049</v>
          </cell>
        </row>
        <row r="163">
          <cell r="A163" t="str">
            <v>HUB46.5</v>
          </cell>
          <cell r="B163" t="str">
            <v>SN1-10</v>
          </cell>
          <cell r="C163" t="str">
            <v>5/8"</v>
          </cell>
        </row>
        <row r="163">
          <cell r="J163">
            <v>9.13223140495868</v>
          </cell>
        </row>
        <row r="164">
          <cell r="A164" t="str">
            <v>HUB46.6</v>
          </cell>
          <cell r="B164" t="str">
            <v>SN1-12</v>
          </cell>
          <cell r="C164" t="str">
            <v>3/4"</v>
          </cell>
        </row>
        <row r="164">
          <cell r="J164">
            <v>16.3502066115703</v>
          </cell>
        </row>
        <row r="165">
          <cell r="A165" t="str">
            <v>HUB46.7</v>
          </cell>
          <cell r="B165" t="str">
            <v>SN2-04</v>
          </cell>
          <cell r="C165" t="str">
            <v>1/4"</v>
          </cell>
        </row>
        <row r="165">
          <cell r="J165">
            <v>2.00206611570248</v>
          </cell>
        </row>
        <row r="166">
          <cell r="A166" t="str">
            <v>HUB46.8</v>
          </cell>
          <cell r="B166" t="str">
            <v>SN2-05</v>
          </cell>
          <cell r="C166" t="str">
            <v>5/16"</v>
          </cell>
        </row>
        <row r="166">
          <cell r="J166">
            <v>2.14256198347107</v>
          </cell>
        </row>
        <row r="167">
          <cell r="A167" t="str">
            <v>HUB46.9</v>
          </cell>
          <cell r="B167" t="str">
            <v>SN2-06</v>
          </cell>
          <cell r="C167" t="str">
            <v>3/8"</v>
          </cell>
        </row>
        <row r="167">
          <cell r="J167">
            <v>3.88119834710744</v>
          </cell>
        </row>
        <row r="168">
          <cell r="A168" t="str">
            <v>HUB46.10</v>
          </cell>
          <cell r="B168" t="str">
            <v>SN2-08</v>
          </cell>
          <cell r="C168" t="str">
            <v>1/2"</v>
          </cell>
        </row>
        <row r="168">
          <cell r="J168">
            <v>5.42665289256198</v>
          </cell>
        </row>
        <row r="169">
          <cell r="A169" t="str">
            <v>HUB46.11</v>
          </cell>
          <cell r="B169" t="str">
            <v>SN2-10</v>
          </cell>
          <cell r="C169" t="str">
            <v>5/8"</v>
          </cell>
        </row>
        <row r="169">
          <cell r="J169">
            <v>6.62086776859504</v>
          </cell>
        </row>
        <row r="170">
          <cell r="A170" t="str">
            <v>HUB46.12</v>
          </cell>
          <cell r="B170" t="str">
            <v>SN2-12</v>
          </cell>
          <cell r="C170" t="str">
            <v>3/4"</v>
          </cell>
        </row>
        <row r="170">
          <cell r="J170">
            <v>11.6435950413223</v>
          </cell>
        </row>
        <row r="171">
          <cell r="A171" t="str">
            <v>HUB46.13</v>
          </cell>
          <cell r="B171" t="str">
            <v>CN3-04</v>
          </cell>
          <cell r="C171" t="str">
            <v>1/4"</v>
          </cell>
        </row>
        <row r="171">
          <cell r="J171">
            <v>2.10743801652893</v>
          </cell>
        </row>
        <row r="172">
          <cell r="A172" t="str">
            <v>HUB46.14</v>
          </cell>
          <cell r="B172" t="str">
            <v>CN3-05</v>
          </cell>
          <cell r="C172" t="str">
            <v>5/16"</v>
          </cell>
        </row>
        <row r="172">
          <cell r="J172">
            <v>2.31818181818182</v>
          </cell>
        </row>
        <row r="173">
          <cell r="A173" t="str">
            <v>HUB46.15</v>
          </cell>
          <cell r="B173" t="str">
            <v>CN3-06</v>
          </cell>
          <cell r="C173" t="str">
            <v>3/8"</v>
          </cell>
        </row>
        <row r="173">
          <cell r="J173">
            <v>3.96900826446281</v>
          </cell>
        </row>
        <row r="174">
          <cell r="A174" t="str">
            <v>HUB46.16</v>
          </cell>
          <cell r="B174" t="str">
            <v>CN3-08</v>
          </cell>
          <cell r="C174" t="str">
            <v>1/2"</v>
          </cell>
        </row>
        <row r="174">
          <cell r="J174">
            <v>5.79545454545454</v>
          </cell>
        </row>
        <row r="175">
          <cell r="A175" t="str">
            <v>HUB46.17</v>
          </cell>
          <cell r="B175" t="str">
            <v>CN3-10</v>
          </cell>
          <cell r="C175" t="str">
            <v>5/8"</v>
          </cell>
        </row>
        <row r="175">
          <cell r="J175">
            <v>7.18285123966942</v>
          </cell>
        </row>
        <row r="176">
          <cell r="A176" t="str">
            <v>HUB46.18</v>
          </cell>
          <cell r="B176" t="str">
            <v>CN3-12</v>
          </cell>
          <cell r="C176" t="str">
            <v>3/4"</v>
          </cell>
        </row>
        <row r="176">
          <cell r="J176">
            <v>12.7324380165289</v>
          </cell>
        </row>
        <row r="177">
          <cell r="A177" t="str">
            <v>HUB062</v>
          </cell>
          <cell r="B177" t="str">
            <v>AH-900MM</v>
          </cell>
          <cell r="C177" t="str">
            <v>1/4"</v>
          </cell>
        </row>
        <row r="177">
          <cell r="J177">
            <v>11.1451048951049</v>
          </cell>
        </row>
        <row r="178">
          <cell r="A178" t="str">
            <v>HUB063</v>
          </cell>
          <cell r="B178" t="str">
            <v>AH-1200MM</v>
          </cell>
          <cell r="C178" t="str">
            <v>1/4"</v>
          </cell>
        </row>
        <row r="178">
          <cell r="J178">
            <v>14.4886363636364</v>
          </cell>
        </row>
        <row r="179">
          <cell r="A179" t="str">
            <v>HUB45.3</v>
          </cell>
          <cell r="B179" t="str">
            <v>N-04</v>
          </cell>
          <cell r="C179" t="str">
            <v>1/4"</v>
          </cell>
        </row>
        <row r="179">
          <cell r="J179">
            <v>1.93181818181818</v>
          </cell>
        </row>
        <row r="180">
          <cell r="A180" t="str">
            <v>HUB45.4</v>
          </cell>
          <cell r="B180" t="str">
            <v>N-06</v>
          </cell>
          <cell r="C180" t="str">
            <v>3/8"</v>
          </cell>
        </row>
        <row r="180">
          <cell r="J180">
            <v>3.51239669421488</v>
          </cell>
        </row>
        <row r="181">
          <cell r="A181" t="str">
            <v>HUB45.5</v>
          </cell>
          <cell r="B181" t="str">
            <v>N-08</v>
          </cell>
          <cell r="C181" t="str">
            <v>1/2"</v>
          </cell>
        </row>
        <row r="181">
          <cell r="J181">
            <v>4.65392561983471</v>
          </cell>
        </row>
        <row r="182">
          <cell r="A182" t="str">
            <v>HUB45.6</v>
          </cell>
          <cell r="B182" t="str">
            <v>N-10</v>
          </cell>
          <cell r="C182" t="str">
            <v>5/8"</v>
          </cell>
        </row>
        <row r="182">
          <cell r="J182">
            <v>5.6198347107438</v>
          </cell>
        </row>
        <row r="183">
          <cell r="A183" t="str">
            <v>HUB45.7</v>
          </cell>
          <cell r="B183" t="str">
            <v>N-12</v>
          </cell>
          <cell r="C183" t="str">
            <v>3/4"</v>
          </cell>
        </row>
        <row r="183">
          <cell r="J183">
            <v>9.65909090909091</v>
          </cell>
        </row>
        <row r="184">
          <cell r="A184" t="str">
            <v>HUB45.8</v>
          </cell>
          <cell r="B184" t="str">
            <v>N-14</v>
          </cell>
          <cell r="C184" t="str">
            <v>7/8"</v>
          </cell>
        </row>
        <row r="184">
          <cell r="J184">
            <v>15.3667355371901</v>
          </cell>
        </row>
        <row r="185">
          <cell r="A185" t="str">
            <v>HUB45.9</v>
          </cell>
          <cell r="B185" t="str">
            <v>U-04</v>
          </cell>
          <cell r="C185" t="str">
            <v>1/4"</v>
          </cell>
        </row>
        <row r="185">
          <cell r="J185">
            <v>2.1952479338843</v>
          </cell>
        </row>
        <row r="186">
          <cell r="A186" t="str">
            <v>HUB45.10</v>
          </cell>
          <cell r="B186" t="str">
            <v>U-05</v>
          </cell>
          <cell r="C186" t="str">
            <v>5/16"</v>
          </cell>
        </row>
        <row r="186">
          <cell r="J186">
            <v>5.35640495867769</v>
          </cell>
        </row>
        <row r="187">
          <cell r="A187" t="str">
            <v>HUB45.11</v>
          </cell>
          <cell r="B187" t="str">
            <v>U-06</v>
          </cell>
          <cell r="C187" t="str">
            <v>3/8"</v>
          </cell>
        </row>
        <row r="187">
          <cell r="J187">
            <v>8.78099173553719</v>
          </cell>
        </row>
        <row r="188">
          <cell r="A188" t="str">
            <v>HUB45.12</v>
          </cell>
          <cell r="B188" t="str">
            <v>U-08</v>
          </cell>
          <cell r="C188" t="str">
            <v>1/2"</v>
          </cell>
        </row>
        <row r="188">
          <cell r="J188">
            <v>13.1714876033058</v>
          </cell>
        </row>
        <row r="189">
          <cell r="A189" t="str">
            <v>HUB45.13</v>
          </cell>
          <cell r="B189" t="str">
            <v>U-10</v>
          </cell>
          <cell r="C189" t="str">
            <v>5/8"</v>
          </cell>
        </row>
        <row r="189">
          <cell r="J189">
            <v>13.1714876033058</v>
          </cell>
        </row>
        <row r="190">
          <cell r="A190" t="str">
            <v>HUB45.14</v>
          </cell>
          <cell r="B190" t="str">
            <v>U-12</v>
          </cell>
          <cell r="C190" t="str">
            <v>3/4"</v>
          </cell>
        </row>
        <row r="190">
          <cell r="J190">
            <v>30.7334710743802</v>
          </cell>
        </row>
        <row r="191">
          <cell r="A191" t="str">
            <v>HUB45.15</v>
          </cell>
          <cell r="B191" t="str">
            <v>SV-04x04</v>
          </cell>
          <cell r="C191" t="str">
            <v>1/4" SAE</v>
          </cell>
        </row>
        <row r="191">
          <cell r="J191">
            <v>36.8801652892562</v>
          </cell>
        </row>
        <row r="192">
          <cell r="A192" t="str">
            <v>HUB45.16</v>
          </cell>
          <cell r="B192" t="str">
            <v>SV-06x06</v>
          </cell>
          <cell r="C192" t="str">
            <v>3/8" SAE</v>
          </cell>
        </row>
        <row r="192">
          <cell r="J192">
            <v>42.5878099173553</v>
          </cell>
        </row>
        <row r="193">
          <cell r="A193" t="str">
            <v>HUB45.17</v>
          </cell>
          <cell r="B193" t="str">
            <v>SV-08x08</v>
          </cell>
          <cell r="C193" t="str">
            <v>1/2" SAE</v>
          </cell>
        </row>
        <row r="193">
          <cell r="J193">
            <v>45.6611570247934</v>
          </cell>
        </row>
        <row r="194">
          <cell r="A194" t="str">
            <v>HUB45.18</v>
          </cell>
          <cell r="B194" t="str">
            <v>SV-10x10</v>
          </cell>
          <cell r="C194" t="str">
            <v>5/8" SAE</v>
          </cell>
        </row>
        <row r="194">
          <cell r="J194">
            <v>48.2954545454545</v>
          </cell>
        </row>
        <row r="195">
          <cell r="A195" t="str">
            <v>HUB45.19</v>
          </cell>
          <cell r="B195" t="str">
            <v>SV-12x12</v>
          </cell>
          <cell r="C195" t="str">
            <v>3/4" SAE</v>
          </cell>
        </row>
        <row r="195">
          <cell r="J195">
            <v>62.345041322314</v>
          </cell>
        </row>
        <row r="196">
          <cell r="A196" t="str">
            <v>HUB45.20</v>
          </cell>
          <cell r="B196" t="str">
            <v>SV-14x14</v>
          </cell>
          <cell r="C196" t="str">
            <v>7/8"welding</v>
          </cell>
        </row>
        <row r="196">
          <cell r="J196">
            <v>79.9070247933884</v>
          </cell>
        </row>
        <row r="197">
          <cell r="A197" t="str">
            <v>HUB064</v>
          </cell>
          <cell r="B197" t="str">
            <v>AH-632 HUB</v>
          </cell>
          <cell r="C197" t="str">
            <v>A/C 220V</v>
          </cell>
        </row>
        <row r="197">
          <cell r="J197">
            <v>76.467803030303</v>
          </cell>
        </row>
        <row r="198">
          <cell r="A198" t="str">
            <v>HUB064.1</v>
          </cell>
          <cell r="B198" t="str">
            <v>WA-632 CHINA</v>
          </cell>
        </row>
        <row r="200">
          <cell r="A200" t="str">
            <v>HUB065</v>
          </cell>
          <cell r="B200" t="str">
            <v>AH-634</v>
          </cell>
          <cell r="C200" t="str">
            <v>A/C 220V</v>
          </cell>
        </row>
        <row r="200">
          <cell r="J200">
            <v>662.115102639296</v>
          </cell>
        </row>
        <row r="201">
          <cell r="A201" t="str">
            <v>HUB065.1</v>
          </cell>
          <cell r="B201" t="str">
            <v>WA-634 Square type big</v>
          </cell>
        </row>
        <row r="202">
          <cell r="A202" t="str">
            <v>HUB066</v>
          </cell>
          <cell r="B202" t="str">
            <v>AH-1238S</v>
          </cell>
        </row>
        <row r="202">
          <cell r="J202">
            <v>152.675953079179</v>
          </cell>
        </row>
        <row r="203">
          <cell r="A203" t="str">
            <v>HUB067</v>
          </cell>
          <cell r="B203" t="str">
            <v>AH-1238N</v>
          </cell>
        </row>
        <row r="203">
          <cell r="J203">
            <v>140.212609970674</v>
          </cell>
        </row>
        <row r="204">
          <cell r="A204" t="str">
            <v>HUB067.1</v>
          </cell>
          <cell r="B204" t="str">
            <v>AH-1230S</v>
          </cell>
        </row>
        <row r="204">
          <cell r="J204">
            <v>185.392228739003</v>
          </cell>
        </row>
        <row r="205">
          <cell r="A205" t="str">
            <v>HUB067.2</v>
          </cell>
          <cell r="B205" t="str">
            <v>AH-1230N</v>
          </cell>
        </row>
        <row r="205">
          <cell r="J205">
            <v>157.349706744868</v>
          </cell>
        </row>
        <row r="206">
          <cell r="A206" t="str">
            <v>HUB067.3</v>
          </cell>
          <cell r="B206" t="str">
            <v>HS-1140</v>
          </cell>
        </row>
        <row r="206">
          <cell r="J206">
            <v>119.797371303395</v>
          </cell>
        </row>
        <row r="207">
          <cell r="A207" t="str">
            <v>HUB068</v>
          </cell>
          <cell r="B207" t="str">
            <v>AH-838</v>
          </cell>
          <cell r="C207" t="str">
            <v>AH-838A
AH-838B
AH-838C
AH-838D</v>
          </cell>
        </row>
        <row r="207">
          <cell r="J207">
            <v>222.31240981241</v>
          </cell>
        </row>
        <row r="208">
          <cell r="A208" t="str">
            <v>HUB069</v>
          </cell>
          <cell r="B208" t="str">
            <v>AH-1178</v>
          </cell>
          <cell r="C208" t="str">
            <v>Safety Latches &amp; Inside Release Handles</v>
          </cell>
        </row>
        <row r="208">
          <cell r="J208">
            <v>130.026223776224</v>
          </cell>
        </row>
        <row r="209">
          <cell r="A209" t="str">
            <v>HUB069.1</v>
          </cell>
          <cell r="B209" t="str">
            <v>HS-1178A</v>
          </cell>
          <cell r="C209" t="str">
            <v>Safety Latches &amp; Inside Release Handles</v>
          </cell>
        </row>
        <row r="209">
          <cell r="J209">
            <v>87.1253609479239</v>
          </cell>
        </row>
        <row r="210">
          <cell r="A210" t="str">
            <v>HUB069.10</v>
          </cell>
          <cell r="B210" t="str">
            <v>HS-1178S (short thickness)</v>
          </cell>
          <cell r="C210" t="str">
            <v>Safety Latches &amp; Inside Release Handles</v>
          </cell>
        </row>
        <row r="210">
          <cell r="J210">
            <v>80.6384242671766</v>
          </cell>
        </row>
        <row r="211">
          <cell r="A211" t="str">
            <v>HUB069.2</v>
          </cell>
          <cell r="B211" t="str">
            <v>HS-1178B DOUBLE HANDLE</v>
          </cell>
          <cell r="C211" t="str">
            <v>Safety Latches &amp; Inside Release Handles 45-70mm</v>
          </cell>
        </row>
        <row r="211">
          <cell r="J211">
            <v>258.610198369235</v>
          </cell>
        </row>
        <row r="212">
          <cell r="A212" t="str">
            <v>HUB069.3</v>
          </cell>
          <cell r="B212" t="str">
            <v>HS-1180</v>
          </cell>
          <cell r="C212" t="str">
            <v>Safety Latches &amp; Inside Release Handles</v>
          </cell>
        </row>
        <row r="212">
          <cell r="J212">
            <v>79.8649142022636</v>
          </cell>
        </row>
        <row r="213">
          <cell r="A213" t="str">
            <v>HUB070</v>
          </cell>
          <cell r="B213" t="str">
            <v>AH-1460</v>
          </cell>
        </row>
        <row r="213">
          <cell r="J213" t="str">
            <v>~</v>
          </cell>
        </row>
        <row r="214">
          <cell r="A214" t="str">
            <v>HUB070.1</v>
          </cell>
          <cell r="B214" t="str">
            <v>HS-1460C</v>
          </cell>
        </row>
        <row r="214">
          <cell r="J214">
            <v>80.3212851405623</v>
          </cell>
        </row>
        <row r="215">
          <cell r="A215" t="str">
            <v>HUB070.2</v>
          </cell>
          <cell r="B215" t="str">
            <v>HS-1460G</v>
          </cell>
        </row>
        <row r="215">
          <cell r="J215">
            <v>75.5965036617057</v>
          </cell>
        </row>
        <row r="216">
          <cell r="A216" t="str">
            <v>HUB070.3</v>
          </cell>
          <cell r="B216" t="str">
            <v>HS-1460CSS</v>
          </cell>
        </row>
        <row r="216">
          <cell r="J216">
            <v>177.179305457123</v>
          </cell>
        </row>
        <row r="217">
          <cell r="A217" t="str">
            <v>HUB071</v>
          </cell>
          <cell r="B217" t="str">
            <v>AH-1179</v>
          </cell>
          <cell r="C217" t="str">
            <v>Safety Latches &amp; Inside Release Handles</v>
          </cell>
        </row>
        <row r="217">
          <cell r="J217">
            <v>241.477272727273</v>
          </cell>
        </row>
        <row r="218">
          <cell r="A218" t="str">
            <v>HUB071.1</v>
          </cell>
          <cell r="B218" t="str">
            <v>HS-1179</v>
          </cell>
          <cell r="C218" t="str">
            <v>Safety Latches &amp; Inside Release Handles</v>
          </cell>
        </row>
        <row r="218">
          <cell r="J218">
            <v>228.185469149325</v>
          </cell>
        </row>
        <row r="219">
          <cell r="A219" t="str">
            <v>HUB072</v>
          </cell>
          <cell r="B219" t="str">
            <v>AH-1450</v>
          </cell>
        </row>
        <row r="219">
          <cell r="J219">
            <v>161.444805194805</v>
          </cell>
        </row>
        <row r="220">
          <cell r="A220" t="str">
            <v>HUB073</v>
          </cell>
          <cell r="B220" t="str">
            <v>AH-1470</v>
          </cell>
        </row>
        <row r="220">
          <cell r="J220">
            <v>203.530844155844</v>
          </cell>
        </row>
        <row r="221">
          <cell r="A221" t="str">
            <v>HUB073.1</v>
          </cell>
          <cell r="B221" t="str">
            <v>HS-1470 (70mm)</v>
          </cell>
        </row>
        <row r="221">
          <cell r="J221">
            <v>122.844318450272</v>
          </cell>
        </row>
        <row r="223">
          <cell r="A223" t="str">
            <v>HUB074</v>
          </cell>
          <cell r="B223" t="str">
            <v>AH-1600</v>
          </cell>
        </row>
        <row r="223">
          <cell r="J223">
            <v>153.667355371901</v>
          </cell>
        </row>
        <row r="224">
          <cell r="A224" t="str">
            <v>HUB075</v>
          </cell>
          <cell r="B224" t="str">
            <v>AH-1132</v>
          </cell>
        </row>
        <row r="224">
          <cell r="J224">
            <v>47.8929924242424</v>
          </cell>
        </row>
        <row r="225">
          <cell r="A225" t="str">
            <v>HUB076</v>
          </cell>
          <cell r="B225" t="str">
            <v>AH-1334</v>
          </cell>
        </row>
        <row r="225">
          <cell r="J225">
            <v>44.2708333333333</v>
          </cell>
        </row>
        <row r="226">
          <cell r="A226" t="str">
            <v>HUB076.1</v>
          </cell>
          <cell r="B226" t="str">
            <v>HK-4001,4100</v>
          </cell>
        </row>
        <row r="226">
          <cell r="J226">
            <v>206.172282713743</v>
          </cell>
        </row>
        <row r="227">
          <cell r="A227" t="str">
            <v>HUB076.2</v>
          </cell>
          <cell r="B227" t="str">
            <v>HS-1191 HINGES (PER PAIR)</v>
          </cell>
        </row>
        <row r="227">
          <cell r="J227">
            <v>73.7214592636279</v>
          </cell>
        </row>
        <row r="228">
          <cell r="A228" t="str">
            <v>HUB076.3</v>
          </cell>
          <cell r="B228" t="str">
            <v>HS-1128 HINGES (PER PAIR) black</v>
          </cell>
        </row>
        <row r="228">
          <cell r="J228">
            <v>118.549062560402</v>
          </cell>
        </row>
        <row r="229">
          <cell r="A229" t="str">
            <v>HUB076.4</v>
          </cell>
          <cell r="B229" t="str">
            <v>HS-1199 HANDLE</v>
          </cell>
        </row>
        <row r="229">
          <cell r="J229">
            <v>147.649421214269</v>
          </cell>
        </row>
        <row r="230">
          <cell r="A230" t="str">
            <v>HUB077</v>
          </cell>
          <cell r="B230" t="str">
            <v>AH-1800</v>
          </cell>
          <cell r="C230" t="str">
            <v>ITALY DESIGN</v>
          </cell>
        </row>
        <row r="230">
          <cell r="J230">
            <v>175.619834710744</v>
          </cell>
        </row>
        <row r="231">
          <cell r="A231" t="str">
            <v>HUB078</v>
          </cell>
          <cell r="B231" t="str">
            <v>HS-1139 HINGES (PER PAIR)s/steel</v>
          </cell>
          <cell r="C231" t="str">
            <v>ITALY DESIGN</v>
          </cell>
        </row>
        <row r="231">
          <cell r="J231">
            <v>200.645843562337</v>
          </cell>
        </row>
        <row r="232">
          <cell r="A232" t="str">
            <v>HUB078.1</v>
          </cell>
          <cell r="B232" t="str">
            <v>HS-01 CONTENA LOCK ACC</v>
          </cell>
        </row>
        <row r="232">
          <cell r="J232">
            <v>373.394404062531</v>
          </cell>
        </row>
        <row r="233">
          <cell r="A233" t="str">
            <v>HUB079</v>
          </cell>
          <cell r="B233" t="str">
            <v>AH-1161S</v>
          </cell>
        </row>
        <row r="233">
          <cell r="J233">
            <v>230.208333333333</v>
          </cell>
        </row>
        <row r="234">
          <cell r="A234" t="str">
            <v>HUB080</v>
          </cell>
          <cell r="B234" t="str">
            <v>AH-1161N</v>
          </cell>
        </row>
        <row r="234">
          <cell r="J234">
            <v>201.231060606061</v>
          </cell>
        </row>
        <row r="235">
          <cell r="A235" t="str">
            <v>HUB081</v>
          </cell>
          <cell r="B235" t="str">
            <v>AH-1161NCL</v>
          </cell>
        </row>
        <row r="235">
          <cell r="J235">
            <v>201.231060606061</v>
          </cell>
        </row>
        <row r="236">
          <cell r="A236" t="str">
            <v>HUB081.1</v>
          </cell>
          <cell r="B236" t="str">
            <v>AH-1162</v>
          </cell>
        </row>
        <row r="236">
          <cell r="J236">
            <v>123.421717171717</v>
          </cell>
        </row>
        <row r="237">
          <cell r="A237" t="str">
            <v>HUB081.2</v>
          </cell>
          <cell r="B237" t="str">
            <v>HS-608-1</v>
          </cell>
        </row>
        <row r="237">
          <cell r="J237">
            <v>50.0252759288904</v>
          </cell>
        </row>
        <row r="238">
          <cell r="A238" t="str">
            <v>HUB081.3</v>
          </cell>
          <cell r="B238" t="str">
            <v>HS-608-2</v>
          </cell>
        </row>
        <row r="238">
          <cell r="J238">
            <v>50.0252759288904</v>
          </cell>
        </row>
        <row r="239">
          <cell r="A239" t="str">
            <v>HUB081.31</v>
          </cell>
          <cell r="B239" t="str">
            <v>SD-650 Medium sliding door</v>
          </cell>
        </row>
        <row r="239">
          <cell r="J239">
            <v>616.100766703176</v>
          </cell>
        </row>
        <row r="240">
          <cell r="A240" t="str">
            <v>HUB081.32</v>
          </cell>
          <cell r="B240" t="str">
            <v>Railway aluminium frame 6.5m</v>
          </cell>
          <cell r="C240" t="str">
            <v>50lgth</v>
          </cell>
        </row>
        <row r="240">
          <cell r="J240">
            <v>517.524644030668</v>
          </cell>
        </row>
        <row r="241">
          <cell r="A241" t="str">
            <v>HUB081.33</v>
          </cell>
          <cell r="B241" t="str">
            <v>Side rail aluminium frame 6m</v>
          </cell>
          <cell r="C241">
            <v>30</v>
          </cell>
        </row>
        <row r="241">
          <cell r="J241">
            <v>287.513691128149</v>
          </cell>
        </row>
        <row r="242">
          <cell r="A242" t="str">
            <v>HUB081.34</v>
          </cell>
          <cell r="B242" t="str">
            <v>Internal frame aluminium frame 6m</v>
          </cell>
          <cell r="C242">
            <v>60</v>
          </cell>
        </row>
        <row r="242">
          <cell r="J242">
            <v>431.270536692223</v>
          </cell>
        </row>
        <row r="243">
          <cell r="A243" t="str">
            <v>HUB081.4</v>
          </cell>
          <cell r="B243" t="str">
            <v>TM-3.2</v>
          </cell>
        </row>
        <row r="243">
          <cell r="J243">
            <v>9.84049835706462</v>
          </cell>
        </row>
        <row r="244">
          <cell r="A244" t="str">
            <v>HUB081.5</v>
          </cell>
          <cell r="B244" t="str">
            <v>TM-4.0H </v>
          </cell>
        </row>
        <row r="244">
          <cell r="J244">
            <v>12.6642935377875</v>
          </cell>
        </row>
        <row r="245">
          <cell r="A245" t="str">
            <v>HUB081.6</v>
          </cell>
          <cell r="B245" t="str">
            <v>TM-4.0L</v>
          </cell>
        </row>
        <row r="245">
          <cell r="J245">
            <v>14.5468236582694</v>
          </cell>
        </row>
        <row r="246">
          <cell r="A246" t="str">
            <v>HUB081.7</v>
          </cell>
          <cell r="B246" t="str">
            <v>TM-5.0</v>
          </cell>
        </row>
        <row r="246">
          <cell r="J246">
            <v>13.3488499452355</v>
          </cell>
        </row>
        <row r="247">
          <cell r="A247" t="str">
            <v>HUB081.8</v>
          </cell>
          <cell r="B247" t="str">
            <v>TM-5.0XL</v>
          </cell>
        </row>
        <row r="247">
          <cell r="J247">
            <v>14.4612541073384</v>
          </cell>
        </row>
        <row r="248">
          <cell r="A248" t="str">
            <v>HUB081.11</v>
          </cell>
          <cell r="B248" t="str">
            <v>CAM LOCK</v>
          </cell>
          <cell r="C248" t="str">
            <v>L:38, W:26</v>
          </cell>
        </row>
        <row r="248">
          <cell r="J248">
            <v>4.44961664841183</v>
          </cell>
        </row>
        <row r="249">
          <cell r="A249" t="str">
            <v>HUB082</v>
          </cell>
          <cell r="B249" t="str">
            <v>AH-1500</v>
          </cell>
        </row>
        <row r="249">
          <cell r="J249">
            <v>36.7045454545455</v>
          </cell>
        </row>
        <row r="250">
          <cell r="A250" t="str">
            <v>HUB083</v>
          </cell>
          <cell r="B250" t="str">
            <v>AH-1332</v>
          </cell>
        </row>
        <row r="250">
          <cell r="J250">
            <v>28.9772727272727</v>
          </cell>
        </row>
        <row r="251">
          <cell r="A251" t="str">
            <v>HUB083.1</v>
          </cell>
          <cell r="B251" t="str">
            <v>AH-1336</v>
          </cell>
        </row>
        <row r="251">
          <cell r="J251">
            <v>28.9772727272727</v>
          </cell>
        </row>
        <row r="252">
          <cell r="A252" t="str">
            <v>HUB084</v>
          </cell>
          <cell r="B252" t="str">
            <v>AH-712</v>
          </cell>
        </row>
        <row r="252">
          <cell r="J252">
            <v>35.8766233766234</v>
          </cell>
        </row>
        <row r="253">
          <cell r="A253" t="str">
            <v>HUB085</v>
          </cell>
          <cell r="B253" t="str">
            <v>AH-711</v>
          </cell>
        </row>
        <row r="253">
          <cell r="J253">
            <v>37.9464285714286</v>
          </cell>
        </row>
        <row r="254">
          <cell r="A254" t="str">
            <v>HUB085.1</v>
          </cell>
          <cell r="B254" t="str">
            <v>AH-1300</v>
          </cell>
        </row>
        <row r="254">
          <cell r="J254">
            <v>32.1969696969697</v>
          </cell>
        </row>
        <row r="255">
          <cell r="A255" t="str">
            <v>HUB086</v>
          </cell>
          <cell r="B255" t="str">
            <v>AH-1200</v>
          </cell>
        </row>
        <row r="255">
          <cell r="J255">
            <v>64.3939393939394</v>
          </cell>
        </row>
        <row r="256">
          <cell r="A256" t="str">
            <v>HUB087</v>
          </cell>
          <cell r="B256" t="str">
            <v>AH-352</v>
          </cell>
        </row>
        <row r="256">
          <cell r="J256">
            <v>7.72727272727273</v>
          </cell>
        </row>
        <row r="257">
          <cell r="A257" t="str">
            <v>HUB088</v>
          </cell>
          <cell r="B257" t="str">
            <v>AH-351</v>
          </cell>
        </row>
        <row r="257">
          <cell r="J257">
            <v>13.0397727272727</v>
          </cell>
        </row>
        <row r="258">
          <cell r="A258" t="str">
            <v>HUB089</v>
          </cell>
          <cell r="B258" t="str">
            <v>AH-102-04</v>
          </cell>
          <cell r="C258" t="str">
            <v>1/4"</v>
          </cell>
        </row>
        <row r="258">
          <cell r="J258">
            <v>3.21969696969697</v>
          </cell>
        </row>
        <row r="259">
          <cell r="A259" t="str">
            <v>HUB090</v>
          </cell>
          <cell r="B259" t="str">
            <v>AH-102-05</v>
          </cell>
          <cell r="C259" t="str">
            <v>5/16"</v>
          </cell>
        </row>
        <row r="259">
          <cell r="J259">
            <v>3.21969696969697</v>
          </cell>
        </row>
        <row r="260">
          <cell r="A260" t="str">
            <v>HUB091</v>
          </cell>
          <cell r="B260" t="str">
            <v>AH-102-06</v>
          </cell>
          <cell r="C260" t="str">
            <v>3/8"</v>
          </cell>
        </row>
        <row r="260">
          <cell r="J260">
            <v>3.62215909090909</v>
          </cell>
        </row>
        <row r="261">
          <cell r="A261" t="str">
            <v>HUB092</v>
          </cell>
          <cell r="B261" t="str">
            <v>AH-102-08</v>
          </cell>
          <cell r="C261" t="str">
            <v>1/2"</v>
          </cell>
        </row>
        <row r="261">
          <cell r="J261">
            <v>4.02462121212121</v>
          </cell>
        </row>
        <row r="262">
          <cell r="A262" t="str">
            <v>HUB093</v>
          </cell>
          <cell r="B262" t="str">
            <v>AH-102-10</v>
          </cell>
          <cell r="C262" t="str">
            <v>5/8"</v>
          </cell>
        </row>
        <row r="262">
          <cell r="J262">
            <v>6.11742424242424</v>
          </cell>
        </row>
        <row r="263">
          <cell r="A263" t="str">
            <v>HUB094</v>
          </cell>
          <cell r="B263" t="str">
            <v>AH-102-12</v>
          </cell>
          <cell r="C263" t="str">
            <v>3/4"</v>
          </cell>
        </row>
        <row r="263">
          <cell r="J263">
            <v>7.40530303030303</v>
          </cell>
        </row>
        <row r="264">
          <cell r="A264" t="str">
            <v>HUB094.1</v>
          </cell>
          <cell r="B264" t="str">
            <v>Inner spring bender 3/8"</v>
          </cell>
          <cell r="C264" t="str">
            <v>3/8"</v>
          </cell>
        </row>
        <row r="264">
          <cell r="J264">
            <v>9.31317305284248</v>
          </cell>
        </row>
        <row r="265">
          <cell r="A265" t="str">
            <v>HUB094.2</v>
          </cell>
          <cell r="B265" t="str">
            <v>Inner spring bender 1/2"</v>
          </cell>
          <cell r="C265" t="str">
            <v>1/2"</v>
          </cell>
        </row>
        <row r="265">
          <cell r="J265">
            <v>10.6436263461057</v>
          </cell>
        </row>
        <row r="266">
          <cell r="A266" t="str">
            <v>HUB094.3</v>
          </cell>
          <cell r="B266" t="str">
            <v>Inner spring bender 5/8"</v>
          </cell>
          <cell r="C266" t="str">
            <v>5/8"</v>
          </cell>
        </row>
        <row r="266">
          <cell r="J266">
            <v>13.3045329326321</v>
          </cell>
        </row>
        <row r="267">
          <cell r="A267" t="str">
            <v>HUB094.4</v>
          </cell>
          <cell r="B267" t="str">
            <v>Inner spring bender 3/4"</v>
          </cell>
          <cell r="C267" t="str">
            <v>3/4"</v>
          </cell>
        </row>
        <row r="267">
          <cell r="J267">
            <v>15.9654395191586</v>
          </cell>
        </row>
        <row r="268">
          <cell r="A268" t="str">
            <v>HUB095</v>
          </cell>
          <cell r="B268" t="str">
            <v>AH-369</v>
          </cell>
        </row>
        <row r="268">
          <cell r="J268">
            <v>32.1969696969697</v>
          </cell>
        </row>
        <row r="269">
          <cell r="A269" t="str">
            <v>HUB096</v>
          </cell>
          <cell r="B269" t="str">
            <v>AH-368A-05-90</v>
          </cell>
        </row>
        <row r="269">
          <cell r="J269">
            <v>36.2215909090909</v>
          </cell>
        </row>
        <row r="270">
          <cell r="A270" t="str">
            <v>HUB097</v>
          </cell>
          <cell r="B270" t="str">
            <v>AH-368A-05-180</v>
          </cell>
        </row>
        <row r="270">
          <cell r="J270">
            <v>37.8314393939394</v>
          </cell>
        </row>
        <row r="271">
          <cell r="A271" t="str">
            <v>HUB098</v>
          </cell>
          <cell r="B271" t="str">
            <v>AH-364A-04</v>
          </cell>
          <cell r="C271" t="str">
            <v>1/4"</v>
          </cell>
        </row>
        <row r="271">
          <cell r="J271">
            <v>50.7102272727273</v>
          </cell>
        </row>
        <row r="272">
          <cell r="A272" t="str">
            <v>HUB099</v>
          </cell>
          <cell r="B272" t="str">
            <v>AH-364A-05</v>
          </cell>
          <cell r="C272" t="str">
            <v>5/16"</v>
          </cell>
        </row>
        <row r="272">
          <cell r="J272">
            <v>73.2481060606061</v>
          </cell>
        </row>
        <row r="273">
          <cell r="A273" t="str">
            <v>HUB100</v>
          </cell>
          <cell r="B273" t="str">
            <v>AH-364A-06</v>
          </cell>
          <cell r="C273" t="str">
            <v>3/8"</v>
          </cell>
        </row>
        <row r="273">
          <cell r="J273">
            <v>82.1022727272727</v>
          </cell>
        </row>
        <row r="274">
          <cell r="A274" t="str">
            <v>HUB101</v>
          </cell>
          <cell r="B274" t="str">
            <v>AH-364A-08</v>
          </cell>
          <cell r="C274" t="str">
            <v>1/2"</v>
          </cell>
        </row>
        <row r="274">
          <cell r="J274">
            <v>111.88446969697</v>
          </cell>
        </row>
        <row r="275">
          <cell r="A275" t="str">
            <v>HUB102</v>
          </cell>
          <cell r="B275" t="str">
            <v>AH-364A-10</v>
          </cell>
          <cell r="C275" t="str">
            <v>5/8"</v>
          </cell>
        </row>
        <row r="275">
          <cell r="J275">
            <v>120.738636363636</v>
          </cell>
        </row>
        <row r="276">
          <cell r="A276" t="str">
            <v>HUB103</v>
          </cell>
          <cell r="B276" t="str">
            <v>AH-364A-12</v>
          </cell>
          <cell r="C276" t="str">
            <v>3/4"</v>
          </cell>
        </row>
        <row r="276">
          <cell r="J276">
            <v>124.763257575758</v>
          </cell>
        </row>
        <row r="277">
          <cell r="A277" t="str">
            <v>HUB103.1</v>
          </cell>
          <cell r="B277" t="str">
            <v>AH-364A-14</v>
          </cell>
          <cell r="C277" t="str">
            <v>7/8"</v>
          </cell>
        </row>
        <row r="277">
          <cell r="J277" t="str">
            <v>~</v>
          </cell>
        </row>
        <row r="278">
          <cell r="A278" t="str">
            <v>HUB103.2</v>
          </cell>
          <cell r="B278" t="str">
            <v>CT-364A-06 TUBE BENDER</v>
          </cell>
          <cell r="C278" t="str">
            <v>3/8"</v>
          </cell>
        </row>
        <row r="278">
          <cell r="J278">
            <v>39.9135987978963</v>
          </cell>
        </row>
        <row r="279">
          <cell r="A279" t="str">
            <v>HUB103.3</v>
          </cell>
          <cell r="B279" t="str">
            <v>CT-364A-08 TUBE BENDER</v>
          </cell>
          <cell r="C279" t="str">
            <v>1/2"</v>
          </cell>
        </row>
        <row r="279">
          <cell r="J279">
            <v>50.557225144002</v>
          </cell>
        </row>
        <row r="280">
          <cell r="A280" t="str">
            <v>HUB103.31</v>
          </cell>
          <cell r="B280" t="str">
            <v>CT-364A-10 TUBE BENDER</v>
          </cell>
          <cell r="C280" t="str">
            <v>5/8"</v>
          </cell>
        </row>
        <row r="281">
          <cell r="A281" t="str">
            <v>HUB103.4</v>
          </cell>
          <cell r="B281" t="str">
            <v>CT-364A-12 TUBE BENDER</v>
          </cell>
          <cell r="C281" t="str">
            <v>3/4"</v>
          </cell>
        </row>
        <row r="281">
          <cell r="J281">
            <v>86.479464062109</v>
          </cell>
        </row>
        <row r="282">
          <cell r="A282" t="str">
            <v>HUB103.5</v>
          </cell>
          <cell r="B282" t="str">
            <v>CT-364A-14 TUBE BENDER</v>
          </cell>
          <cell r="C282" t="str">
            <v>7/8"</v>
          </cell>
        </row>
        <row r="282">
          <cell r="J282">
            <v>109.067234848485</v>
          </cell>
        </row>
        <row r="283">
          <cell r="A283" t="str">
            <v>HUB104</v>
          </cell>
          <cell r="B283" t="str">
            <v>AH-193</v>
          </cell>
        </row>
        <row r="283">
          <cell r="J283">
            <v>19.3181818181818</v>
          </cell>
        </row>
        <row r="284">
          <cell r="A284" t="str">
            <v>HUB105</v>
          </cell>
          <cell r="B284" t="str">
            <v>AH-94</v>
          </cell>
        </row>
        <row r="284">
          <cell r="J284">
            <v>11.6714015151515</v>
          </cell>
        </row>
        <row r="285">
          <cell r="A285" t="str">
            <v>HUB106</v>
          </cell>
          <cell r="B285" t="str">
            <v>AH-95</v>
          </cell>
        </row>
        <row r="285">
          <cell r="J285">
            <v>14.0861742424242</v>
          </cell>
        </row>
        <row r="286">
          <cell r="A286" t="str">
            <v>HUB107</v>
          </cell>
          <cell r="B286" t="str">
            <v>AH-96</v>
          </cell>
        </row>
        <row r="286">
          <cell r="J286">
            <v>21.7329545454545</v>
          </cell>
        </row>
        <row r="287">
          <cell r="A287" t="str">
            <v>HUB108</v>
          </cell>
          <cell r="B287" t="str">
            <v>AH-275</v>
          </cell>
        </row>
        <row r="287">
          <cell r="J287">
            <v>88.5416666666667</v>
          </cell>
        </row>
        <row r="288">
          <cell r="A288" t="str">
            <v>HUB109</v>
          </cell>
          <cell r="B288" t="str">
            <v>CT-278</v>
          </cell>
        </row>
        <row r="288">
          <cell r="J288">
            <v>95.5184373859073</v>
          </cell>
        </row>
        <row r="289">
          <cell r="A289" t="str">
            <v>HUB110</v>
          </cell>
          <cell r="B289" t="str">
            <v>AHA-806</v>
          </cell>
        </row>
        <row r="289">
          <cell r="J289">
            <v>109.951168309602</v>
          </cell>
        </row>
        <row r="290">
          <cell r="A290" t="str">
            <v>HUB111</v>
          </cell>
          <cell r="B290" t="str">
            <v>CT-100A</v>
          </cell>
          <cell r="C290" t="str">
            <v>3/8" ~ 1-1/8"</v>
          </cell>
        </row>
        <row r="290">
          <cell r="J290">
            <v>436.268939393939</v>
          </cell>
        </row>
        <row r="291">
          <cell r="A291" t="str">
            <v>HUB111.1</v>
          </cell>
          <cell r="B291" t="str">
            <v>CT-100AL</v>
          </cell>
          <cell r="C291" t="str">
            <v>3/8~1-5/8</v>
          </cell>
        </row>
        <row r="291">
          <cell r="J291">
            <v>877.367424242424</v>
          </cell>
        </row>
        <row r="292">
          <cell r="A292" t="str">
            <v>HUB112</v>
          </cell>
          <cell r="B292" t="str">
            <v>CT-300A</v>
          </cell>
          <cell r="C292" t="str">
            <v>3/8~1-1/8</v>
          </cell>
        </row>
        <row r="292">
          <cell r="J292">
            <v>853.219696969697</v>
          </cell>
        </row>
        <row r="293">
          <cell r="A293" t="str">
            <v>HUB113</v>
          </cell>
          <cell r="B293" t="str">
            <v>CT-300AL</v>
          </cell>
          <cell r="C293" t="str">
            <v>3/8~1-5/8</v>
          </cell>
        </row>
        <row r="293">
          <cell r="J293">
            <v>1211.41098484848</v>
          </cell>
        </row>
        <row r="294">
          <cell r="A294" t="str">
            <v>HUB114</v>
          </cell>
          <cell r="B294" t="str">
            <v>100A-01</v>
          </cell>
          <cell r="C294" t="str">
            <v>3/8"</v>
          </cell>
        </row>
        <row r="294">
          <cell r="J294">
            <v>105.371900826446</v>
          </cell>
        </row>
        <row r="295">
          <cell r="A295" t="str">
            <v>HUB115</v>
          </cell>
          <cell r="B295" t="str">
            <v>100A-02</v>
          </cell>
          <cell r="C295" t="str">
            <v> 1/2" </v>
          </cell>
        </row>
        <row r="295">
          <cell r="J295">
            <v>105.371900826446</v>
          </cell>
        </row>
        <row r="296">
          <cell r="A296" t="str">
            <v>HUB116</v>
          </cell>
          <cell r="B296" t="str">
            <v>100A-03</v>
          </cell>
          <cell r="C296" t="str">
            <v>5/8" </v>
          </cell>
        </row>
        <row r="296">
          <cell r="J296">
            <v>105.371900826446</v>
          </cell>
        </row>
        <row r="297">
          <cell r="A297" t="str">
            <v>HUB117</v>
          </cell>
          <cell r="B297" t="str">
            <v>100A-04</v>
          </cell>
          <cell r="C297" t="str">
            <v>3/4" </v>
          </cell>
        </row>
        <row r="297">
          <cell r="J297">
            <v>105.371900826446</v>
          </cell>
        </row>
        <row r="298">
          <cell r="A298" t="str">
            <v>HUB118</v>
          </cell>
          <cell r="B298" t="str">
            <v>100A-05</v>
          </cell>
          <cell r="C298" t="str">
            <v> 7/8" </v>
          </cell>
        </row>
        <row r="298">
          <cell r="J298">
            <v>105.371900826446</v>
          </cell>
        </row>
        <row r="299">
          <cell r="A299" t="str">
            <v>HUB119</v>
          </cell>
          <cell r="B299" t="str">
            <v>100A-07</v>
          </cell>
          <cell r="C299" t="str">
            <v>1-1/8"</v>
          </cell>
        </row>
        <row r="299">
          <cell r="J299">
            <v>175.619834710744</v>
          </cell>
        </row>
        <row r="300">
          <cell r="A300" t="str">
            <v>HUB120</v>
          </cell>
          <cell r="B300" t="str">
            <v>100A-09</v>
          </cell>
          <cell r="C300" t="str">
            <v>1 3/8"</v>
          </cell>
        </row>
        <row r="300">
          <cell r="J300">
            <v>175.619834710744</v>
          </cell>
        </row>
        <row r="301">
          <cell r="A301" t="str">
            <v>HUB121</v>
          </cell>
          <cell r="B301" t="str">
            <v>100A-11</v>
          </cell>
          <cell r="C301" t="str">
            <v>1 5/8"</v>
          </cell>
        </row>
        <row r="301">
          <cell r="J301">
            <v>175.619834710744</v>
          </cell>
        </row>
        <row r="302">
          <cell r="A302" t="str">
            <v>HUB121.1</v>
          </cell>
          <cell r="B302" t="str">
            <v>Hydraulic thimble</v>
          </cell>
        </row>
        <row r="302">
          <cell r="J302">
            <v>39.5144628099173</v>
          </cell>
        </row>
        <row r="303">
          <cell r="A303" t="str">
            <v>HUB122</v>
          </cell>
          <cell r="B303" t="str">
            <v>AH-E800AL</v>
          </cell>
          <cell r="C303" t="str">
            <v>1/4"~3/4"</v>
          </cell>
        </row>
        <row r="303">
          <cell r="J303">
            <v>906.468531468532</v>
          </cell>
        </row>
        <row r="304">
          <cell r="A304" t="str">
            <v>HUB123</v>
          </cell>
          <cell r="B304" t="str">
            <v>E800A-01</v>
          </cell>
          <cell r="C304" t="str">
            <v>1/4"</v>
          </cell>
        </row>
        <row r="304">
          <cell r="J304">
            <v>70.8333333333333</v>
          </cell>
        </row>
        <row r="305">
          <cell r="A305" t="str">
            <v>HUB124</v>
          </cell>
          <cell r="B305" t="str">
            <v>E800A-03</v>
          </cell>
          <cell r="C305" t="str">
            <v>3/8"</v>
          </cell>
        </row>
        <row r="305">
          <cell r="J305">
            <v>70.8333333333333</v>
          </cell>
        </row>
        <row r="306">
          <cell r="A306" t="str">
            <v>HUB125</v>
          </cell>
          <cell r="B306" t="str">
            <v>E800A-04</v>
          </cell>
          <cell r="C306" t="str">
            <v>1/2"</v>
          </cell>
        </row>
        <row r="306">
          <cell r="J306">
            <v>70.8333333333333</v>
          </cell>
        </row>
        <row r="307">
          <cell r="A307" t="str">
            <v>HUB126</v>
          </cell>
          <cell r="B307" t="str">
            <v>E800A-05</v>
          </cell>
          <cell r="C307" t="str">
            <v>5/8"</v>
          </cell>
        </row>
        <row r="307">
          <cell r="J307">
            <v>70.8333333333333</v>
          </cell>
        </row>
        <row r="308">
          <cell r="A308" t="str">
            <v>HUB127</v>
          </cell>
          <cell r="B308" t="str">
            <v>E800A-06</v>
          </cell>
          <cell r="C308" t="str">
            <v>3/4"</v>
          </cell>
        </row>
        <row r="308">
          <cell r="J308">
            <v>70.8333333333333</v>
          </cell>
        </row>
        <row r="309">
          <cell r="A309" t="str">
            <v>HUB127.1</v>
          </cell>
          <cell r="B309" t="str">
            <v>WK-T800 Tee-Extractor Sets (3/8"-1 1/4")</v>
          </cell>
          <cell r="C309" t="str">
            <v>Tee-Extractor Sets (3/8"-1 1/4")</v>
          </cell>
        </row>
        <row r="309">
          <cell r="J309">
            <v>1786.93181818182</v>
          </cell>
        </row>
        <row r="310">
          <cell r="A310" t="str">
            <v>HUB128</v>
          </cell>
          <cell r="B310" t="str">
            <v>AH-127/128 CUTTER WHEEL</v>
          </cell>
        </row>
        <row r="310">
          <cell r="J310">
            <v>2.68308080808081</v>
          </cell>
        </row>
        <row r="311">
          <cell r="A311" t="str">
            <v>HUB129</v>
          </cell>
          <cell r="B311" t="str">
            <v>AH-107/206 CUTTER WHEEL</v>
          </cell>
        </row>
        <row r="311">
          <cell r="J311">
            <v>3.01846590909091</v>
          </cell>
        </row>
        <row r="312">
          <cell r="A312" t="str">
            <v>HUB130</v>
          </cell>
          <cell r="B312" t="str">
            <v>AH-105/274 CUTTER WHEEL</v>
          </cell>
        </row>
        <row r="312">
          <cell r="J312">
            <v>3.01846590909091</v>
          </cell>
        </row>
        <row r="313">
          <cell r="A313" t="str">
            <v>HUB131</v>
          </cell>
          <cell r="B313" t="str">
            <v>AH-127</v>
          </cell>
          <cell r="C313" t="str">
            <v>For Φ1/8" to 5/8" </v>
          </cell>
        </row>
        <row r="313">
          <cell r="J313">
            <v>10.8664772727273</v>
          </cell>
        </row>
        <row r="314">
          <cell r="A314" t="str">
            <v>HUB132</v>
          </cell>
          <cell r="B314" t="str">
            <v>AH-128</v>
          </cell>
          <cell r="C314" t="str">
            <v>For Φ1/8" to 7/8" </v>
          </cell>
        </row>
        <row r="314">
          <cell r="J314">
            <v>10.4640151515152</v>
          </cell>
        </row>
        <row r="315">
          <cell r="A315" t="str">
            <v>HUB133</v>
          </cell>
          <cell r="B315" t="str">
            <v>AH-174</v>
          </cell>
          <cell r="C315" t="str">
            <v>For Φ1/8" to 1-1/8" (3-28mm)</v>
          </cell>
        </row>
        <row r="315">
          <cell r="J315">
            <v>14.4886363636364</v>
          </cell>
        </row>
        <row r="316">
          <cell r="A316" t="str">
            <v>HUB134</v>
          </cell>
          <cell r="B316" t="str">
            <v>AH-274</v>
          </cell>
          <cell r="C316" t="str">
            <v>For 1/8"-1 1/8"</v>
          </cell>
        </row>
        <row r="316">
          <cell r="J316">
            <v>23.7452651515152</v>
          </cell>
        </row>
        <row r="317">
          <cell r="A317" t="str">
            <v>HUB135</v>
          </cell>
          <cell r="B317" t="str">
            <v>AH-312</v>
          </cell>
          <cell r="C317" t="str">
            <v>For 1/4"-1-5/8"O.D.tubing </v>
          </cell>
        </row>
        <row r="317">
          <cell r="J317">
            <v>24.4386637458927</v>
          </cell>
        </row>
        <row r="318">
          <cell r="A318" t="str">
            <v>HUB136</v>
          </cell>
          <cell r="B318" t="str">
            <v>AH-105</v>
          </cell>
          <cell r="C318" t="str">
            <v>For 1/8"-1-3/8"O.D.tubing </v>
          </cell>
        </row>
        <row r="318">
          <cell r="J318">
            <v>20.123106060606</v>
          </cell>
        </row>
        <row r="319">
          <cell r="A319" t="str">
            <v>HUB137</v>
          </cell>
          <cell r="B319" t="str">
            <v>AH-107</v>
          </cell>
          <cell r="C319" t="str">
            <v>For 1/4"-2"O.D tubing </v>
          </cell>
        </row>
        <row r="319">
          <cell r="J319">
            <v>45.0757575757575</v>
          </cell>
        </row>
        <row r="320">
          <cell r="A320" t="str">
            <v>HUB138</v>
          </cell>
          <cell r="B320" t="str">
            <v>AH-206</v>
          </cell>
          <cell r="C320" t="str">
            <v>For 3/8"-2-5/8"O.D.tubing </v>
          </cell>
        </row>
        <row r="320">
          <cell r="J320">
            <v>89.9621212121212</v>
          </cell>
        </row>
        <row r="321">
          <cell r="A321" t="str">
            <v>HUB139</v>
          </cell>
          <cell r="B321" t="str">
            <v>AH-532</v>
          </cell>
          <cell r="C321" t="str">
            <v>For Φ3/16" to 1-1/4" (5-32mm)</v>
          </cell>
        </row>
        <row r="321">
          <cell r="J321">
            <v>61.9791666666667</v>
          </cell>
        </row>
        <row r="322">
          <cell r="A322" t="str">
            <v>HUB140</v>
          </cell>
          <cell r="B322" t="str">
            <v>AH-650</v>
          </cell>
          <cell r="C322" t="str">
            <v>For Φ1/4" to 2" (6-50mm)</v>
          </cell>
        </row>
        <row r="322">
          <cell r="J322">
            <v>67.6136363636363</v>
          </cell>
        </row>
        <row r="323">
          <cell r="A323" t="str">
            <v>HUB141</v>
          </cell>
          <cell r="B323" t="str">
            <v>AH-201</v>
          </cell>
          <cell r="C323" t="str">
            <v>7" Can pinch off copper tubing instatly</v>
          </cell>
        </row>
        <row r="323">
          <cell r="J323">
            <v>16.9034090909092</v>
          </cell>
        </row>
        <row r="324">
          <cell r="A324" t="str">
            <v>HUB142</v>
          </cell>
          <cell r="B324" t="str">
            <v>AH-122</v>
          </cell>
          <cell r="C324" t="str">
            <v>1/4” , 3/8” , 3/16” , 5/16”</v>
          </cell>
        </row>
        <row r="324">
          <cell r="J324">
            <v>14.4886363636364</v>
          </cell>
        </row>
        <row r="325">
          <cell r="A325" t="str">
            <v>HUB143</v>
          </cell>
          <cell r="B325" t="str">
            <v>AH-123</v>
          </cell>
          <cell r="C325" t="str">
            <v>1/4” , 3/16” , 9/16” , 1/2”</v>
          </cell>
        </row>
        <row r="325">
          <cell r="J325">
            <v>20.9280303030303</v>
          </cell>
        </row>
        <row r="326">
          <cell r="A326" t="str">
            <v>HUB144</v>
          </cell>
          <cell r="B326" t="str">
            <v>AH-208 Plastic</v>
          </cell>
        </row>
        <row r="326">
          <cell r="J326">
            <v>10.625</v>
          </cell>
        </row>
        <row r="327">
          <cell r="A327" t="str">
            <v>HUB145</v>
          </cell>
          <cell r="B327" t="str">
            <v>AH-203</v>
          </cell>
        </row>
        <row r="327">
          <cell r="J327">
            <v>16.4204545454545</v>
          </cell>
        </row>
        <row r="328">
          <cell r="A328" t="str">
            <v>HUB146</v>
          </cell>
          <cell r="B328" t="str">
            <v>AH-207</v>
          </cell>
        </row>
        <row r="328">
          <cell r="J328">
            <v>13.9520202020202</v>
          </cell>
        </row>
        <row r="329">
          <cell r="A329" t="str">
            <v>HUB147</v>
          </cell>
          <cell r="B329" t="str">
            <v>AH-303</v>
          </cell>
        </row>
        <row r="329">
          <cell r="J329">
            <v>11.2689393939394</v>
          </cell>
        </row>
        <row r="330">
          <cell r="A330" t="str">
            <v>HUB148</v>
          </cell>
          <cell r="B330" t="str">
            <v>AH-302</v>
          </cell>
        </row>
        <row r="330">
          <cell r="J330">
            <v>11.2689393939394</v>
          </cell>
        </row>
        <row r="331">
          <cell r="B331" t="str">
            <v>DN-04</v>
          </cell>
          <cell r="C331" t="str">
            <v>1/4"</v>
          </cell>
        </row>
        <row r="331">
          <cell r="J331">
            <v>10.349025974026</v>
          </cell>
        </row>
        <row r="332">
          <cell r="B332" t="str">
            <v>DN-06</v>
          </cell>
          <cell r="C332" t="str">
            <v>3/8"</v>
          </cell>
        </row>
        <row r="332">
          <cell r="J332">
            <v>10.349025974026</v>
          </cell>
        </row>
        <row r="333">
          <cell r="B333" t="str">
            <v>DN-08</v>
          </cell>
          <cell r="C333" t="str">
            <v>1/2"</v>
          </cell>
        </row>
        <row r="333">
          <cell r="J333">
            <v>8.78234265734268</v>
          </cell>
        </row>
        <row r="334">
          <cell r="B334" t="str">
            <v>DN-10</v>
          </cell>
          <cell r="C334" t="str">
            <v>5/8"</v>
          </cell>
        </row>
        <row r="334">
          <cell r="J334">
            <v>10.309222027972</v>
          </cell>
        </row>
        <row r="335">
          <cell r="B335" t="str">
            <v>DN-12</v>
          </cell>
          <cell r="C335" t="str">
            <v>3/4"</v>
          </cell>
        </row>
        <row r="335">
          <cell r="J335">
            <v>20.1933379120879</v>
          </cell>
        </row>
        <row r="336">
          <cell r="B336" t="str">
            <v>DN-14</v>
          </cell>
          <cell r="C336" t="str">
            <v>7/8"</v>
          </cell>
        </row>
        <row r="336">
          <cell r="J336">
            <v>24.9682192807193</v>
          </cell>
        </row>
        <row r="337">
          <cell r="A337" t="str">
            <v>HUB149</v>
          </cell>
          <cell r="B337" t="str">
            <v>AHK-052</v>
          </cell>
          <cell r="C337" t="str">
            <v>1/4"(Filter drier)</v>
          </cell>
        </row>
        <row r="337">
          <cell r="J337">
            <v>17.6267281105991</v>
          </cell>
        </row>
        <row r="338">
          <cell r="A338" t="str">
            <v>HUB150</v>
          </cell>
          <cell r="B338" t="str">
            <v>AHK-083</v>
          </cell>
          <cell r="C338" t="str">
            <v>3/8"(Filter drier)</v>
          </cell>
        </row>
        <row r="338">
          <cell r="J338">
            <v>22.8494623655914</v>
          </cell>
        </row>
        <row r="339">
          <cell r="A339" t="str">
            <v>HUB150.1</v>
          </cell>
          <cell r="B339" t="str">
            <v>QC-052S </v>
          </cell>
          <cell r="C339" t="str">
            <v>1/4"(Filter drier)</v>
          </cell>
        </row>
        <row r="339">
          <cell r="J339">
            <v>15.8685064935065</v>
          </cell>
        </row>
        <row r="340">
          <cell r="A340" t="str">
            <v>HUB150.2</v>
          </cell>
          <cell r="B340" t="str">
            <v>QC-083S</v>
          </cell>
          <cell r="C340" t="str">
            <v>3/8"(Filter drier)</v>
          </cell>
        </row>
        <row r="340">
          <cell r="J340">
            <v>19.3181818181818</v>
          </cell>
        </row>
        <row r="341">
          <cell r="A341" t="str">
            <v>HUB151</v>
          </cell>
          <cell r="B341" t="str">
            <v>LFRG-500</v>
          </cell>
          <cell r="C341" t="str">
            <v>(0-500PSI)</v>
          </cell>
        </row>
        <row r="341">
          <cell r="J341">
            <v>28.0045803046898</v>
          </cell>
        </row>
        <row r="342">
          <cell r="A342" t="str">
            <v>HUB152</v>
          </cell>
          <cell r="B342" t="str">
            <v>LFRG-250</v>
          </cell>
          <cell r="C342" t="str">
            <v>(0-250PSI)</v>
          </cell>
        </row>
        <row r="342">
          <cell r="J342">
            <v>28.0045803046898</v>
          </cell>
        </row>
        <row r="343">
          <cell r="A343" t="str">
            <v>HUB153</v>
          </cell>
          <cell r="B343" t="str">
            <v>SFRG-500B</v>
          </cell>
          <cell r="C343" t="str">
            <v>(0-500PSI)</v>
          </cell>
        </row>
        <row r="343">
          <cell r="J343">
            <v>30.8050383351588</v>
          </cell>
        </row>
        <row r="344">
          <cell r="A344" t="str">
            <v>HUB154</v>
          </cell>
          <cell r="B344" t="str">
            <v>SFRG-250B</v>
          </cell>
          <cell r="C344" t="str">
            <v>(0-250PSI)</v>
          </cell>
        </row>
        <row r="344">
          <cell r="J344">
            <v>30.8050383351588</v>
          </cell>
        </row>
        <row r="345">
          <cell r="A345" t="str">
            <v>HUB155</v>
          </cell>
          <cell r="B345" t="str">
            <v>AH-701</v>
          </cell>
          <cell r="C345" t="str">
            <v>Flow Capacity Tons:1</v>
          </cell>
        </row>
        <row r="345">
          <cell r="J345">
            <v>466.856060606061</v>
          </cell>
        </row>
        <row r="346">
          <cell r="A346" t="str">
            <v>HUB156</v>
          </cell>
          <cell r="B346" t="str">
            <v>AH-702</v>
          </cell>
          <cell r="C346" t="str">
            <v>Flow Capacity Tons:2</v>
          </cell>
        </row>
        <row r="346">
          <cell r="J346">
            <v>563.44696969697</v>
          </cell>
        </row>
        <row r="347">
          <cell r="A347" t="str">
            <v>HUB157</v>
          </cell>
          <cell r="B347" t="str">
            <v>AH-703</v>
          </cell>
          <cell r="C347" t="str">
            <v>Flow Capacity Tons:3</v>
          </cell>
        </row>
        <row r="347">
          <cell r="J347">
            <v>861.888111888112</v>
          </cell>
        </row>
        <row r="348">
          <cell r="A348" t="str">
            <v>HUB158</v>
          </cell>
          <cell r="B348" t="str">
            <v>AH-705</v>
          </cell>
          <cell r="C348" t="str">
            <v>Flow Capacity Tons:5</v>
          </cell>
        </row>
        <row r="348">
          <cell r="J348">
            <v>1679.1958041958</v>
          </cell>
        </row>
      </sheetData>
      <sheetData sheetId="32">
        <row r="9">
          <cell r="A9" t="str">
            <v>FI001</v>
          </cell>
          <cell r="B9" t="str">
            <v>100CP16A</v>
          </cell>
        </row>
        <row r="9">
          <cell r="D9" t="str">
            <v>5/8 COUPLING</v>
          </cell>
          <cell r="E9">
            <v>10.5</v>
          </cell>
        </row>
        <row r="9">
          <cell r="L9">
            <v>1.5759620189905</v>
          </cell>
        </row>
        <row r="10">
          <cell r="A10" t="str">
            <v>FI002</v>
          </cell>
          <cell r="B10" t="str">
            <v>100CP19A</v>
          </cell>
        </row>
        <row r="10">
          <cell r="D10" t="str">
            <v>3/4 COUPLING</v>
          </cell>
          <cell r="E10">
            <v>16.5</v>
          </cell>
        </row>
        <row r="10">
          <cell r="L10">
            <v>2.46235215725471</v>
          </cell>
        </row>
        <row r="11">
          <cell r="A11" t="str">
            <v> </v>
          </cell>
          <cell r="B11" t="str">
            <v>100CP22A</v>
          </cell>
        </row>
        <row r="11">
          <cell r="D11" t="str">
            <v>7/8 COUPLING</v>
          </cell>
          <cell r="E11">
            <v>23</v>
          </cell>
        </row>
        <row r="11">
          <cell r="L11">
            <v>3.39546893220057</v>
          </cell>
        </row>
        <row r="12">
          <cell r="A12" t="str">
            <v>FI004</v>
          </cell>
          <cell r="B12" t="str">
            <v>100CP28A</v>
          </cell>
        </row>
        <row r="12">
          <cell r="D12" t="str">
            <v>1-1/8 COUPLING</v>
          </cell>
          <cell r="E12">
            <v>47</v>
          </cell>
        </row>
        <row r="12">
          <cell r="L12">
            <v>5.73699261480371</v>
          </cell>
        </row>
        <row r="13">
          <cell r="A13" t="str">
            <v>FI005</v>
          </cell>
          <cell r="B13" t="str">
            <v>100CP35A</v>
          </cell>
        </row>
        <row r="13">
          <cell r="D13" t="str">
            <v>1-3/8 COUPLING</v>
          </cell>
          <cell r="E13">
            <v>63</v>
          </cell>
        </row>
        <row r="13">
          <cell r="L13">
            <v>7.75001388194791</v>
          </cell>
        </row>
        <row r="14">
          <cell r="A14" t="str">
            <v>FI006</v>
          </cell>
          <cell r="B14" t="str">
            <v>100CP42A</v>
          </cell>
        </row>
        <row r="14">
          <cell r="D14" t="str">
            <v>1-5/8 COUPLING</v>
          </cell>
          <cell r="E14">
            <v>97</v>
          </cell>
        </row>
        <row r="14">
          <cell r="L14">
            <v>11.9082125603865</v>
          </cell>
        </row>
        <row r="15">
          <cell r="A15" t="str">
            <v>FI007</v>
          </cell>
          <cell r="B15" t="str">
            <v>100CP54A</v>
          </cell>
        </row>
        <row r="15">
          <cell r="D15" t="str">
            <v>2-1/8 COUPLING</v>
          </cell>
          <cell r="E15">
            <v>178</v>
          </cell>
        </row>
        <row r="15">
          <cell r="L15">
            <v>20.1588949115186</v>
          </cell>
        </row>
        <row r="16">
          <cell r="A16" t="str">
            <v>FI008</v>
          </cell>
          <cell r="B16" t="str">
            <v>100CP67A</v>
          </cell>
        </row>
        <row r="16">
          <cell r="D16" t="str">
            <v>2-5/8 COUPLING</v>
          </cell>
          <cell r="E16">
            <v>260</v>
          </cell>
        </row>
        <row r="16">
          <cell r="L16">
            <v>30.541139686567</v>
          </cell>
        </row>
        <row r="17">
          <cell r="A17" t="str">
            <v>FI009</v>
          </cell>
          <cell r="B17" t="str">
            <v>100CP80A</v>
          </cell>
        </row>
        <row r="17">
          <cell r="D17" t="str">
            <v>3-1/8 COUPLING</v>
          </cell>
          <cell r="E17">
            <v>400</v>
          </cell>
        </row>
        <row r="17">
          <cell r="L17">
            <v>48.7743307833263</v>
          </cell>
        </row>
        <row r="18">
          <cell r="A18" t="str">
            <v>FI010</v>
          </cell>
        </row>
        <row r="18">
          <cell r="D18" t="str">
            <v>4-1/8 COUPLING</v>
          </cell>
          <cell r="E18">
            <v>880</v>
          </cell>
        </row>
        <row r="18">
          <cell r="L18">
            <v>106.39295736747</v>
          </cell>
        </row>
        <row r="19">
          <cell r="B19" t="str">
            <v>102CP06-03</v>
          </cell>
        </row>
        <row r="19">
          <cell r="D19" t="str">
            <v>1/4x1/8 REDUCER</v>
          </cell>
          <cell r="E19">
            <v>2.2</v>
          </cell>
        </row>
        <row r="19">
          <cell r="L19">
            <v>0.905080792936865</v>
          </cell>
        </row>
        <row r="20">
          <cell r="A20" t="str">
            <v>FI011</v>
          </cell>
          <cell r="B20" t="str">
            <v>102CP10-06</v>
          </cell>
        </row>
        <row r="20">
          <cell r="D20" t="str">
            <v>3/8x1/4 REDUCER</v>
          </cell>
          <cell r="E20">
            <v>3.8</v>
          </cell>
        </row>
        <row r="20">
          <cell r="L20">
            <v>1.02911877394636</v>
          </cell>
        </row>
        <row r="21">
          <cell r="A21" t="str">
            <v>FI012</v>
          </cell>
          <cell r="B21" t="str">
            <v>102CP13-10</v>
          </cell>
        </row>
        <row r="21">
          <cell r="D21" t="str">
            <v>1/2x3/8 REDUCER</v>
          </cell>
          <cell r="E21">
            <v>5.6</v>
          </cell>
        </row>
        <row r="21">
          <cell r="L21">
            <v>1.17751124437781</v>
          </cell>
        </row>
        <row r="22">
          <cell r="B22" t="str">
            <v>102CP13-06</v>
          </cell>
        </row>
        <row r="22">
          <cell r="D22" t="str">
            <v>1/2x1/4 REDUCER</v>
          </cell>
          <cell r="E22">
            <v>5.8</v>
          </cell>
        </row>
        <row r="22">
          <cell r="L22">
            <v>1.18062635348992</v>
          </cell>
        </row>
        <row r="23">
          <cell r="A23" t="str">
            <v>FI013</v>
          </cell>
          <cell r="B23" t="str">
            <v>102CP16-13</v>
          </cell>
        </row>
        <row r="23">
          <cell r="D23" t="str">
            <v>5/8x1/2 REDUCER</v>
          </cell>
          <cell r="E23">
            <v>10</v>
          </cell>
        </row>
        <row r="23">
          <cell r="L23">
            <v>1.75578877228053</v>
          </cell>
        </row>
        <row r="24">
          <cell r="A24" t="str">
            <v>FI014</v>
          </cell>
          <cell r="B24" t="str">
            <v>102CP16-10</v>
          </cell>
        </row>
        <row r="24">
          <cell r="D24" t="str">
            <v>5/8x3/8 REDUCER</v>
          </cell>
          <cell r="E24">
            <v>10.5</v>
          </cell>
        </row>
        <row r="24">
          <cell r="L24">
            <v>1.77419623521573</v>
          </cell>
        </row>
        <row r="25">
          <cell r="A25" t="str">
            <v>FI015</v>
          </cell>
          <cell r="B25" t="str">
            <v>102CP19-16</v>
          </cell>
        </row>
        <row r="25">
          <cell r="D25" t="str">
            <v>3/4x5/8 REDUCER</v>
          </cell>
          <cell r="E25">
            <v>16</v>
          </cell>
        </row>
        <row r="25">
          <cell r="L25">
            <v>2.57138097617858</v>
          </cell>
        </row>
        <row r="26">
          <cell r="A26" t="str">
            <v>FI016</v>
          </cell>
          <cell r="B26" t="str">
            <v>102CP19-13</v>
          </cell>
        </row>
        <row r="26">
          <cell r="D26" t="str">
            <v>3/4x1/2 REDUCER</v>
          </cell>
          <cell r="E26">
            <v>16</v>
          </cell>
        </row>
        <row r="26">
          <cell r="L26">
            <v>2.57138097617858</v>
          </cell>
        </row>
        <row r="27">
          <cell r="A27" t="str">
            <v>FI017</v>
          </cell>
          <cell r="B27" t="str">
            <v>102CP19-10</v>
          </cell>
        </row>
        <row r="27">
          <cell r="D27" t="str">
            <v>3/4x3/8 REDUCER</v>
          </cell>
          <cell r="E27">
            <v>16</v>
          </cell>
        </row>
        <row r="27">
          <cell r="L27">
            <v>2.57138097617858</v>
          </cell>
        </row>
        <row r="28">
          <cell r="A28" t="str">
            <v>FI018</v>
          </cell>
          <cell r="B28" t="str">
            <v>102CP22-19</v>
          </cell>
        </row>
        <row r="28">
          <cell r="D28" t="str">
            <v>7/8x3/4 REDUCER</v>
          </cell>
          <cell r="E28">
            <v>22</v>
          </cell>
        </row>
        <row r="28">
          <cell r="L28">
            <v>3.58520739630185</v>
          </cell>
        </row>
        <row r="29">
          <cell r="A29" t="str">
            <v>FI019</v>
          </cell>
          <cell r="B29" t="str">
            <v>102CP22-16</v>
          </cell>
        </row>
        <row r="29">
          <cell r="D29" t="str">
            <v>7/8x5/8 REDUCER</v>
          </cell>
          <cell r="E29">
            <v>22</v>
          </cell>
        </row>
        <row r="29">
          <cell r="L29">
            <v>3.58520739630185</v>
          </cell>
        </row>
        <row r="30">
          <cell r="A30" t="str">
            <v>FI020</v>
          </cell>
          <cell r="B30" t="str">
            <v>102CP22-13</v>
          </cell>
        </row>
        <row r="30">
          <cell r="D30" t="str">
            <v>7/8x1/2 REDUCER</v>
          </cell>
          <cell r="E30">
            <v>22</v>
          </cell>
        </row>
        <row r="30">
          <cell r="L30">
            <v>3.58520739630185</v>
          </cell>
        </row>
        <row r="31">
          <cell r="A31" t="str">
            <v>FI021</v>
          </cell>
          <cell r="B31" t="str">
            <v>102CP22-10</v>
          </cell>
        </row>
        <row r="31">
          <cell r="D31" t="str">
            <v>7/8x3/8  REDUCER</v>
          </cell>
          <cell r="E31">
            <v>22</v>
          </cell>
        </row>
        <row r="31">
          <cell r="L31">
            <v>3.58520739630185</v>
          </cell>
        </row>
        <row r="32">
          <cell r="A32" t="str">
            <v>FI022</v>
          </cell>
          <cell r="B32" t="str">
            <v>102CP28-22</v>
          </cell>
        </row>
        <row r="32">
          <cell r="D32" t="str">
            <v>1-1/8x7/8 REDUCER</v>
          </cell>
          <cell r="E32">
            <v>45</v>
          </cell>
        </row>
        <row r="32">
          <cell r="L32">
            <v>5.78183130656894</v>
          </cell>
        </row>
        <row r="33">
          <cell r="A33" t="str">
            <v>FI023</v>
          </cell>
          <cell r="B33" t="str">
            <v>102CP28-19</v>
          </cell>
        </row>
        <row r="33">
          <cell r="D33" t="str">
            <v>1-1/8x3/4 REDUCER</v>
          </cell>
          <cell r="E33">
            <v>38</v>
          </cell>
        </row>
        <row r="33">
          <cell r="L33">
            <v>5.48447998223111</v>
          </cell>
        </row>
        <row r="34">
          <cell r="A34" t="str">
            <v>FI024</v>
          </cell>
          <cell r="B34" t="str">
            <v>102CP28-16</v>
          </cell>
        </row>
        <row r="34">
          <cell r="D34" t="str">
            <v>1-1/8x5/8 REDUCER</v>
          </cell>
          <cell r="E34">
            <v>38</v>
          </cell>
        </row>
        <row r="34">
          <cell r="L34">
            <v>5.48447998223111</v>
          </cell>
        </row>
        <row r="35">
          <cell r="A35" t="str">
            <v>FI025</v>
          </cell>
          <cell r="B35" t="str">
            <v>102CP28-13</v>
          </cell>
        </row>
        <row r="35">
          <cell r="D35" t="str">
            <v>1-1/8x1/2 REDUCER</v>
          </cell>
          <cell r="E35">
            <v>35</v>
          </cell>
        </row>
        <row r="35">
          <cell r="L35">
            <v>5.46324060192126</v>
          </cell>
        </row>
        <row r="36">
          <cell r="A36" t="str">
            <v>FI026</v>
          </cell>
          <cell r="B36" t="str">
            <v>102CP35-28</v>
          </cell>
        </row>
        <row r="36">
          <cell r="D36" t="str">
            <v>1-3/8x1-1/8 REDUCER</v>
          </cell>
          <cell r="E36">
            <v>62</v>
          </cell>
        </row>
        <row r="36">
          <cell r="L36">
            <v>8.12052307179743</v>
          </cell>
        </row>
        <row r="37">
          <cell r="A37" t="str">
            <v>FI027</v>
          </cell>
          <cell r="B37" t="str">
            <v>102CP35-22</v>
          </cell>
        </row>
        <row r="37">
          <cell r="D37" t="str">
            <v>1-3/8x7/8 REDUCER</v>
          </cell>
          <cell r="E37">
            <v>52</v>
          </cell>
        </row>
        <row r="37">
          <cell r="L37">
            <v>7.79013271142207</v>
          </cell>
        </row>
        <row r="38">
          <cell r="A38" t="str">
            <v>FI028</v>
          </cell>
        </row>
        <row r="38">
          <cell r="D38" t="str">
            <v>1-3/8x3/4 REDUCER</v>
          </cell>
        </row>
        <row r="38">
          <cell r="L38">
            <v>5.88802820811816</v>
          </cell>
        </row>
        <row r="39">
          <cell r="A39" t="str">
            <v>FI028.01</v>
          </cell>
          <cell r="B39" t="str">
            <v>102CP35-16</v>
          </cell>
        </row>
        <row r="39">
          <cell r="D39" t="str">
            <v>1-3/8x5/8 REDUCER</v>
          </cell>
          <cell r="E39">
            <v>62</v>
          </cell>
        </row>
        <row r="39">
          <cell r="L39">
            <v>8.53351102226664</v>
          </cell>
        </row>
        <row r="40">
          <cell r="A40" t="str">
            <v>FI029</v>
          </cell>
          <cell r="B40" t="str">
            <v>102CP42-35</v>
          </cell>
        </row>
        <row r="40">
          <cell r="D40" t="str">
            <v>1-5/8x1-3/8 REDUCER</v>
          </cell>
          <cell r="E40">
            <v>90</v>
          </cell>
        </row>
        <row r="40">
          <cell r="L40">
            <v>12.0238491865179</v>
          </cell>
        </row>
        <row r="41">
          <cell r="A41" t="str">
            <v>FI030</v>
          </cell>
          <cell r="B41" t="str">
            <v>102CP42-28</v>
          </cell>
        </row>
        <row r="41">
          <cell r="D41" t="str">
            <v>1-5/8x1-1/8 REDUCER</v>
          </cell>
          <cell r="E41">
            <v>85</v>
          </cell>
        </row>
        <row r="41">
          <cell r="L41">
            <v>11.8586540063302</v>
          </cell>
        </row>
        <row r="42">
          <cell r="A42" t="str">
            <v>FI031</v>
          </cell>
          <cell r="B42" t="str">
            <v>102CP42-22</v>
          </cell>
        </row>
        <row r="42">
          <cell r="D42" t="str">
            <v>1-5/8x7/8 REDUCER</v>
          </cell>
          <cell r="E42">
            <v>81</v>
          </cell>
        </row>
        <row r="42">
          <cell r="L42">
            <v>11.7241379310345</v>
          </cell>
        </row>
        <row r="43">
          <cell r="A43" t="str">
            <v>FI032</v>
          </cell>
          <cell r="B43" t="str">
            <v>102CP42-16</v>
          </cell>
        </row>
        <row r="43">
          <cell r="D43" t="str">
            <v>1-5/8x5/8 REDUCER</v>
          </cell>
          <cell r="E43">
            <v>74</v>
          </cell>
        </row>
        <row r="43">
          <cell r="L43">
            <v>11.7335776556166</v>
          </cell>
        </row>
        <row r="44">
          <cell r="A44" t="str">
            <v>FI033</v>
          </cell>
          <cell r="B44" t="str">
            <v>102CP54-42</v>
          </cell>
        </row>
        <row r="44">
          <cell r="D44" t="str">
            <v>2-1/8x1-5/8 REDUCER</v>
          </cell>
          <cell r="E44">
            <v>152</v>
          </cell>
        </row>
        <row r="44">
          <cell r="L44">
            <v>20.8405519462491</v>
          </cell>
        </row>
        <row r="45">
          <cell r="A45" t="str">
            <v>FI034</v>
          </cell>
          <cell r="B45" t="str">
            <v>102CP54-35</v>
          </cell>
        </row>
        <row r="45">
          <cell r="D45" t="str">
            <v>2-1/8x1-3/8 REDUCER</v>
          </cell>
          <cell r="E45">
            <v>150</v>
          </cell>
        </row>
        <row r="45">
          <cell r="L45">
            <v>20.6375978677328</v>
          </cell>
        </row>
        <row r="46">
          <cell r="A46" t="str">
            <v>FI035</v>
          </cell>
          <cell r="B46" t="str">
            <v>102CP54-28</v>
          </cell>
        </row>
        <row r="46">
          <cell r="D46" t="str">
            <v>2-1/8x1-1/8 REDUCER</v>
          </cell>
          <cell r="E46">
            <v>144</v>
          </cell>
        </row>
        <row r="46">
          <cell r="L46">
            <v>20.9255094674885</v>
          </cell>
        </row>
        <row r="47">
          <cell r="B47" t="str">
            <v>102CP54-22</v>
          </cell>
        </row>
        <row r="47">
          <cell r="D47" t="str">
            <v>2-1/8x7/8 REDUCER</v>
          </cell>
          <cell r="E47">
            <v>140</v>
          </cell>
        </row>
        <row r="47">
          <cell r="L47">
            <v>20.8145927036482</v>
          </cell>
        </row>
        <row r="48">
          <cell r="B48" t="str">
            <v>102CP54-16</v>
          </cell>
        </row>
        <row r="48">
          <cell r="D48" t="str">
            <v>2-1/8x5/8 REDUCER</v>
          </cell>
          <cell r="E48">
            <v>132</v>
          </cell>
        </row>
        <row r="48">
          <cell r="L48">
            <v>20.8641512577045</v>
          </cell>
        </row>
        <row r="49">
          <cell r="A49" t="str">
            <v>FI036</v>
          </cell>
          <cell r="B49" t="str">
            <v>102CP67-54</v>
          </cell>
        </row>
        <row r="49">
          <cell r="D49" t="str">
            <v>2-5/8x2-1/8 REDUCER</v>
          </cell>
          <cell r="E49">
            <v>285</v>
          </cell>
        </row>
        <row r="49">
          <cell r="L49">
            <v>37.7706979843412</v>
          </cell>
        </row>
        <row r="50">
          <cell r="A50" t="str">
            <v>FI037</v>
          </cell>
          <cell r="B50" t="str">
            <v>102CP67-42</v>
          </cell>
        </row>
        <row r="50">
          <cell r="D50" t="str">
            <v>2-5/8x1-5/8 REDUCER</v>
          </cell>
          <cell r="E50">
            <v>245</v>
          </cell>
        </row>
        <row r="50">
          <cell r="L50">
            <v>36.744127936032</v>
          </cell>
        </row>
        <row r="51">
          <cell r="B51" t="str">
            <v>102CP67-35</v>
          </cell>
        </row>
        <row r="51">
          <cell r="D51" t="str">
            <v>2-5/8x1-3/8 REDUCER</v>
          </cell>
          <cell r="E51">
            <v>245</v>
          </cell>
        </row>
        <row r="51">
          <cell r="L51">
            <v>37.3341107224166</v>
          </cell>
        </row>
        <row r="52">
          <cell r="B52" t="str">
            <v>102CP67-28</v>
          </cell>
        </row>
        <row r="52">
          <cell r="D52" t="str">
            <v>2-5/8x1-1/8 REDUCER</v>
          </cell>
          <cell r="E52">
            <v>245</v>
          </cell>
        </row>
        <row r="52">
          <cell r="L52">
            <v>37.6291021156089</v>
          </cell>
        </row>
        <row r="53">
          <cell r="A53" t="str">
            <v>FI038</v>
          </cell>
          <cell r="B53" t="str">
            <v>102CP80-67</v>
          </cell>
        </row>
        <row r="53">
          <cell r="D53" t="str">
            <v>3-1/8x2-5/8 REDUCER</v>
          </cell>
          <cell r="E53">
            <v>410</v>
          </cell>
        </row>
        <row r="53">
          <cell r="L53">
            <v>58.2195013604309</v>
          </cell>
        </row>
        <row r="54">
          <cell r="A54" t="str">
            <v>FI039</v>
          </cell>
          <cell r="B54" t="str">
            <v>102CP80-54</v>
          </cell>
        </row>
        <row r="54">
          <cell r="D54" t="str">
            <v>3-1/8x2-1/8 REDUCER</v>
          </cell>
          <cell r="E54">
            <v>375</v>
          </cell>
        </row>
        <row r="54">
          <cell r="L54">
            <v>57.0631350991171</v>
          </cell>
        </row>
        <row r="55">
          <cell r="B55" t="str">
            <v>102CP80-42</v>
          </cell>
        </row>
        <row r="55">
          <cell r="D55" t="str">
            <v>3-1/8x1-5/8 REDUCER</v>
          </cell>
          <cell r="E55">
            <v>352</v>
          </cell>
        </row>
        <row r="55">
          <cell r="L55">
            <v>57.3840857349103</v>
          </cell>
        </row>
        <row r="56">
          <cell r="B56" t="str">
            <v>102CP80-35</v>
          </cell>
        </row>
        <row r="56">
          <cell r="D56" t="str">
            <v>3-1/8x1-3/8 REDUCER</v>
          </cell>
          <cell r="E56">
            <v>352</v>
          </cell>
        </row>
        <row r="56">
          <cell r="L56">
            <v>57.3840857349103</v>
          </cell>
        </row>
        <row r="57">
          <cell r="B57" t="str">
            <v>102CP92-80</v>
          </cell>
        </row>
        <row r="57">
          <cell r="D57" t="str">
            <v>3-5/8x3-1/8 REDUCER</v>
          </cell>
          <cell r="E57">
            <v>600</v>
          </cell>
        </row>
        <row r="57">
          <cell r="L57">
            <v>77.4420482066659</v>
          </cell>
        </row>
        <row r="58">
          <cell r="B58" t="str">
            <v>102CP92-67</v>
          </cell>
        </row>
        <row r="58">
          <cell r="D58" t="str">
            <v>3-5/8x2-5/8 REDUCER</v>
          </cell>
          <cell r="E58">
            <v>600</v>
          </cell>
        </row>
        <row r="58">
          <cell r="L58">
            <v>78.5312471969144</v>
          </cell>
        </row>
        <row r="59">
          <cell r="B59" t="str">
            <v>102CP92-54</v>
          </cell>
        </row>
        <row r="59">
          <cell r="D59" t="str">
            <v>3-5/8x2-1/8 REDUCER</v>
          </cell>
          <cell r="E59">
            <v>450</v>
          </cell>
        </row>
        <row r="59">
          <cell r="L59">
            <v>76.679608913492</v>
          </cell>
        </row>
        <row r="60">
          <cell r="B60" t="str">
            <v>102CP105-92</v>
          </cell>
        </row>
        <row r="60">
          <cell r="D60" t="str">
            <v>4-1/8x3-5/8 REDUCER</v>
          </cell>
          <cell r="E60">
            <v>900</v>
          </cell>
        </row>
        <row r="60">
          <cell r="L60">
            <v>116.979971552685</v>
          </cell>
        </row>
        <row r="61">
          <cell r="B61" t="str">
            <v>102CP105-80</v>
          </cell>
        </row>
        <row r="61">
          <cell r="D61" t="str">
            <v>4-1/8x3-1/8 REDUCER</v>
          </cell>
          <cell r="E61">
            <v>900</v>
          </cell>
        </row>
        <row r="61">
          <cell r="L61">
            <v>116.979971552685</v>
          </cell>
        </row>
        <row r="62">
          <cell r="B62" t="str">
            <v>102CP105-67</v>
          </cell>
        </row>
        <row r="62">
          <cell r="D62" t="str">
            <v>4-1/8x2-5/8 REDUCER</v>
          </cell>
          <cell r="E62">
            <v>900</v>
          </cell>
        </row>
        <row r="62">
          <cell r="L62">
            <v>119.158369533182</v>
          </cell>
        </row>
        <row r="63">
          <cell r="B63" t="str">
            <v>102CP105-54</v>
          </cell>
        </row>
        <row r="63">
          <cell r="D63" t="str">
            <v>4-1/8x2-1/8 REDUCER</v>
          </cell>
          <cell r="E63">
            <v>900</v>
          </cell>
        </row>
        <row r="63">
          <cell r="L63">
            <v>122.425966503928</v>
          </cell>
        </row>
        <row r="64">
          <cell r="B64" t="str">
            <v>103EB06A</v>
          </cell>
        </row>
        <row r="64">
          <cell r="D64" t="str">
            <v>1/4  ELBOW</v>
          </cell>
          <cell r="E64">
            <v>3.5</v>
          </cell>
        </row>
        <row r="64">
          <cell r="L64">
            <v>1.04922538730635</v>
          </cell>
        </row>
        <row r="65">
          <cell r="A65" t="str">
            <v>FI046</v>
          </cell>
          <cell r="B65" t="str">
            <v>103EB10A</v>
          </cell>
        </row>
        <row r="65">
          <cell r="D65" t="str">
            <v>3/8  ELBOW</v>
          </cell>
          <cell r="E65">
            <v>6</v>
          </cell>
        </row>
        <row r="65">
          <cell r="L65">
            <v>1.39556888222555</v>
          </cell>
        </row>
        <row r="66">
          <cell r="A66" t="str">
            <v>FI047</v>
          </cell>
          <cell r="B66" t="str">
            <v>103EB13A</v>
          </cell>
        </row>
        <row r="66">
          <cell r="D66" t="str">
            <v>1/2  ELBOW</v>
          </cell>
          <cell r="E66">
            <v>9</v>
          </cell>
        </row>
        <row r="66">
          <cell r="L66">
            <v>1.75069132100616</v>
          </cell>
        </row>
        <row r="67">
          <cell r="A67" t="str">
            <v>FI048</v>
          </cell>
          <cell r="B67" t="str">
            <v>103EB16A</v>
          </cell>
        </row>
        <row r="67">
          <cell r="D67" t="str">
            <v>5/8  ELBOW</v>
          </cell>
          <cell r="E67">
            <v>15.2</v>
          </cell>
        </row>
        <row r="67">
          <cell r="L67">
            <v>2.34652673663168</v>
          </cell>
        </row>
        <row r="68">
          <cell r="A68" t="str">
            <v>FI049</v>
          </cell>
          <cell r="B68" t="str">
            <v>103EB19A</v>
          </cell>
        </row>
        <row r="68">
          <cell r="D68" t="str">
            <v>3/4  ELBOW</v>
          </cell>
          <cell r="E68">
            <v>26</v>
          </cell>
        </row>
        <row r="68">
          <cell r="L68">
            <v>3.98733966350158</v>
          </cell>
        </row>
        <row r="69">
          <cell r="A69" t="str">
            <v>FI050</v>
          </cell>
          <cell r="B69" t="str">
            <v>103EB22A</v>
          </cell>
        </row>
        <row r="69">
          <cell r="D69" t="str">
            <v>7/8  ELBOW</v>
          </cell>
          <cell r="E69">
            <v>34</v>
          </cell>
        </row>
        <row r="69">
          <cell r="L69">
            <v>4.3823921372647</v>
          </cell>
        </row>
        <row r="70">
          <cell r="A70" t="str">
            <v>FI051</v>
          </cell>
          <cell r="B70" t="str">
            <v>103EB28A</v>
          </cell>
        </row>
        <row r="70">
          <cell r="D70" t="str">
            <v>1-1/8 ELBOW</v>
          </cell>
          <cell r="E70">
            <v>70</v>
          </cell>
        </row>
        <row r="70">
          <cell r="L70">
            <v>8.27791232588834</v>
          </cell>
        </row>
        <row r="71">
          <cell r="B71" t="str">
            <v>103EB35A</v>
          </cell>
        </row>
        <row r="71">
          <cell r="D71" t="str">
            <v>1-3/8 ELBOW</v>
          </cell>
          <cell r="E71">
            <v>102</v>
          </cell>
        </row>
        <row r="71">
          <cell r="L71">
            <v>12.4952908161304</v>
          </cell>
        </row>
        <row r="72">
          <cell r="B72" t="str">
            <v>103EB42A</v>
          </cell>
        </row>
        <row r="72">
          <cell r="D72" t="str">
            <v>1-5/8 ELBOW</v>
          </cell>
          <cell r="E72">
            <v>150</v>
          </cell>
        </row>
        <row r="72">
          <cell r="L72">
            <v>18.9411704404208</v>
          </cell>
        </row>
        <row r="73">
          <cell r="B73" t="str">
            <v>103EB54A</v>
          </cell>
        </row>
        <row r="73">
          <cell r="D73" t="str">
            <v>2-1/8 ELBOW</v>
          </cell>
          <cell r="E73">
            <v>290</v>
          </cell>
        </row>
        <row r="73">
          <cell r="L73">
            <v>36.9674137290329</v>
          </cell>
        </row>
        <row r="74">
          <cell r="B74" t="str">
            <v>103EB67A</v>
          </cell>
        </row>
        <row r="74">
          <cell r="D74" t="str">
            <v>2-5/8 ELBOW</v>
          </cell>
          <cell r="E74">
            <v>500</v>
          </cell>
        </row>
        <row r="74">
          <cell r="L74">
            <v>62.9557016363613</v>
          </cell>
        </row>
        <row r="75">
          <cell r="B75" t="str">
            <v>103EB80A</v>
          </cell>
        </row>
        <row r="75">
          <cell r="D75" t="str">
            <v>3-1/8 ELBOW</v>
          </cell>
          <cell r="E75">
            <v>780</v>
          </cell>
        </row>
        <row r="75">
          <cell r="L75">
            <v>103.561039992824</v>
          </cell>
        </row>
        <row r="76">
          <cell r="B76" t="str">
            <v>103EB92A</v>
          </cell>
        </row>
        <row r="76">
          <cell r="D76" t="str">
            <v>3-5/8 ELBOW</v>
          </cell>
          <cell r="E76">
            <v>1250</v>
          </cell>
        </row>
        <row r="76">
          <cell r="L76">
            <v>166.102846012891</v>
          </cell>
        </row>
        <row r="77">
          <cell r="B77" t="str">
            <v>103EB105A</v>
          </cell>
        </row>
        <row r="77">
          <cell r="D77" t="str">
            <v>4-1/8 ELBOW</v>
          </cell>
          <cell r="E77">
            <v>1540</v>
          </cell>
        </row>
        <row r="77">
          <cell r="L77">
            <v>204.159458732172</v>
          </cell>
        </row>
        <row r="78">
          <cell r="A78" t="str">
            <v>FI055</v>
          </cell>
          <cell r="B78" t="str">
            <v>105EB22A</v>
          </cell>
        </row>
        <row r="78">
          <cell r="D78" t="str">
            <v>7/8 LONG ELBOW</v>
          </cell>
          <cell r="E78">
            <v>52</v>
          </cell>
        </row>
        <row r="78">
          <cell r="L78">
            <v>6.63376645010828</v>
          </cell>
        </row>
        <row r="79">
          <cell r="A79" t="str">
            <v>FI056</v>
          </cell>
          <cell r="B79" t="str">
            <v>105EB28A</v>
          </cell>
        </row>
        <row r="79">
          <cell r="D79" t="str">
            <v>1-1/8 LONG ELBOW</v>
          </cell>
          <cell r="E79">
            <v>98</v>
          </cell>
        </row>
        <row r="79">
          <cell r="L79">
            <v>12.5406741073907</v>
          </cell>
        </row>
        <row r="80">
          <cell r="A80" t="str">
            <v>FI057</v>
          </cell>
          <cell r="B80" t="str">
            <v>105EB35A</v>
          </cell>
        </row>
        <row r="80">
          <cell r="D80" t="str">
            <v>1-3/8 LONG ELBOW</v>
          </cell>
          <cell r="E80">
            <v>165</v>
          </cell>
        </row>
        <row r="80">
          <cell r="L80">
            <v>19.7036097335947</v>
          </cell>
        </row>
        <row r="81">
          <cell r="A81" t="str">
            <v>FI058</v>
          </cell>
          <cell r="B81" t="str">
            <v>105EB42A</v>
          </cell>
        </row>
        <row r="81">
          <cell r="D81" t="str">
            <v>1-5/8 LONG ELBOW</v>
          </cell>
          <cell r="E81">
            <v>245</v>
          </cell>
        </row>
        <row r="81">
          <cell r="L81">
            <v>30.9768192826663</v>
          </cell>
        </row>
        <row r="82">
          <cell r="A82" t="str">
            <v>FI059</v>
          </cell>
          <cell r="B82" t="str">
            <v>105EB54A</v>
          </cell>
        </row>
        <row r="82">
          <cell r="D82" t="str">
            <v>2-1/8 LONG ELBOW</v>
          </cell>
          <cell r="E82">
            <v>450</v>
          </cell>
        </row>
        <row r="82">
          <cell r="L82">
            <v>55.2223888055972</v>
          </cell>
        </row>
        <row r="83">
          <cell r="B83" t="str">
            <v>105EB67A</v>
          </cell>
        </row>
        <row r="83">
          <cell r="D83" t="str">
            <v>2-5/8 LONG ELBOW</v>
          </cell>
          <cell r="E83">
            <v>680</v>
          </cell>
        </row>
        <row r="83">
          <cell r="L83">
            <v>88.747933725445</v>
          </cell>
        </row>
        <row r="84">
          <cell r="B84" t="str">
            <v>105EB80A</v>
          </cell>
        </row>
        <row r="84">
          <cell r="D84" t="str">
            <v>3-1/8 LONG ELBOW</v>
          </cell>
          <cell r="E84">
            <v>1150</v>
          </cell>
        </row>
        <row r="84">
          <cell r="L84">
            <v>163.053088840195</v>
          </cell>
        </row>
        <row r="85">
          <cell r="B85" t="str">
            <v>105EB92A</v>
          </cell>
        </row>
        <row r="85">
          <cell r="D85" t="str">
            <v>3-5/8 LONG ELBOW</v>
          </cell>
          <cell r="E85">
            <v>1550</v>
          </cell>
        </row>
        <row r="85">
          <cell r="L85">
            <v>221.434154717513</v>
          </cell>
        </row>
        <row r="86">
          <cell r="B86" t="str">
            <v>105EB105A</v>
          </cell>
        </row>
        <row r="86">
          <cell r="D86" t="str">
            <v>4-1/8 LONG ELBOW</v>
          </cell>
          <cell r="E86">
            <v>2325</v>
          </cell>
        </row>
        <row r="86">
          <cell r="L86">
            <v>332.151232076269</v>
          </cell>
        </row>
        <row r="87">
          <cell r="A87" t="str">
            <v>FI059.1</v>
          </cell>
        </row>
        <row r="87">
          <cell r="D87" t="str">
            <v>3/8 ELBOW 45º</v>
          </cell>
        </row>
        <row r="87">
          <cell r="L87">
            <v>1.53489921705814</v>
          </cell>
        </row>
        <row r="88">
          <cell r="A88" t="str">
            <v>FI059.2</v>
          </cell>
        </row>
        <row r="88">
          <cell r="D88" t="str">
            <v>1/2 ELBOW 45º</v>
          </cell>
        </row>
        <row r="88">
          <cell r="L88">
            <v>1.96110278194236</v>
          </cell>
        </row>
        <row r="89">
          <cell r="A89" t="str">
            <v>FI059.3</v>
          </cell>
        </row>
        <row r="89">
          <cell r="D89" t="str">
            <v>5/8 ELBOW 45º</v>
          </cell>
        </row>
        <row r="89">
          <cell r="L89">
            <v>2.85492670331501</v>
          </cell>
        </row>
        <row r="90">
          <cell r="A90" t="str">
            <v>FI059.4</v>
          </cell>
        </row>
        <row r="90">
          <cell r="D90" t="str">
            <v>3/4 ELBOW 45º</v>
          </cell>
        </row>
        <row r="90">
          <cell r="L90">
            <v>3.50024987506247</v>
          </cell>
        </row>
        <row r="91">
          <cell r="A91" t="str">
            <v>FI060</v>
          </cell>
          <cell r="B91" t="str">
            <v>107EB22A</v>
          </cell>
        </row>
        <row r="91">
          <cell r="D91" t="str">
            <v>7/8 ELBOW 45º</v>
          </cell>
          <cell r="E91">
            <v>32</v>
          </cell>
        </row>
        <row r="91">
          <cell r="L91">
            <v>5.00116608362485</v>
          </cell>
        </row>
        <row r="92">
          <cell r="A92" t="str">
            <v>FI061</v>
          </cell>
          <cell r="B92" t="str">
            <v>107EB28A</v>
          </cell>
        </row>
        <row r="92">
          <cell r="D92" t="str">
            <v>1-1/8 ELBOW 45º</v>
          </cell>
          <cell r="E92">
            <v>56</v>
          </cell>
        </row>
        <row r="92">
          <cell r="L92">
            <v>7.62965739352546</v>
          </cell>
        </row>
        <row r="93">
          <cell r="A93" t="str">
            <v>FI062</v>
          </cell>
          <cell r="B93" t="str">
            <v>107EB35A</v>
          </cell>
        </row>
        <row r="93">
          <cell r="D93" t="str">
            <v>1-3/8 ELBOW 45º</v>
          </cell>
          <cell r="E93">
            <v>91</v>
          </cell>
        </row>
        <row r="93">
          <cell r="L93">
            <v>12.5383141762452</v>
          </cell>
        </row>
        <row r="94">
          <cell r="A94" t="str">
            <v>FI063</v>
          </cell>
          <cell r="B94" t="str">
            <v>107EB42A</v>
          </cell>
        </row>
        <row r="94">
          <cell r="D94" t="str">
            <v>1-5/8 ELBOW 45º</v>
          </cell>
          <cell r="E94">
            <v>138</v>
          </cell>
        </row>
        <row r="94">
          <cell r="L94">
            <v>18.4877005941474</v>
          </cell>
        </row>
        <row r="95">
          <cell r="A95" t="str">
            <v>FI064</v>
          </cell>
          <cell r="B95" t="str">
            <v>107EB54A</v>
          </cell>
        </row>
        <row r="95">
          <cell r="D95" t="str">
            <v>2-1/8 ELBOW 45º</v>
          </cell>
          <cell r="E95">
            <v>248</v>
          </cell>
        </row>
        <row r="95">
          <cell r="L95">
            <v>33.4260647454051</v>
          </cell>
        </row>
        <row r="96">
          <cell r="B96" t="str">
            <v>107EB67A</v>
          </cell>
        </row>
        <row r="96">
          <cell r="D96" t="str">
            <v>2-5/8 ELBOW 45º</v>
          </cell>
          <cell r="E96">
            <v>405</v>
          </cell>
        </row>
        <row r="96">
          <cell r="L96">
            <v>57.6177189183186</v>
          </cell>
        </row>
        <row r="97">
          <cell r="B97" t="str">
            <v>107EB80A</v>
          </cell>
        </row>
        <row r="97">
          <cell r="D97" t="str">
            <v>3-1/8 ELBOW 45º</v>
          </cell>
          <cell r="E97">
            <v>650</v>
          </cell>
        </row>
        <row r="97">
          <cell r="L97">
            <v>94.2792492642568</v>
          </cell>
        </row>
        <row r="98">
          <cell r="B98" t="str">
            <v>107EB92A</v>
          </cell>
        </row>
        <row r="98">
          <cell r="D98" t="str">
            <v>3-5/8 ELBOW 45º</v>
          </cell>
          <cell r="E98">
            <v>1000</v>
          </cell>
        </row>
        <row r="98">
          <cell r="L98">
            <v>135.06067479081</v>
          </cell>
        </row>
        <row r="99">
          <cell r="B99" t="str">
            <v>107EB105A</v>
          </cell>
        </row>
        <row r="99">
          <cell r="D99" t="str">
            <v>4-1/8 ELBOW 45º</v>
          </cell>
          <cell r="E99">
            <v>1150</v>
          </cell>
        </row>
        <row r="99">
          <cell r="L99">
            <v>162.181729647996</v>
          </cell>
        </row>
        <row r="100">
          <cell r="A100" t="str">
            <v>FI065</v>
          </cell>
          <cell r="B100" t="str">
            <v>120PT16A</v>
          </cell>
        </row>
        <row r="100">
          <cell r="D100" t="str">
            <v>5/8  P-TRAP</v>
          </cell>
          <cell r="E100">
            <v>88</v>
          </cell>
        </row>
        <row r="100">
          <cell r="L100">
            <v>14.3758423818394</v>
          </cell>
        </row>
        <row r="101">
          <cell r="A101" t="str">
            <v>FI066</v>
          </cell>
          <cell r="B101" t="str">
            <v>120PT19A</v>
          </cell>
        </row>
        <row r="101">
          <cell r="D101" t="str">
            <v>3/4  P-TRAP</v>
          </cell>
          <cell r="E101">
            <v>130</v>
          </cell>
        </row>
        <row r="101">
          <cell r="L101">
            <v>23.4019353959384</v>
          </cell>
        </row>
        <row r="102">
          <cell r="A102" t="str">
            <v>FI067</v>
          </cell>
          <cell r="B102" t="str">
            <v>120PT22A</v>
          </cell>
        </row>
        <row r="102">
          <cell r="D102" t="str">
            <v>7/8  P-TRAP</v>
          </cell>
          <cell r="E102">
            <v>170</v>
          </cell>
        </row>
        <row r="102">
          <cell r="L102">
            <v>30.6619417563945</v>
          </cell>
        </row>
        <row r="103">
          <cell r="A103" t="str">
            <v>FI068</v>
          </cell>
          <cell r="B103" t="str">
            <v>120PT28A</v>
          </cell>
        </row>
        <row r="103">
          <cell r="D103" t="str">
            <v>1-1/8 P-TRAP</v>
          </cell>
          <cell r="E103">
            <v>285</v>
          </cell>
        </row>
        <row r="103">
          <cell r="L103">
            <v>48.9278088228613</v>
          </cell>
        </row>
        <row r="104">
          <cell r="A104" t="str">
            <v>FI069</v>
          </cell>
          <cell r="B104" t="str">
            <v>120PT35A</v>
          </cell>
        </row>
        <row r="104">
          <cell r="D104" t="str">
            <v>1-3/8 P-TRAP</v>
          </cell>
          <cell r="E104">
            <v>520</v>
          </cell>
        </row>
        <row r="104">
          <cell r="L104">
            <v>72.6713566293776</v>
          </cell>
        </row>
        <row r="105">
          <cell r="A105" t="str">
            <v>FI070</v>
          </cell>
          <cell r="B105" t="str">
            <v>120PT42A</v>
          </cell>
        </row>
        <row r="105">
          <cell r="D105" t="str">
            <v>1-5/8 P-TRAP</v>
          </cell>
          <cell r="E105">
            <v>850</v>
          </cell>
        </row>
        <row r="105">
          <cell r="L105">
            <v>118.831609836108</v>
          </cell>
        </row>
        <row r="106">
          <cell r="A106" t="str">
            <v>FI071</v>
          </cell>
          <cell r="B106" t="str">
            <v>120PT54A</v>
          </cell>
        </row>
        <row r="106">
          <cell r="D106" t="str">
            <v>2-1/8 P-TRAP</v>
          </cell>
          <cell r="E106">
            <v>1550</v>
          </cell>
        </row>
        <row r="106">
          <cell r="L106">
            <v>214.898960776022</v>
          </cell>
        </row>
        <row r="107">
          <cell r="A107" t="str">
            <v>FI072</v>
          </cell>
          <cell r="B107" t="str">
            <v>109RB10A</v>
          </cell>
        </row>
        <row r="107">
          <cell r="D107" t="str">
            <v>3/8 U BEND</v>
          </cell>
          <cell r="E107">
            <v>15</v>
          </cell>
        </row>
        <row r="107">
          <cell r="L107">
            <v>2.88855572213893</v>
          </cell>
        </row>
        <row r="108">
          <cell r="A108" t="str">
            <v>FI073</v>
          </cell>
          <cell r="B108" t="str">
            <v>109RB13A</v>
          </cell>
        </row>
        <row r="108">
          <cell r="D108" t="str">
            <v>1/2 U BEND</v>
          </cell>
          <cell r="E108">
            <v>18</v>
          </cell>
        </row>
        <row r="108">
          <cell r="L108">
            <v>3.32467099783442</v>
          </cell>
        </row>
        <row r="109">
          <cell r="A109" t="str">
            <v>FI074</v>
          </cell>
          <cell r="B109" t="str">
            <v>109RB16A</v>
          </cell>
        </row>
        <row r="109">
          <cell r="D109" t="str">
            <v>5/8 U BEND</v>
          </cell>
          <cell r="E109">
            <v>38</v>
          </cell>
        </row>
        <row r="109">
          <cell r="L109">
            <v>6.75129102115609</v>
          </cell>
        </row>
        <row r="110">
          <cell r="A110" t="str">
            <v>FI075</v>
          </cell>
          <cell r="B110" t="str">
            <v>109RB19A</v>
          </cell>
        </row>
        <row r="110">
          <cell r="D110" t="str">
            <v>3/4 U BEND</v>
          </cell>
          <cell r="E110">
            <v>63</v>
          </cell>
        </row>
        <row r="110">
          <cell r="L110">
            <v>9.80615752729696</v>
          </cell>
        </row>
        <row r="111">
          <cell r="A111" t="str">
            <v>FI076</v>
          </cell>
          <cell r="B111" t="str">
            <v>109RB22A</v>
          </cell>
        </row>
        <row r="111">
          <cell r="D111" t="str">
            <v>7/8 U BEND</v>
          </cell>
          <cell r="E111">
            <v>80</v>
          </cell>
        </row>
        <row r="111">
          <cell r="L111">
            <v>12.2029894143837</v>
          </cell>
        </row>
        <row r="112">
          <cell r="A112" t="str">
            <v>FI077</v>
          </cell>
          <cell r="B112" t="str">
            <v>109RB28A</v>
          </cell>
        </row>
        <row r="112">
          <cell r="D112" t="str">
            <v>1-1/8 U BEND</v>
          </cell>
          <cell r="E112">
            <v>150</v>
          </cell>
        </row>
        <row r="112">
          <cell r="L112">
            <v>25.3585328547847</v>
          </cell>
        </row>
        <row r="113">
          <cell r="A113" t="str">
            <v>FI078</v>
          </cell>
          <cell r="B113" t="str">
            <v>109RB35A</v>
          </cell>
        </row>
        <row r="113">
          <cell r="D113" t="str">
            <v>1-3/8 U BEND</v>
          </cell>
          <cell r="E113">
            <v>245</v>
          </cell>
        </row>
        <row r="113">
          <cell r="L113">
            <v>39.3507791558766</v>
          </cell>
        </row>
        <row r="114">
          <cell r="A114" t="str">
            <v>FI079</v>
          </cell>
          <cell r="B114" t="str">
            <v>109RB42A</v>
          </cell>
        </row>
        <row r="114">
          <cell r="D114" t="str">
            <v>1-5/8 U BEND</v>
          </cell>
          <cell r="E114">
            <v>385</v>
          </cell>
        </row>
        <row r="114">
          <cell r="L114">
            <v>56.7681437059248</v>
          </cell>
        </row>
        <row r="115">
          <cell r="A115" t="str">
            <v>FI080</v>
          </cell>
          <cell r="B115" t="str">
            <v>109RB54A</v>
          </cell>
        </row>
        <row r="115">
          <cell r="D115" t="str">
            <v>2-1/8 U BEND</v>
          </cell>
          <cell r="E115">
            <v>620</v>
          </cell>
        </row>
        <row r="115">
          <cell r="L115">
            <v>92.4149036592815</v>
          </cell>
        </row>
        <row r="116">
          <cell r="A116" t="str">
            <v>FI081</v>
          </cell>
          <cell r="B116" t="str">
            <v>112ST06A</v>
          </cell>
        </row>
        <row r="116">
          <cell r="D116" t="str">
            <v>1/4  Tee</v>
          </cell>
          <cell r="E116">
            <v>6.1</v>
          </cell>
        </row>
        <row r="116">
          <cell r="L116">
            <v>1.67374812593703</v>
          </cell>
        </row>
        <row r="117">
          <cell r="B117" t="str">
            <v>112ST08A</v>
          </cell>
        </row>
        <row r="117">
          <cell r="D117" t="str">
            <v>5/16  Tee</v>
          </cell>
          <cell r="E117">
            <v>8.5</v>
          </cell>
        </row>
        <row r="117">
          <cell r="L117">
            <v>2.16344327836082</v>
          </cell>
        </row>
        <row r="118">
          <cell r="A118" t="str">
            <v>FI083</v>
          </cell>
          <cell r="B118" t="str">
            <v>112ST10A</v>
          </cell>
        </row>
        <row r="118">
          <cell r="D118" t="str">
            <v>3/8  Tee</v>
          </cell>
          <cell r="E118">
            <v>9</v>
          </cell>
        </row>
        <row r="118">
          <cell r="L118">
            <v>2.26496751624188</v>
          </cell>
        </row>
        <row r="119">
          <cell r="A119" t="str">
            <v>FI084</v>
          </cell>
          <cell r="B119" t="str">
            <v>112ST13A</v>
          </cell>
        </row>
        <row r="119">
          <cell r="D119" t="str">
            <v>1/2  Tee</v>
          </cell>
          <cell r="E119">
            <v>15.8</v>
          </cell>
        </row>
        <row r="119">
          <cell r="L119">
            <v>2.98863568215892</v>
          </cell>
        </row>
        <row r="120">
          <cell r="A120" t="str">
            <v>FI085</v>
          </cell>
          <cell r="B120" t="str">
            <v>112ST16A</v>
          </cell>
        </row>
        <row r="120">
          <cell r="D120" t="str">
            <v>5/8  Tee</v>
          </cell>
          <cell r="E120">
            <v>26.5</v>
          </cell>
        </row>
        <row r="120">
          <cell r="L120">
            <v>4.21814092953523</v>
          </cell>
        </row>
        <row r="121">
          <cell r="A121" t="str">
            <v>FI086</v>
          </cell>
          <cell r="B121" t="str">
            <v>112ST19A</v>
          </cell>
        </row>
        <row r="121">
          <cell r="D121" t="str">
            <v>3/4  Tee</v>
          </cell>
          <cell r="E121">
            <v>48</v>
          </cell>
        </row>
        <row r="121">
          <cell r="L121">
            <v>6.85838898732452</v>
          </cell>
        </row>
        <row r="122">
          <cell r="A122" t="str">
            <v>FI087</v>
          </cell>
          <cell r="B122" t="str">
            <v>112ST22A</v>
          </cell>
        </row>
        <row r="122">
          <cell r="D122" t="str">
            <v>7/8  Tee</v>
          </cell>
          <cell r="E122">
            <v>65</v>
          </cell>
        </row>
        <row r="122">
          <cell r="L122">
            <v>9.25522087441128</v>
          </cell>
        </row>
        <row r="123">
          <cell r="A123" t="str">
            <v>FI088</v>
          </cell>
          <cell r="B123" t="str">
            <v>112ST28A</v>
          </cell>
        </row>
        <row r="123">
          <cell r="D123" t="str">
            <v>1-1/8  Tee</v>
          </cell>
          <cell r="E123">
            <v>121</v>
          </cell>
        </row>
        <row r="123">
          <cell r="L123">
            <v>14.3839618652212</v>
          </cell>
        </row>
        <row r="124">
          <cell r="A124" t="str">
            <v>FI089</v>
          </cell>
          <cell r="B124" t="str">
            <v>112ST35A</v>
          </cell>
        </row>
        <row r="124">
          <cell r="D124" t="str">
            <v>1-3/8  Tee</v>
          </cell>
          <cell r="E124">
            <v>170</v>
          </cell>
        </row>
        <row r="124">
          <cell r="L124">
            <v>20.7165647945258</v>
          </cell>
        </row>
        <row r="125">
          <cell r="A125" t="str">
            <v>FI090</v>
          </cell>
          <cell r="B125" t="str">
            <v>112ST42A</v>
          </cell>
        </row>
        <row r="125">
          <cell r="D125" t="str">
            <v>1-5/8  Tee</v>
          </cell>
          <cell r="E125">
            <v>270</v>
          </cell>
        </row>
        <row r="125">
          <cell r="L125">
            <v>32.6977536872589</v>
          </cell>
        </row>
        <row r="126">
          <cell r="A126" t="str">
            <v>FI091</v>
          </cell>
          <cell r="B126" t="str">
            <v>112ST54A</v>
          </cell>
        </row>
        <row r="126">
          <cell r="D126" t="str">
            <v>2-1/8  Tee</v>
          </cell>
          <cell r="E126">
            <v>475</v>
          </cell>
        </row>
        <row r="126">
          <cell r="L126">
            <v>57.9453862812183</v>
          </cell>
        </row>
        <row r="127">
          <cell r="B127" t="str">
            <v>112ST67A</v>
          </cell>
        </row>
        <row r="127">
          <cell r="D127" t="str">
            <v>2-5/8  Tee</v>
          </cell>
          <cell r="E127">
            <v>780</v>
          </cell>
        </row>
        <row r="127">
          <cell r="L127">
            <v>99.2042440318302</v>
          </cell>
        </row>
        <row r="128">
          <cell r="B128" t="str">
            <v>112ST80A</v>
          </cell>
        </row>
        <row r="128">
          <cell r="D128" t="str">
            <v>3-1/8  Tee</v>
          </cell>
          <cell r="E128">
            <v>1200</v>
          </cell>
        </row>
        <row r="128">
          <cell r="L128">
            <v>153.794897423083</v>
          </cell>
        </row>
        <row r="129">
          <cell r="B129" t="str">
            <v>112ST92A</v>
          </cell>
        </row>
        <row r="129">
          <cell r="D129" t="str">
            <v>3-5/8  Tee</v>
          </cell>
          <cell r="E129">
            <v>2050</v>
          </cell>
        </row>
        <row r="129">
          <cell r="L129">
            <v>262.823716346955</v>
          </cell>
        </row>
        <row r="130">
          <cell r="B130" t="str">
            <v>112ST105A</v>
          </cell>
        </row>
        <row r="130">
          <cell r="D130" t="str">
            <v>4-1/8  Tee</v>
          </cell>
          <cell r="E130">
            <v>2500</v>
          </cell>
        </row>
        <row r="130">
          <cell r="L130">
            <v>322.94750060867</v>
          </cell>
        </row>
        <row r="131">
          <cell r="B131" t="str">
            <v>114ST06-08</v>
          </cell>
        </row>
        <row r="131">
          <cell r="D131" t="str">
            <v>1/4X1/4X3/8   Tee</v>
          </cell>
          <cell r="E131">
            <v>12.5</v>
          </cell>
        </row>
        <row r="131">
          <cell r="L131">
            <v>3.79734375236624</v>
          </cell>
        </row>
        <row r="132">
          <cell r="B132" t="str">
            <v>114ST10-12</v>
          </cell>
        </row>
        <row r="132">
          <cell r="D132" t="str">
            <v>3/8X3/8X1/2   Tee</v>
          </cell>
          <cell r="E132">
            <v>20</v>
          </cell>
        </row>
        <row r="132">
          <cell r="L132">
            <v>4.54715823906229</v>
          </cell>
        </row>
        <row r="133">
          <cell r="A133" t="str">
            <v>FI092</v>
          </cell>
          <cell r="B133" t="str">
            <v>113ST10-06</v>
          </cell>
        </row>
        <row r="133">
          <cell r="D133" t="str">
            <v>3/8X3/8X1/4   Tee</v>
          </cell>
          <cell r="E133">
            <v>10</v>
          </cell>
        </row>
        <row r="133">
          <cell r="L133">
            <v>3.3596837944664</v>
          </cell>
        </row>
        <row r="134">
          <cell r="A134" t="str">
            <v>FI093</v>
          </cell>
          <cell r="B134" t="str">
            <v>113ST12-10</v>
          </cell>
        </row>
        <row r="134">
          <cell r="D134" t="str">
            <v>1/2X1/2X3/8   Tee</v>
          </cell>
          <cell r="E134">
            <v>19</v>
          </cell>
        </row>
        <row r="134">
          <cell r="L134">
            <v>3.84110974815622</v>
          </cell>
        </row>
        <row r="135">
          <cell r="A135" t="str">
            <v>FI094</v>
          </cell>
          <cell r="B135" t="str">
            <v>113ST12-06</v>
          </cell>
        </row>
        <row r="135">
          <cell r="D135" t="str">
            <v>1/2X1/2X1/4   Tee</v>
          </cell>
          <cell r="E135">
            <v>19</v>
          </cell>
        </row>
        <row r="135">
          <cell r="L135">
            <v>4.13073766147229</v>
          </cell>
        </row>
        <row r="136">
          <cell r="A136" t="str">
            <v>FI095</v>
          </cell>
          <cell r="B136" t="str">
            <v>113ST16-12</v>
          </cell>
        </row>
        <row r="136">
          <cell r="D136" t="str">
            <v>5/8X5/8X1/2   Tee</v>
          </cell>
          <cell r="E136">
            <v>22</v>
          </cell>
        </row>
        <row r="136">
          <cell r="L136">
            <v>4.00137052685778</v>
          </cell>
        </row>
        <row r="137">
          <cell r="A137" t="str">
            <v>FI096</v>
          </cell>
          <cell r="B137" t="str">
            <v>113ST16-10</v>
          </cell>
        </row>
        <row r="137">
          <cell r="D137" t="str">
            <v>5/8X5/8X3/8   Tee</v>
          </cell>
          <cell r="E137">
            <v>22</v>
          </cell>
        </row>
        <row r="137">
          <cell r="L137">
            <v>4.09791316462981</v>
          </cell>
        </row>
        <row r="138">
          <cell r="A138" t="str">
            <v>FI097</v>
          </cell>
          <cell r="B138" t="str">
            <v>113ST19-16</v>
          </cell>
        </row>
        <row r="138">
          <cell r="D138" t="str">
            <v>3/4X3/4X5/8   Tee</v>
          </cell>
          <cell r="E138">
            <v>40</v>
          </cell>
        </row>
        <row r="138">
          <cell r="L138">
            <v>6.77729317159602</v>
          </cell>
        </row>
        <row r="139">
          <cell r="A139" t="str">
            <v>FI098</v>
          </cell>
          <cell r="B139" t="str">
            <v>113ST19-12</v>
          </cell>
        </row>
        <row r="139">
          <cell r="D139" t="str">
            <v>3/4X3/4X1/2   Tee</v>
          </cell>
          <cell r="E139">
            <v>40</v>
          </cell>
        </row>
        <row r="139">
          <cell r="L139">
            <v>6.77729317159602</v>
          </cell>
        </row>
        <row r="140">
          <cell r="A140" t="str">
            <v>FI099</v>
          </cell>
          <cell r="B140" t="str">
            <v>113ST22-19</v>
          </cell>
        </row>
        <row r="140">
          <cell r="D140" t="str">
            <v>7/8X7/8X3/4   Tee</v>
          </cell>
          <cell r="E140">
            <v>60</v>
          </cell>
        </row>
        <row r="140">
          <cell r="L140">
            <v>9.6349552496479</v>
          </cell>
        </row>
        <row r="141">
          <cell r="A141" t="str">
            <v>FI100</v>
          </cell>
          <cell r="B141" t="str">
            <v>113ST22-16</v>
          </cell>
        </row>
        <row r="141">
          <cell r="D141" t="str">
            <v>7/8X7/8X5/8   Tee</v>
          </cell>
          <cell r="E141">
            <v>60</v>
          </cell>
        </row>
        <row r="141">
          <cell r="L141">
            <v>9.6349552496479</v>
          </cell>
        </row>
        <row r="142">
          <cell r="A142" t="str">
            <v>FI101</v>
          </cell>
          <cell r="B142" t="str">
            <v>113ST22-12</v>
          </cell>
        </row>
        <row r="142">
          <cell r="D142" t="str">
            <v>7/8X7/8X1/2   Tee</v>
          </cell>
          <cell r="E142">
            <v>52</v>
          </cell>
        </row>
        <row r="142">
          <cell r="L142">
            <v>9.10332712431663</v>
          </cell>
        </row>
        <row r="143">
          <cell r="A143" t="str">
            <v>FI102</v>
          </cell>
          <cell r="B143" t="str">
            <v>113ST28-22</v>
          </cell>
        </row>
        <row r="143">
          <cell r="D143" t="str">
            <v>1-1/8X1-1/8X7/8   Tee</v>
          </cell>
          <cell r="E143">
            <v>120</v>
          </cell>
        </row>
        <row r="143">
          <cell r="L143">
            <v>16.2780789092633</v>
          </cell>
        </row>
        <row r="144">
          <cell r="A144" t="str">
            <v>FI103</v>
          </cell>
          <cell r="B144" t="str">
            <v>113ST28-19</v>
          </cell>
        </row>
        <row r="144">
          <cell r="D144" t="str">
            <v>1-1/8X1-1/8X3/4   Tee</v>
          </cell>
          <cell r="E144">
            <v>115</v>
          </cell>
        </row>
        <row r="144">
          <cell r="L144">
            <v>15.8097233434565</v>
          </cell>
        </row>
        <row r="145">
          <cell r="B145" t="str">
            <v>113ST28-16</v>
          </cell>
        </row>
        <row r="145">
          <cell r="D145" t="str">
            <v>1-1/8X1-1/8X5/8   Tee</v>
          </cell>
          <cell r="E145">
            <v>105</v>
          </cell>
        </row>
        <row r="145">
          <cell r="L145">
            <v>15.439395686772</v>
          </cell>
        </row>
        <row r="146">
          <cell r="A146" t="str">
            <v>FI105</v>
          </cell>
          <cell r="B146" t="str">
            <v>113ST35-28</v>
          </cell>
        </row>
        <row r="146">
          <cell r="D146" t="str">
            <v>1-3/8X1-3/8X1-1/8   Tee</v>
          </cell>
          <cell r="E146">
            <v>155</v>
          </cell>
        </row>
        <row r="146">
          <cell r="L146">
            <v>22.2795653455324</v>
          </cell>
        </row>
        <row r="147">
          <cell r="B147" t="str">
            <v>113ST35-22</v>
          </cell>
        </row>
        <row r="147">
          <cell r="D147" t="str">
            <v>1-3/8X1-3/8X7/8   Tee</v>
          </cell>
          <cell r="E147">
            <v>155</v>
          </cell>
        </row>
        <row r="147">
          <cell r="L147">
            <v>22.2795653455324</v>
          </cell>
        </row>
        <row r="148">
          <cell r="A148" t="str">
            <v>FI107</v>
          </cell>
          <cell r="B148" t="str">
            <v>113ST42-35</v>
          </cell>
        </row>
        <row r="148">
          <cell r="D148" t="str">
            <v>1-5/8X1-5/8X1-3/8   Tee</v>
          </cell>
          <cell r="E148">
            <v>265</v>
          </cell>
        </row>
        <row r="148">
          <cell r="L148">
            <v>37.2124835018388</v>
          </cell>
        </row>
        <row r="149">
          <cell r="B149" t="str">
            <v>113ST42-28</v>
          </cell>
        </row>
        <row r="149">
          <cell r="D149" t="str">
            <v>1-5/8X1-5/8X1-1/8   Tee</v>
          </cell>
          <cell r="E149">
            <v>255</v>
          </cell>
        </row>
        <row r="149">
          <cell r="L149">
            <v>36.2757723702251</v>
          </cell>
        </row>
        <row r="150">
          <cell r="B150" t="str">
            <v>113ST42-22</v>
          </cell>
        </row>
        <row r="150">
          <cell r="D150" t="str">
            <v>1-5/8X1-5/8X7/8   Tee</v>
          </cell>
          <cell r="E150">
            <v>225</v>
          </cell>
        </row>
        <row r="150">
          <cell r="L150">
            <v>35.4942720947219</v>
          </cell>
        </row>
        <row r="151">
          <cell r="A151" t="str">
            <v>FI110</v>
          </cell>
          <cell r="B151" t="str">
            <v>113ST54-42</v>
          </cell>
        </row>
        <row r="151">
          <cell r="D151" t="str">
            <v>2-1/8X2-1/8X1-5/8   Tee</v>
          </cell>
          <cell r="E151">
            <v>460</v>
          </cell>
        </row>
        <row r="151">
          <cell r="L151">
            <v>71.4078858006894</v>
          </cell>
        </row>
        <row r="152">
          <cell r="A152" t="str">
            <v>FI111</v>
          </cell>
          <cell r="B152" t="str">
            <v>113ST54-35</v>
          </cell>
        </row>
        <row r="152">
          <cell r="D152" t="str">
            <v>2-1/8X2-1/8X1-3/8   Tee</v>
          </cell>
          <cell r="E152">
            <v>425</v>
          </cell>
        </row>
        <row r="152">
          <cell r="L152">
            <v>68.1293968400415</v>
          </cell>
        </row>
        <row r="153">
          <cell r="B153" t="str">
            <v>113ST54-28</v>
          </cell>
        </row>
        <row r="153">
          <cell r="D153" t="str">
            <v>2-1/8X2-1/8X1-1/8   Tee</v>
          </cell>
          <cell r="E153">
            <v>410</v>
          </cell>
        </row>
        <row r="153">
          <cell r="L153">
            <v>68.5160624815797</v>
          </cell>
        </row>
        <row r="154">
          <cell r="B154" t="str">
            <v>113ST67-54</v>
          </cell>
        </row>
        <row r="154">
          <cell r="D154" t="str">
            <v>2-5/8X2-5/8X2-1/8   Tee</v>
          </cell>
          <cell r="E154">
            <v>720</v>
          </cell>
        </row>
        <row r="154">
          <cell r="L154">
            <v>121.015453811556</v>
          </cell>
        </row>
        <row r="155">
          <cell r="B155" t="str">
            <v>113ST67-42</v>
          </cell>
        </row>
        <row r="155">
          <cell r="D155" t="str">
            <v>2-5/8X2-5/8X1-5/8   Tee</v>
          </cell>
          <cell r="E155">
            <v>750</v>
          </cell>
        </row>
        <row r="155">
          <cell r="L155">
            <v>123.351785645639</v>
          </cell>
        </row>
        <row r="156">
          <cell r="B156" t="str">
            <v>113ST67-35</v>
          </cell>
        </row>
        <row r="156">
          <cell r="D156" t="str">
            <v>2-5/8X2-5/8X1-3/8   Tee</v>
          </cell>
          <cell r="E156">
            <v>750</v>
          </cell>
        </row>
        <row r="156">
          <cell r="L156">
            <v>123.351785645639</v>
          </cell>
        </row>
        <row r="157">
          <cell r="B157" t="str">
            <v>113ST80-67</v>
          </cell>
        </row>
        <row r="157">
          <cell r="D157" t="str">
            <v>3-1/8X3-1/8X2-5/8   Tee</v>
          </cell>
          <cell r="E157">
            <v>1350</v>
          </cell>
        </row>
        <row r="157">
          <cell r="L157">
            <v>194.258639910814</v>
          </cell>
        </row>
        <row r="158">
          <cell r="B158" t="str">
            <v>113ST80-54</v>
          </cell>
        </row>
        <row r="158">
          <cell r="D158" t="str">
            <v>3-1/8X3-1/8X2-1/8   Tee</v>
          </cell>
          <cell r="E158">
            <v>1350</v>
          </cell>
        </row>
        <row r="158">
          <cell r="L158">
            <v>194.258639910814</v>
          </cell>
        </row>
        <row r="159">
          <cell r="A159" t="str">
            <v>FI117.1</v>
          </cell>
          <cell r="B159" t="str">
            <v>1115-04</v>
          </cell>
        </row>
        <row r="159">
          <cell r="D159" t="str">
            <v>1/4   Tube Strape</v>
          </cell>
          <cell r="E159">
            <v>3.5</v>
          </cell>
        </row>
        <row r="159">
          <cell r="L159">
            <v>0.780193236714976</v>
          </cell>
        </row>
        <row r="160">
          <cell r="A160" t="str">
            <v>FI117.2</v>
          </cell>
          <cell r="B160" t="str">
            <v>1115-06</v>
          </cell>
        </row>
        <row r="160">
          <cell r="D160" t="str">
            <v>3/8   Tube Strape</v>
          </cell>
          <cell r="E160">
            <v>4</v>
          </cell>
        </row>
        <row r="160">
          <cell r="L160">
            <v>0.911877394636015</v>
          </cell>
        </row>
        <row r="161">
          <cell r="A161" t="str">
            <v>FI117.3</v>
          </cell>
          <cell r="B161" t="str">
            <v>1115-08</v>
          </cell>
        </row>
        <row r="161">
          <cell r="D161" t="str">
            <v>1/2   Tube Strape</v>
          </cell>
          <cell r="E161">
            <v>4.5</v>
          </cell>
        </row>
        <row r="161">
          <cell r="L161">
            <v>1.00108279193736</v>
          </cell>
        </row>
        <row r="162">
          <cell r="A162" t="str">
            <v>FI117.4</v>
          </cell>
          <cell r="B162" t="str">
            <v>1115-10</v>
          </cell>
        </row>
        <row r="162">
          <cell r="D162" t="str">
            <v>5/8   Tube Strape</v>
          </cell>
          <cell r="E162">
            <v>5.5</v>
          </cell>
        </row>
        <row r="162">
          <cell r="L162">
            <v>1.12285523904714</v>
          </cell>
        </row>
        <row r="163">
          <cell r="A163" t="str">
            <v>FI117.5</v>
          </cell>
          <cell r="B163" t="str">
            <v>1115-12</v>
          </cell>
        </row>
        <row r="163">
          <cell r="D163" t="str">
            <v>3/4   Tube Strape</v>
          </cell>
          <cell r="E163">
            <v>6</v>
          </cell>
        </row>
        <row r="163">
          <cell r="L163">
            <v>1.22622022322172</v>
          </cell>
        </row>
        <row r="164">
          <cell r="A164" t="str">
            <v>FI117.6</v>
          </cell>
          <cell r="B164" t="str">
            <v>1115-14</v>
          </cell>
        </row>
        <row r="164">
          <cell r="D164" t="str">
            <v>7/8   Tube Strape</v>
          </cell>
          <cell r="E164">
            <v>7</v>
          </cell>
        </row>
        <row r="164">
          <cell r="L164">
            <v>1.4895885390638</v>
          </cell>
        </row>
        <row r="165">
          <cell r="A165" t="str">
            <v>FI117.7</v>
          </cell>
          <cell r="B165" t="str">
            <v>1115-18</v>
          </cell>
        </row>
        <row r="165">
          <cell r="D165" t="str">
            <v>1-1/8   Tube Strape</v>
          </cell>
          <cell r="E165">
            <v>9</v>
          </cell>
        </row>
        <row r="165">
          <cell r="L165">
            <v>1.80393136764951</v>
          </cell>
        </row>
        <row r="166">
          <cell r="A166" t="str">
            <v>FI117.8</v>
          </cell>
          <cell r="B166" t="str">
            <v>1115-22</v>
          </cell>
        </row>
        <row r="166">
          <cell r="D166" t="str">
            <v>1-3/8   Tube Strape</v>
          </cell>
          <cell r="E166">
            <v>10</v>
          </cell>
        </row>
        <row r="166">
          <cell r="L166">
            <v>2.18057637847743</v>
          </cell>
        </row>
        <row r="167">
          <cell r="A167" t="str">
            <v>FI117.9</v>
          </cell>
          <cell r="B167" t="str">
            <v>1115-26</v>
          </cell>
        </row>
        <row r="167">
          <cell r="D167" t="str">
            <v>1-5/8   Tube Strape</v>
          </cell>
          <cell r="E167">
            <v>12</v>
          </cell>
        </row>
        <row r="167">
          <cell r="L167">
            <v>2.59403631517575</v>
          </cell>
        </row>
        <row r="168">
          <cell r="A168" t="str">
            <v>FI117.10</v>
          </cell>
          <cell r="B168" t="str">
            <v>1115-34</v>
          </cell>
        </row>
        <row r="168">
          <cell r="D168" t="str">
            <v>2-1/8   Tube Strape</v>
          </cell>
          <cell r="E168">
            <v>14.5</v>
          </cell>
        </row>
        <row r="168">
          <cell r="L168">
            <v>3.11086123604864</v>
          </cell>
        </row>
        <row r="169">
          <cell r="A169" t="str">
            <v>FI117.11</v>
          </cell>
          <cell r="B169" t="str">
            <v>137CP13A</v>
          </cell>
        </row>
        <row r="169">
          <cell r="D169" t="str">
            <v>CAP1/2 (L=12mm)</v>
          </cell>
          <cell r="E169">
            <v>4</v>
          </cell>
        </row>
        <row r="169">
          <cell r="L169">
            <v>1.11485507246377</v>
          </cell>
        </row>
        <row r="170">
          <cell r="A170" t="str">
            <v>FI117.12</v>
          </cell>
          <cell r="B170" t="str">
            <v>137CP16A</v>
          </cell>
        </row>
        <row r="170">
          <cell r="D170" t="str">
            <v>CAP5/8 (L=14mm)</v>
          </cell>
          <cell r="E170">
            <v>7</v>
          </cell>
        </row>
        <row r="170">
          <cell r="L170">
            <v>1.46594202898551</v>
          </cell>
        </row>
        <row r="171">
          <cell r="A171" t="str">
            <v>FI117.13</v>
          </cell>
          <cell r="B171" t="str">
            <v>137CP19A</v>
          </cell>
        </row>
        <row r="171">
          <cell r="D171" t="str">
            <v>CAP3/4 (L=16mm)</v>
          </cell>
          <cell r="E171">
            <v>12</v>
          </cell>
        </row>
        <row r="171">
          <cell r="L171">
            <v>2.43605072463768</v>
          </cell>
        </row>
        <row r="172">
          <cell r="A172" t="str">
            <v>FI121</v>
          </cell>
          <cell r="B172" t="str">
            <v>137CP22A</v>
          </cell>
        </row>
        <row r="172">
          <cell r="D172" t="str">
            <v>CAP7/8 (L=6mm)</v>
          </cell>
        </row>
        <row r="172">
          <cell r="L172">
            <v>3.0643115942029</v>
          </cell>
        </row>
        <row r="173">
          <cell r="A173" t="str">
            <v>FI122</v>
          </cell>
          <cell r="B173" t="str">
            <v>137CP28A</v>
          </cell>
        </row>
        <row r="173">
          <cell r="D173" t="str">
            <v>CAP1 1/8 (L=6mm)</v>
          </cell>
        </row>
        <row r="173">
          <cell r="L173">
            <v>6.51358695652174</v>
          </cell>
        </row>
        <row r="174">
          <cell r="A174" t="str">
            <v>FI123</v>
          </cell>
          <cell r="B174" t="str">
            <v>137CP35A</v>
          </cell>
        </row>
        <row r="174">
          <cell r="D174" t="str">
            <v>CAP1 3/8 (L=6mm)</v>
          </cell>
        </row>
        <row r="174">
          <cell r="L174">
            <v>7.39367335562988</v>
          </cell>
        </row>
        <row r="175">
          <cell r="A175" t="str">
            <v>FI124</v>
          </cell>
          <cell r="B175" t="str">
            <v>137CP42A</v>
          </cell>
        </row>
        <row r="175">
          <cell r="D175" t="str">
            <v>CAP1 5/8 (L=6mm)</v>
          </cell>
        </row>
        <row r="175">
          <cell r="L175">
            <v>10.0232720178372</v>
          </cell>
        </row>
        <row r="176">
          <cell r="A176" t="str">
            <v>FI125</v>
          </cell>
          <cell r="B176" t="str">
            <v>137CP54A</v>
          </cell>
        </row>
        <row r="176">
          <cell r="D176" t="str">
            <v>CAP2 1/8 (L=13mm)</v>
          </cell>
        </row>
        <row r="176">
          <cell r="L176">
            <v>19.3311036789298</v>
          </cell>
        </row>
        <row r="177">
          <cell r="A177" t="str">
            <v>FI126</v>
          </cell>
          <cell r="B177" t="str">
            <v>137CP67A</v>
          </cell>
        </row>
        <row r="177">
          <cell r="D177" t="str">
            <v>CAP2 5/8 (L=17mm)</v>
          </cell>
        </row>
        <row r="177">
          <cell r="L177">
            <v>30.4417502787068</v>
          </cell>
        </row>
        <row r="178">
          <cell r="A178" t="str">
            <v>FI127</v>
          </cell>
          <cell r="B178" t="str">
            <v>137CP80A</v>
          </cell>
        </row>
        <row r="178">
          <cell r="D178" t="str">
            <v>CAP3 1/8 (L=20mm)</v>
          </cell>
        </row>
        <row r="178">
          <cell r="L178">
            <v>46.2785674470457</v>
          </cell>
        </row>
        <row r="179">
          <cell r="A179" t="str">
            <v>FI127.1</v>
          </cell>
          <cell r="B179" t="str">
            <v>137CP105A</v>
          </cell>
        </row>
        <row r="179">
          <cell r="D179" t="str">
            <v>CAP4 1/8 (L=55mm)</v>
          </cell>
          <cell r="E179">
            <v>570</v>
          </cell>
        </row>
        <row r="179">
          <cell r="L179">
            <v>103.075529542921</v>
          </cell>
        </row>
        <row r="180">
          <cell r="A180" t="str">
            <v>FI128</v>
          </cell>
          <cell r="B180" t="str">
            <v>132FD35A</v>
          </cell>
        </row>
        <row r="180">
          <cell r="D180" t="str">
            <v>1" STRAINER C/W SELIGAGEL 35GRAM</v>
          </cell>
          <cell r="E180" t="str">
            <v>25mm*140mm        (1/4x1/8)</v>
          </cell>
        </row>
        <row r="180">
          <cell r="L180">
            <v>7.33997584541063</v>
          </cell>
        </row>
        <row r="181">
          <cell r="A181" t="str">
            <v>FI129</v>
          </cell>
        </row>
        <row r="181">
          <cell r="D181" t="str">
            <v>3/4" STRAINER C/W SELIGAGEL 12GRAM</v>
          </cell>
          <cell r="E181" t="str">
            <v>19mm*100mm (1/4x1/8)</v>
          </cell>
        </row>
        <row r="181">
          <cell r="L181">
            <v>3.91963109354414</v>
          </cell>
        </row>
        <row r="182">
          <cell r="A182" t="str">
            <v>FI130</v>
          </cell>
          <cell r="B182" t="str">
            <v>131FT25F</v>
          </cell>
        </row>
        <row r="182">
          <cell r="D182" t="str">
            <v>30mm STRAINER C/W SELIGAGEL 50GRAM</v>
          </cell>
          <cell r="E182" t="str">
            <v>30x165mm          (1/4x1/8)</v>
          </cell>
        </row>
        <row r="182">
          <cell r="L182">
            <v>9.61671941806874</v>
          </cell>
        </row>
        <row r="183">
          <cell r="A183" t="str">
            <v>FI130.1</v>
          </cell>
        </row>
        <row r="183">
          <cell r="D183" t="str">
            <v>30mm x 165mm STRAINER C/W SELIGAGEL 50GRAM (3/8"x3/8")</v>
          </cell>
          <cell r="E183" t="str">
            <v>30x165mm          (3/8x3/8)</v>
          </cell>
        </row>
        <row r="183">
          <cell r="L183">
            <v>9.61671941806874</v>
          </cell>
        </row>
        <row r="184">
          <cell r="A184" t="str">
            <v>FI130.2</v>
          </cell>
        </row>
        <row r="184">
          <cell r="D184" t="str">
            <v>1-1/8" COPPER STRAINER C/W SELIGAGEL 50G (1/8"x3/8")</v>
          </cell>
          <cell r="E184" t="str">
            <v>30x165mm          (1/8x3/8)</v>
          </cell>
        </row>
        <row r="184">
          <cell r="L184">
            <v>9.61671941806874</v>
          </cell>
        </row>
        <row r="185">
          <cell r="A185" t="str">
            <v>FI131</v>
          </cell>
          <cell r="B185" t="str">
            <v>YK 5/8*1/2*1/2</v>
          </cell>
        </row>
        <row r="185">
          <cell r="D185" t="str">
            <v>YK 5/8*1/2*1/2</v>
          </cell>
        </row>
        <row r="185">
          <cell r="L185">
            <v>9.34532733633183</v>
          </cell>
        </row>
        <row r="186">
          <cell r="A186" t="str">
            <v>FI132</v>
          </cell>
          <cell r="B186" t="str">
            <v>YK 5/8*5/8*5/8</v>
          </cell>
        </row>
        <row r="186">
          <cell r="D186" t="str">
            <v>YK 5/8*5/8*5/8</v>
          </cell>
        </row>
        <row r="186">
          <cell r="L186">
            <v>11.327669498584</v>
          </cell>
        </row>
        <row r="187">
          <cell r="A187" t="str">
            <v>FI133</v>
          </cell>
          <cell r="B187" t="str">
            <v>YK 3/4*5/8*5/8</v>
          </cell>
        </row>
        <row r="187">
          <cell r="D187" t="str">
            <v>YK 3/4*5/8*5/8</v>
          </cell>
        </row>
        <row r="187">
          <cell r="L187">
            <v>12.0356488422455</v>
          </cell>
        </row>
        <row r="188">
          <cell r="A188" t="str">
            <v>FI134</v>
          </cell>
          <cell r="B188" t="str">
            <v>YK 7/8*1/2*1/2</v>
          </cell>
        </row>
        <row r="188">
          <cell r="D188" t="str">
            <v>YK 7/8*1/2*1/2</v>
          </cell>
        </row>
        <row r="188">
          <cell r="L188">
            <v>12.0356488422455</v>
          </cell>
        </row>
        <row r="189">
          <cell r="A189" t="str">
            <v>FI135</v>
          </cell>
          <cell r="B189" t="str">
            <v>YK 7/8*5/8*5/8</v>
          </cell>
        </row>
        <row r="189">
          <cell r="D189" t="str">
            <v>YK 7/8*5/8*5/8</v>
          </cell>
        </row>
        <row r="189">
          <cell r="L189">
            <v>12.743628185907</v>
          </cell>
        </row>
        <row r="190">
          <cell r="A190" t="str">
            <v>FI136</v>
          </cell>
          <cell r="B190" t="str">
            <v>YK 7/8*3/4*3/4</v>
          </cell>
        </row>
        <row r="190">
          <cell r="D190" t="str">
            <v>YK 7/8*3/4*3/4</v>
          </cell>
        </row>
        <row r="190">
          <cell r="L190">
            <v>16.2835249042146</v>
          </cell>
        </row>
        <row r="192">
          <cell r="A192" t="str">
            <v>FI137</v>
          </cell>
          <cell r="B192" t="str">
            <v>YK 1 1/8*7/8*7/8</v>
          </cell>
        </row>
        <row r="192">
          <cell r="D192" t="str">
            <v>YK 1 1/8*7/8*7/8</v>
          </cell>
        </row>
        <row r="192">
          <cell r="L192">
            <v>20.5314009661836</v>
          </cell>
        </row>
        <row r="193">
          <cell r="A193" t="str">
            <v>FI155</v>
          </cell>
          <cell r="B193" t="str">
            <v>301AN1013AB</v>
          </cell>
        </row>
        <row r="193">
          <cell r="D193" t="str">
            <v>3/8 x 1/2   C x M Adaptor</v>
          </cell>
          <cell r="E193">
            <v>36</v>
          </cell>
        </row>
        <row r="193">
          <cell r="L193">
            <v>8.55543478260869</v>
          </cell>
        </row>
        <row r="194">
          <cell r="A194" t="str">
            <v>FI156</v>
          </cell>
          <cell r="B194" t="str">
            <v>301AN1313AB</v>
          </cell>
        </row>
        <row r="194">
          <cell r="D194" t="str">
            <v>1/2 x 1/2   C x M Adaptor</v>
          </cell>
          <cell r="E194">
            <v>36</v>
          </cell>
        </row>
        <row r="194">
          <cell r="L194">
            <v>8.04728260869565</v>
          </cell>
        </row>
        <row r="195">
          <cell r="A195" t="str">
            <v>FI157</v>
          </cell>
          <cell r="B195" t="str">
            <v>301AN1619AB</v>
          </cell>
        </row>
        <row r="195">
          <cell r="D195" t="str">
            <v>5/8 x 3/4   C x M Adaptor</v>
          </cell>
          <cell r="E195">
            <v>59</v>
          </cell>
        </row>
        <row r="195">
          <cell r="L195">
            <v>13.2951086956522</v>
          </cell>
        </row>
        <row r="196">
          <cell r="A196" t="str">
            <v>FI158</v>
          </cell>
          <cell r="B196" t="str">
            <v>301AN16AB</v>
          </cell>
        </row>
        <row r="196">
          <cell r="D196" t="str">
            <v>5/8 x 1/2   C x M Adaptor</v>
          </cell>
          <cell r="E196">
            <v>32</v>
          </cell>
        </row>
        <row r="196">
          <cell r="L196">
            <v>8.41684782608695</v>
          </cell>
        </row>
        <row r="197">
          <cell r="A197" t="str">
            <v>FI159</v>
          </cell>
          <cell r="B197" t="str">
            <v>301AN1919AB</v>
          </cell>
        </row>
        <row r="197">
          <cell r="D197" t="str">
            <v>3/4 x 3/4   C x M Adaptor</v>
          </cell>
          <cell r="E197">
            <v>64</v>
          </cell>
        </row>
        <row r="197">
          <cell r="L197">
            <v>13.9264492753623</v>
          </cell>
        </row>
        <row r="198">
          <cell r="A198" t="str">
            <v>FI160</v>
          </cell>
          <cell r="B198" t="str">
            <v>301AN1913AB</v>
          </cell>
        </row>
        <row r="198">
          <cell r="D198" t="str">
            <v>3/4 x 1/2   C x M Adaptor</v>
          </cell>
          <cell r="E198">
            <v>38</v>
          </cell>
        </row>
        <row r="198">
          <cell r="L198">
            <v>10.3909420289855</v>
          </cell>
        </row>
        <row r="199">
          <cell r="A199" t="str">
            <v>FI161</v>
          </cell>
          <cell r="B199" t="str">
            <v>301AN22AB</v>
          </cell>
        </row>
        <row r="199">
          <cell r="D199" t="str">
            <v>7/8 x 3/4   C x M Adaptor</v>
          </cell>
          <cell r="E199">
            <v>58</v>
          </cell>
        </row>
        <row r="199">
          <cell r="L199">
            <v>15.4724637681159</v>
          </cell>
        </row>
        <row r="200">
          <cell r="A200" t="str">
            <v>FI162</v>
          </cell>
          <cell r="B200" t="str">
            <v>301AN2213AB</v>
          </cell>
        </row>
        <row r="200">
          <cell r="D200" t="str">
            <v>7/8 x 1/2   C x M Adaptor</v>
          </cell>
          <cell r="E200">
            <v>59</v>
          </cell>
        </row>
        <row r="200">
          <cell r="L200">
            <v>13.6338768115942</v>
          </cell>
        </row>
        <row r="201">
          <cell r="A201" t="str">
            <v>FI163</v>
          </cell>
          <cell r="B201" t="str">
            <v>301AN2819AB</v>
          </cell>
        </row>
        <row r="201">
          <cell r="D201" t="str">
            <v>1-1/8 x 3/4   C x M Adaptor</v>
          </cell>
          <cell r="E201">
            <v>86</v>
          </cell>
        </row>
        <row r="201">
          <cell r="L201">
            <v>23.7076086956522</v>
          </cell>
        </row>
        <row r="202">
          <cell r="A202" t="str">
            <v>FI164</v>
          </cell>
          <cell r="B202" t="str">
            <v>301AN2813AB</v>
          </cell>
        </row>
        <row r="202">
          <cell r="D202" t="str">
            <v>1-1/8 x 1/2   C x M Adaptor</v>
          </cell>
          <cell r="E202">
            <v>73</v>
          </cell>
        </row>
        <row r="202">
          <cell r="L202">
            <v>23.6798913043478</v>
          </cell>
        </row>
        <row r="203">
          <cell r="A203" t="str">
            <v>FI165</v>
          </cell>
          <cell r="B203" t="str">
            <v>301AN28AB</v>
          </cell>
        </row>
        <row r="203">
          <cell r="D203" t="str">
            <v>1-1/8 x 1   C x M Adaptor</v>
          </cell>
          <cell r="E203">
            <v>104</v>
          </cell>
        </row>
        <row r="203">
          <cell r="L203">
            <v>24.1356884057971</v>
          </cell>
        </row>
        <row r="204">
          <cell r="A204" t="str">
            <v>FI166</v>
          </cell>
          <cell r="B204" t="str">
            <v>301AN35AB</v>
          </cell>
        </row>
        <row r="204">
          <cell r="D204" t="str">
            <v>1-3/8 x 1-1/4   C x M Adaptor</v>
          </cell>
          <cell r="E204">
            <v>150</v>
          </cell>
        </row>
        <row r="204">
          <cell r="L204">
            <v>39.608152173913</v>
          </cell>
        </row>
        <row r="205">
          <cell r="A205" t="str">
            <v>FI167</v>
          </cell>
          <cell r="B205" t="str">
            <v>301AN3525AB</v>
          </cell>
        </row>
        <row r="205">
          <cell r="D205" t="str">
            <v>1-3/8 x 1   C x M Adaptor</v>
          </cell>
          <cell r="E205">
            <v>127</v>
          </cell>
        </row>
        <row r="205">
          <cell r="L205">
            <v>33.1407608695652</v>
          </cell>
        </row>
        <row r="206">
          <cell r="A206" t="str">
            <v>FI168</v>
          </cell>
          <cell r="B206" t="str">
            <v>301AN42AB</v>
          </cell>
        </row>
        <row r="206">
          <cell r="D206" t="str">
            <v>1-5/8 x 1-1/2   C x M Adaptor</v>
          </cell>
          <cell r="E206">
            <v>209</v>
          </cell>
        </row>
        <row r="206">
          <cell r="L206">
            <v>50.4271739130435</v>
          </cell>
        </row>
        <row r="207">
          <cell r="A207" t="str">
            <v>FI169</v>
          </cell>
          <cell r="B207" t="str">
            <v>301AN54AB</v>
          </cell>
        </row>
        <row r="207">
          <cell r="D207" t="str">
            <v>2-1/8 x 2   C x M Adaptor</v>
          </cell>
          <cell r="E207">
            <v>322</v>
          </cell>
        </row>
        <row r="207">
          <cell r="L207">
            <v>83.4878623188406</v>
          </cell>
        </row>
        <row r="208">
          <cell r="A208" t="str">
            <v>FI169.1</v>
          </cell>
          <cell r="B208" t="str">
            <v>CS5</v>
          </cell>
        </row>
        <row r="208">
          <cell r="D208" t="str">
            <v>5/8" SOCKET</v>
          </cell>
        </row>
        <row r="208">
          <cell r="L208">
            <v>2.99942528735632</v>
          </cell>
        </row>
        <row r="209">
          <cell r="A209" t="str">
            <v>FI169.2</v>
          </cell>
          <cell r="B209" t="str">
            <v>CS6</v>
          </cell>
        </row>
        <row r="209">
          <cell r="D209" t="str">
            <v>3/4" SOCKET</v>
          </cell>
        </row>
        <row r="209">
          <cell r="L209">
            <v>3.47434759766931</v>
          </cell>
        </row>
        <row r="210">
          <cell r="A210" t="str">
            <v>FI170</v>
          </cell>
          <cell r="B210" t="str">
            <v>CS7</v>
          </cell>
        </row>
        <row r="210">
          <cell r="D210" t="str">
            <v>7/8" SOCKET</v>
          </cell>
        </row>
        <row r="210">
          <cell r="L210">
            <v>4.53333333333333</v>
          </cell>
        </row>
        <row r="211">
          <cell r="A211" t="str">
            <v>FI171</v>
          </cell>
          <cell r="B211" t="str">
            <v>CS8</v>
          </cell>
        </row>
        <row r="211">
          <cell r="D211" t="str">
            <v>1-1/8" SOCKET</v>
          </cell>
        </row>
        <row r="211">
          <cell r="L211">
            <v>5.92970822281167</v>
          </cell>
        </row>
        <row r="212">
          <cell r="A212" t="str">
            <v>FI172</v>
          </cell>
          <cell r="B212" t="str">
            <v>CS9</v>
          </cell>
        </row>
        <row r="212">
          <cell r="D212" t="str">
            <v>1-3/8" SOCKET</v>
          </cell>
        </row>
        <row r="212">
          <cell r="L212">
            <v>9.30862732095491</v>
          </cell>
        </row>
        <row r="213">
          <cell r="A213" t="str">
            <v>FI173</v>
          </cell>
          <cell r="B213" t="str">
            <v>CS10</v>
          </cell>
        </row>
        <row r="213">
          <cell r="D213" t="str">
            <v>1-5/8" SOCKET</v>
          </cell>
        </row>
        <row r="213">
          <cell r="L213">
            <v>12.7870766806028</v>
          </cell>
        </row>
        <row r="214">
          <cell r="A214" t="str">
            <v>FI174</v>
          </cell>
          <cell r="B214" t="str">
            <v>CS11</v>
          </cell>
        </row>
        <row r="214">
          <cell r="D214" t="str">
            <v>2-1/8" SOCKET</v>
          </cell>
        </row>
        <row r="214">
          <cell r="L214">
            <v>22.579224137931</v>
          </cell>
        </row>
        <row r="215">
          <cell r="A215" t="str">
            <v>FI175</v>
          </cell>
          <cell r="B215" t="str">
            <v>CS12</v>
          </cell>
        </row>
        <row r="215">
          <cell r="D215" t="str">
            <v>2-5/8" SOCKET</v>
          </cell>
        </row>
        <row r="215">
          <cell r="L215">
            <v>38.6896551724138</v>
          </cell>
        </row>
        <row r="216">
          <cell r="A216" t="str">
            <v>FI176</v>
          </cell>
          <cell r="B216" t="str">
            <v>CS13</v>
          </cell>
        </row>
        <row r="216">
          <cell r="D216" t="str">
            <v>3-1/8" SOCKET</v>
          </cell>
        </row>
        <row r="216">
          <cell r="L216">
            <v>62.0402298850575</v>
          </cell>
        </row>
        <row r="217">
          <cell r="A217" t="str">
            <v>FI177</v>
          </cell>
          <cell r="B217" t="str">
            <v>CS14</v>
          </cell>
        </row>
        <row r="217">
          <cell r="D217" t="str">
            <v>4-1/8" SOCKET</v>
          </cell>
        </row>
        <row r="217">
          <cell r="L217">
            <v>120.048595854427</v>
          </cell>
        </row>
        <row r="218">
          <cell r="A218" t="str">
            <v>FI177.1</v>
          </cell>
          <cell r="B218" t="str">
            <v>CE3</v>
          </cell>
        </row>
        <row r="218">
          <cell r="D218" t="str">
            <v>3/8" ELBOW</v>
          </cell>
        </row>
        <row r="218">
          <cell r="L218">
            <v>2.57479793823523</v>
          </cell>
        </row>
        <row r="219">
          <cell r="A219" t="str">
            <v>FI177.2</v>
          </cell>
          <cell r="B219" t="str">
            <v>CE4</v>
          </cell>
        </row>
        <row r="219">
          <cell r="D219" t="str">
            <v>1/2" ELBOW</v>
          </cell>
        </row>
        <row r="219">
          <cell r="L219">
            <v>2.83553696995525</v>
          </cell>
        </row>
        <row r="220">
          <cell r="A220" t="str">
            <v>FI177.3</v>
          </cell>
          <cell r="B220" t="str">
            <v>CE5</v>
          </cell>
        </row>
        <row r="220">
          <cell r="D220" t="str">
            <v>5/8" ELBOW</v>
          </cell>
        </row>
        <row r="220">
          <cell r="L220">
            <v>4.08491149694703</v>
          </cell>
        </row>
        <row r="221">
          <cell r="A221" t="str">
            <v>FI177.4</v>
          </cell>
          <cell r="B221" t="str">
            <v>CE6</v>
          </cell>
        </row>
        <row r="221">
          <cell r="D221" t="str">
            <v>3/4" ELBOW</v>
          </cell>
        </row>
        <row r="221">
          <cell r="L221">
            <v>4.79487179487179</v>
          </cell>
        </row>
        <row r="222">
          <cell r="A222" t="str">
            <v>FI178</v>
          </cell>
          <cell r="B222" t="str">
            <v>CE7</v>
          </cell>
        </row>
        <row r="222">
          <cell r="D222" t="str">
            <v>7/8" ELBOW</v>
          </cell>
        </row>
        <row r="222">
          <cell r="L222">
            <v>8.59018567639257</v>
          </cell>
        </row>
        <row r="223">
          <cell r="A223" t="str">
            <v>FI179</v>
          </cell>
          <cell r="B223" t="str">
            <v>CE8</v>
          </cell>
        </row>
        <row r="223">
          <cell r="D223" t="str">
            <v>1-1/8" ELBOW</v>
          </cell>
        </row>
        <row r="223">
          <cell r="L223">
            <v>11.4310344827586</v>
          </cell>
        </row>
        <row r="224">
          <cell r="A224" t="str">
            <v>FI180</v>
          </cell>
          <cell r="B224" t="str">
            <v>CE9</v>
          </cell>
        </row>
        <row r="224">
          <cell r="D224" t="str">
            <v>1-3/8" ELBOW</v>
          </cell>
        </row>
        <row r="224">
          <cell r="L224">
            <v>17.5711759504863</v>
          </cell>
        </row>
        <row r="225">
          <cell r="A225" t="str">
            <v>FI181</v>
          </cell>
          <cell r="B225" t="str">
            <v>CE10</v>
          </cell>
        </row>
        <row r="225">
          <cell r="D225" t="str">
            <v>1-5/8" ELBOW</v>
          </cell>
        </row>
        <row r="225">
          <cell r="L225">
            <v>30.9111405835544</v>
          </cell>
        </row>
        <row r="226">
          <cell r="A226" t="str">
            <v>FI182</v>
          </cell>
          <cell r="B226" t="str">
            <v>CE11</v>
          </cell>
        </row>
        <row r="226">
          <cell r="D226" t="str">
            <v>2-1/8" ELBOW</v>
          </cell>
        </row>
        <row r="226">
          <cell r="L226">
            <v>59.5450928381963</v>
          </cell>
        </row>
        <row r="227">
          <cell r="A227" t="str">
            <v>FI183</v>
          </cell>
          <cell r="B227" t="str">
            <v>CE12</v>
          </cell>
        </row>
        <row r="227">
          <cell r="D227" t="str">
            <v>2-5/8" ELBOW</v>
          </cell>
        </row>
        <row r="227">
          <cell r="L227">
            <v>107.463748894783</v>
          </cell>
        </row>
        <row r="228">
          <cell r="A228" t="str">
            <v>FI184</v>
          </cell>
          <cell r="B228" t="str">
            <v>CE13</v>
          </cell>
        </row>
        <row r="228">
          <cell r="D228" t="str">
            <v>3-1/8" ELBOW</v>
          </cell>
        </row>
        <row r="228">
          <cell r="L228">
            <v>170.999557913351</v>
          </cell>
        </row>
        <row r="229">
          <cell r="A229" t="str">
            <v>FI185</v>
          </cell>
          <cell r="B229" t="str">
            <v>CE14</v>
          </cell>
        </row>
        <row r="229">
          <cell r="D229" t="str">
            <v>4-1/8" ELBOW</v>
          </cell>
        </row>
        <row r="229">
          <cell r="L229">
            <v>370.455843442544</v>
          </cell>
        </row>
        <row r="230">
          <cell r="B230" t="str">
            <v>CE14</v>
          </cell>
        </row>
        <row r="230">
          <cell r="D230" t="str">
            <v>7/8" ELBOW * 45º</v>
          </cell>
        </row>
        <row r="230">
          <cell r="L230">
            <v>8.71302930997744</v>
          </cell>
        </row>
        <row r="231">
          <cell r="B231" t="str">
            <v>CE15</v>
          </cell>
        </row>
        <row r="231">
          <cell r="D231" t="str">
            <v>1-1/8" ELBOW * 45º</v>
          </cell>
        </row>
        <row r="231">
          <cell r="L231">
            <v>11.602886911541</v>
          </cell>
        </row>
        <row r="232">
          <cell r="B232" t="str">
            <v>CE16</v>
          </cell>
        </row>
        <row r="232">
          <cell r="D232" t="str">
            <v>1-3/8" ELBOW * 45º</v>
          </cell>
        </row>
        <row r="232">
          <cell r="L232">
            <v>17.8388954201783</v>
          </cell>
        </row>
        <row r="233">
          <cell r="B233" t="str">
            <v>CE17</v>
          </cell>
        </row>
        <row r="233">
          <cell r="D233" t="str">
            <v>1-5/8" ELBOW * 45º</v>
          </cell>
        </row>
        <row r="233">
          <cell r="L233">
            <v>31.3973250696194</v>
          </cell>
        </row>
        <row r="234">
          <cell r="B234" t="str">
            <v>CE18</v>
          </cell>
        </row>
        <row r="234">
          <cell r="D234" t="str">
            <v>2-1/8" ELBOW * 45º</v>
          </cell>
        </row>
        <row r="234">
          <cell r="L234">
            <v>60.4697271064021</v>
          </cell>
        </row>
        <row r="235">
          <cell r="B235" t="str">
            <v>CE19</v>
          </cell>
        </row>
        <row r="235">
          <cell r="D235" t="str">
            <v>2-5/8" ELBOW * 45º</v>
          </cell>
        </row>
        <row r="235">
          <cell r="L235">
            <v>109.130148901151</v>
          </cell>
        </row>
        <row r="236">
          <cell r="B236" t="str">
            <v>CE20</v>
          </cell>
        </row>
        <row r="236">
          <cell r="D236" t="str">
            <v>3-1/8" ELBOW * 45º</v>
          </cell>
        </row>
        <row r="236">
          <cell r="L236">
            <v>173.652195125535</v>
          </cell>
        </row>
        <row r="237">
          <cell r="D237" t="str">
            <v>4-1/8" ELBOW * 45º</v>
          </cell>
        </row>
        <row r="237">
          <cell r="L237">
            <v>388.979178820988</v>
          </cell>
        </row>
        <row r="238">
          <cell r="A238" t="str">
            <v>FI185.1</v>
          </cell>
          <cell r="B238" t="str">
            <v>102CP10-06</v>
          </cell>
        </row>
        <row r="238">
          <cell r="D238" t="str">
            <v>3/8x1/4  REDUCER</v>
          </cell>
        </row>
        <row r="238">
          <cell r="L238">
            <v>2.61169827586207</v>
          </cell>
        </row>
        <row r="239">
          <cell r="A239" t="str">
            <v>FI186</v>
          </cell>
          <cell r="B239" t="str">
            <v>102CP13-10</v>
          </cell>
        </row>
        <row r="239">
          <cell r="D239" t="str">
            <v>1/2x3/8  REDUCER</v>
          </cell>
        </row>
        <row r="239">
          <cell r="L239">
            <v>2.71609195402299</v>
          </cell>
        </row>
        <row r="240">
          <cell r="A240" t="str">
            <v>FI187</v>
          </cell>
          <cell r="B240" t="str">
            <v>102CP13-06</v>
          </cell>
        </row>
        <row r="240">
          <cell r="D240" t="str">
            <v>1/2x1/4  REDUCER</v>
          </cell>
        </row>
        <row r="240">
          <cell r="L240">
            <v>2.69752873563218</v>
          </cell>
        </row>
        <row r="241">
          <cell r="A241" t="str">
            <v>FI188</v>
          </cell>
          <cell r="B241" t="str">
            <v>102CP16-13</v>
          </cell>
        </row>
        <row r="241">
          <cell r="D241" t="str">
            <v>5/8x1/2  REDUCER</v>
          </cell>
        </row>
        <row r="241">
          <cell r="L241">
            <v>3.45862068965517</v>
          </cell>
        </row>
        <row r="242">
          <cell r="A242" t="str">
            <v>FI189</v>
          </cell>
          <cell r="B242" t="str">
            <v>102CP16-10</v>
          </cell>
        </row>
        <row r="242">
          <cell r="D242" t="str">
            <v>5/8x3/8  REDUCER</v>
          </cell>
        </row>
        <row r="242">
          <cell r="L242">
            <v>3.45862068965517</v>
          </cell>
        </row>
        <row r="243">
          <cell r="A243" t="str">
            <v>FI190</v>
          </cell>
          <cell r="B243" t="str">
            <v>102CP19-16</v>
          </cell>
        </row>
        <row r="243">
          <cell r="D243" t="str">
            <v>3/4x5/8  REDUCER</v>
          </cell>
        </row>
        <row r="243">
          <cell r="L243">
            <v>4.17202852867195</v>
          </cell>
        </row>
        <row r="244">
          <cell r="A244" t="str">
            <v>FI191</v>
          </cell>
          <cell r="B244" t="str">
            <v>102CP19-13</v>
          </cell>
        </row>
        <row r="244">
          <cell r="D244" t="str">
            <v>3/4x1/2  REDUCER</v>
          </cell>
        </row>
        <row r="244">
          <cell r="L244">
            <v>4.34770114942529</v>
          </cell>
        </row>
        <row r="245">
          <cell r="A245" t="str">
            <v>FI193</v>
          </cell>
          <cell r="B245" t="str">
            <v>102CP22-19</v>
          </cell>
        </row>
        <row r="245">
          <cell r="D245" t="str">
            <v>7/8x3/4  REDUCER</v>
          </cell>
        </row>
        <row r="245">
          <cell r="L245">
            <v>5.62758620689655</v>
          </cell>
        </row>
        <row r="246">
          <cell r="A246" t="str">
            <v>FI194</v>
          </cell>
          <cell r="B246" t="str">
            <v>102CP22-16</v>
          </cell>
        </row>
        <row r="246">
          <cell r="D246" t="str">
            <v>7/8x5/8  REDUCER</v>
          </cell>
        </row>
        <row r="246">
          <cell r="L246">
            <v>5.62758620689655</v>
          </cell>
        </row>
        <row r="247">
          <cell r="A247" t="str">
            <v>FI195</v>
          </cell>
          <cell r="B247" t="str">
            <v>102CP22-13</v>
          </cell>
        </row>
        <row r="247">
          <cell r="D247" t="str">
            <v>7/8x1/2  REDUCER</v>
          </cell>
        </row>
        <row r="247">
          <cell r="L247">
            <v>5.58850574712644</v>
          </cell>
        </row>
        <row r="248">
          <cell r="A248" t="str">
            <v>FI197</v>
          </cell>
          <cell r="B248" t="str">
            <v>102CP28-22</v>
          </cell>
        </row>
        <row r="248">
          <cell r="D248" t="str">
            <v>1-1/8x7/8 REDUCER</v>
          </cell>
        </row>
        <row r="248">
          <cell r="L248">
            <v>6.8315649867374</v>
          </cell>
        </row>
        <row r="249">
          <cell r="A249" t="str">
            <v>FI198</v>
          </cell>
          <cell r="B249" t="str">
            <v>102CP28-19</v>
          </cell>
        </row>
        <row r="249">
          <cell r="D249" t="str">
            <v>1-1/8x3/4  REDUCER</v>
          </cell>
        </row>
        <row r="249">
          <cell r="L249">
            <v>6.8315649867374</v>
          </cell>
        </row>
        <row r="250">
          <cell r="A250" t="str">
            <v>FI199</v>
          </cell>
          <cell r="B250" t="str">
            <v>102CP28-16</v>
          </cell>
        </row>
        <row r="250">
          <cell r="D250" t="str">
            <v>1-1/8x5/8 REDUCER</v>
          </cell>
        </row>
        <row r="250">
          <cell r="L250">
            <v>6.8315649867374</v>
          </cell>
        </row>
        <row r="251">
          <cell r="A251" t="str">
            <v>FI200</v>
          </cell>
          <cell r="B251" t="str">
            <v>102CP28-13</v>
          </cell>
        </row>
        <row r="251">
          <cell r="D251" t="str">
            <v>1-1/8x1/2  REDUCER</v>
          </cell>
        </row>
        <row r="251">
          <cell r="L251">
            <v>6.54193822543235</v>
          </cell>
        </row>
        <row r="252">
          <cell r="A252" t="str">
            <v>FI201</v>
          </cell>
          <cell r="B252" t="str">
            <v>102CP35-28</v>
          </cell>
        </row>
        <row r="252">
          <cell r="D252" t="str">
            <v>1-3/8x1-1/8  REDUCER</v>
          </cell>
        </row>
        <row r="252">
          <cell r="L252">
            <v>12.1525198938992</v>
          </cell>
        </row>
        <row r="253">
          <cell r="A253" t="str">
            <v>FI202</v>
          </cell>
          <cell r="B253" t="str">
            <v>102CP35-22</v>
          </cell>
        </row>
        <row r="253">
          <cell r="D253" t="str">
            <v>1-3/8x7/8  REDUCER</v>
          </cell>
        </row>
        <row r="253">
          <cell r="L253">
            <v>12.1525198938992</v>
          </cell>
        </row>
        <row r="254">
          <cell r="A254" t="str">
            <v>FI202.1</v>
          </cell>
        </row>
        <row r="254">
          <cell r="D254" t="str">
            <v>1-3/8x3/4  REDUCER</v>
          </cell>
        </row>
        <row r="254">
          <cell r="L254">
            <v>11.6363463804003</v>
          </cell>
        </row>
        <row r="255">
          <cell r="A255" t="str">
            <v>FI203</v>
          </cell>
          <cell r="B255" t="str">
            <v>102CP35-16</v>
          </cell>
        </row>
        <row r="255">
          <cell r="D255" t="str">
            <v>1-3/8x5/8  REDUCER</v>
          </cell>
        </row>
        <row r="255">
          <cell r="L255">
            <v>11.6363463804003</v>
          </cell>
        </row>
        <row r="256">
          <cell r="A256" t="str">
            <v>FI204</v>
          </cell>
          <cell r="B256" t="str">
            <v>102CP42-35</v>
          </cell>
        </row>
        <row r="256">
          <cell r="D256" t="str">
            <v>1-5/8x1-3/8  REDUCER</v>
          </cell>
        </row>
        <row r="256">
          <cell r="L256">
            <v>16.5114942528736</v>
          </cell>
        </row>
        <row r="257">
          <cell r="A257" t="str">
            <v>FI205</v>
          </cell>
          <cell r="B257" t="str">
            <v>102CP42-28</v>
          </cell>
        </row>
        <row r="257">
          <cell r="D257" t="str">
            <v>1-5/8x1-1/8  REDUCER</v>
          </cell>
        </row>
        <row r="257">
          <cell r="L257">
            <v>16.5114942528736</v>
          </cell>
        </row>
        <row r="258">
          <cell r="A258" t="str">
            <v>FI206</v>
          </cell>
          <cell r="B258" t="str">
            <v>102CP42-22</v>
          </cell>
        </row>
        <row r="258">
          <cell r="D258" t="str">
            <v>1-5/8x7/8  REDUCER</v>
          </cell>
        </row>
        <row r="258">
          <cell r="L258">
            <v>16.4017683465959</v>
          </cell>
        </row>
        <row r="259">
          <cell r="A259" t="str">
            <v>FI208</v>
          </cell>
          <cell r="B259" t="str">
            <v>102CP54-42</v>
          </cell>
        </row>
        <row r="259">
          <cell r="D259" t="str">
            <v>2-1/8x1-5/8  REDUCER</v>
          </cell>
        </row>
        <row r="259">
          <cell r="L259">
            <v>36.0817860300619</v>
          </cell>
        </row>
        <row r="260">
          <cell r="A260" t="str">
            <v>FI209</v>
          </cell>
          <cell r="B260" t="str">
            <v>102CP54-35</v>
          </cell>
        </row>
        <row r="260">
          <cell r="D260" t="str">
            <v>2-1/8x1-3/8  REDUCER</v>
          </cell>
        </row>
        <row r="260">
          <cell r="L260">
            <v>35.8458001768347</v>
          </cell>
        </row>
        <row r="261">
          <cell r="A261" t="str">
            <v>FI210</v>
          </cell>
          <cell r="B261" t="str">
            <v>102CP54-28</v>
          </cell>
        </row>
        <row r="261">
          <cell r="D261" t="str">
            <v>2-1/8x1-1/8  REDUCER</v>
          </cell>
        </row>
        <row r="261">
          <cell r="L261">
            <v>35.8458001768347</v>
          </cell>
        </row>
        <row r="262">
          <cell r="A262" t="str">
            <v>FI211</v>
          </cell>
          <cell r="B262" t="str">
            <v>102CP54-22</v>
          </cell>
        </row>
        <row r="262">
          <cell r="D262" t="str">
            <v>2-1/8x7/8  REDUCER</v>
          </cell>
        </row>
        <row r="262">
          <cell r="L262">
            <v>35.8458001768347</v>
          </cell>
        </row>
        <row r="263">
          <cell r="A263" t="str">
            <v>FI213</v>
          </cell>
          <cell r="B263" t="str">
            <v>102CP67-54</v>
          </cell>
        </row>
        <row r="263">
          <cell r="D263" t="str">
            <v>2-5/8x2-1/8  REDUCER</v>
          </cell>
        </row>
        <row r="263">
          <cell r="L263">
            <v>49.158709106985</v>
          </cell>
        </row>
        <row r="264">
          <cell r="A264" t="str">
            <v>FI214</v>
          </cell>
          <cell r="B264" t="str">
            <v>102CP67-42</v>
          </cell>
        </row>
        <row r="264">
          <cell r="D264" t="str">
            <v>2-5/8x1-5/8  REDUCER</v>
          </cell>
        </row>
        <row r="264">
          <cell r="L264">
            <v>49.158709106985</v>
          </cell>
        </row>
        <row r="265">
          <cell r="A265" t="str">
            <v>FI217</v>
          </cell>
          <cell r="B265" t="str">
            <v>102CP80-67</v>
          </cell>
        </row>
        <row r="265">
          <cell r="D265" t="str">
            <v>3-1/8x2-5/8  REDUCER</v>
          </cell>
        </row>
        <row r="265">
          <cell r="L265">
            <v>74.39566755084</v>
          </cell>
        </row>
        <row r="266">
          <cell r="A266" t="str">
            <v>FI218</v>
          </cell>
          <cell r="B266" t="str">
            <v>102CP80-54</v>
          </cell>
        </row>
        <row r="266">
          <cell r="D266" t="str">
            <v>3-1/8x2-1/8  REDUCER</v>
          </cell>
        </row>
        <row r="266">
          <cell r="L266">
            <v>71.2431660261921</v>
          </cell>
        </row>
        <row r="267">
          <cell r="A267" t="str">
            <v>FI222</v>
          </cell>
          <cell r="B267" t="str">
            <v>102CP105-80</v>
          </cell>
        </row>
        <row r="267">
          <cell r="D267" t="str">
            <v>4-1/8x3-1/8  REDUCER</v>
          </cell>
        </row>
        <row r="267">
          <cell r="L267">
            <v>152.473167422255</v>
          </cell>
        </row>
        <row r="268">
          <cell r="A268" t="str">
            <v>FI223</v>
          </cell>
          <cell r="B268" t="str">
            <v>102CP105-67</v>
          </cell>
        </row>
        <row r="268">
          <cell r="D268" t="str">
            <v>4-1/8x2-5/8  REDUCER</v>
          </cell>
        </row>
        <row r="268">
          <cell r="L268">
            <v>152.473167422255</v>
          </cell>
        </row>
        <row r="269">
          <cell r="A269" t="str">
            <v>FI224.1</v>
          </cell>
          <cell r="B269" t="str">
            <v>CTE1</v>
          </cell>
        </row>
        <row r="269">
          <cell r="D269" t="str">
            <v>1/4" TEE</v>
          </cell>
        </row>
        <row r="269">
          <cell r="L269">
            <v>5.47592770842365</v>
          </cell>
        </row>
        <row r="270">
          <cell r="A270" t="str">
            <v>FI224.2</v>
          </cell>
          <cell r="B270" t="str">
            <v>CTE2</v>
          </cell>
        </row>
        <row r="270">
          <cell r="D270" t="str">
            <v>3/8" TEE</v>
          </cell>
        </row>
        <row r="270">
          <cell r="L270">
            <v>5.87988958855326</v>
          </cell>
        </row>
        <row r="271">
          <cell r="A271" t="str">
            <v>FI224.3</v>
          </cell>
          <cell r="B271" t="str">
            <v>CTE3</v>
          </cell>
        </row>
        <row r="271">
          <cell r="D271" t="str">
            <v>1/2" TEE</v>
          </cell>
        </row>
        <row r="271">
          <cell r="L271">
            <v>6.13797634530274</v>
          </cell>
        </row>
        <row r="272">
          <cell r="A272" t="str">
            <v>FI224.4</v>
          </cell>
          <cell r="B272" t="str">
            <v>CTE4</v>
          </cell>
        </row>
        <row r="272">
          <cell r="D272" t="str">
            <v>5/8" TEE</v>
          </cell>
        </row>
        <row r="272">
          <cell r="L272">
            <v>7.04689057559437</v>
          </cell>
        </row>
        <row r="273">
          <cell r="A273" t="str">
            <v>FI225</v>
          </cell>
          <cell r="B273" t="str">
            <v>CTE5</v>
          </cell>
        </row>
        <row r="273">
          <cell r="D273" t="str">
            <v>3/4" TEE</v>
          </cell>
        </row>
        <row r="273">
          <cell r="L273">
            <v>9.49310418304594</v>
          </cell>
        </row>
        <row r="274">
          <cell r="A274" t="str">
            <v>FI226</v>
          </cell>
          <cell r="B274" t="str">
            <v>CTE6</v>
          </cell>
        </row>
        <row r="274">
          <cell r="D274" t="str">
            <v>7/8" TEE</v>
          </cell>
        </row>
        <row r="274">
          <cell r="L274">
            <v>12.1300775672253</v>
          </cell>
        </row>
        <row r="275">
          <cell r="A275" t="str">
            <v>FI227</v>
          </cell>
          <cell r="B275" t="str">
            <v>CTE7</v>
          </cell>
        </row>
        <row r="275">
          <cell r="D275" t="str">
            <v>1-1/8" TEE</v>
          </cell>
        </row>
        <row r="275">
          <cell r="L275">
            <v>22.3284703801945</v>
          </cell>
        </row>
        <row r="276">
          <cell r="A276" t="str">
            <v>FI228</v>
          </cell>
          <cell r="B276" t="str">
            <v>CTE8</v>
          </cell>
        </row>
        <row r="276">
          <cell r="D276" t="str">
            <v>1-3/8" TEE</v>
          </cell>
        </row>
        <row r="276">
          <cell r="L276">
            <v>32.2488947833775</v>
          </cell>
        </row>
        <row r="277">
          <cell r="A277" t="str">
            <v>FI229</v>
          </cell>
          <cell r="B277" t="str">
            <v>CTE9</v>
          </cell>
        </row>
        <row r="277">
          <cell r="D277" t="str">
            <v>1-5/8" TEE</v>
          </cell>
        </row>
        <row r="277">
          <cell r="L277">
            <v>45.1202977778104</v>
          </cell>
        </row>
        <row r="278">
          <cell r="A278" t="str">
            <v>FI230</v>
          </cell>
          <cell r="B278" t="str">
            <v>CTE10</v>
          </cell>
        </row>
        <row r="278">
          <cell r="D278" t="str">
            <v>2-1/8" TEE</v>
          </cell>
        </row>
        <row r="278">
          <cell r="L278">
            <v>77.1538461538461</v>
          </cell>
        </row>
        <row r="279">
          <cell r="A279" t="str">
            <v>FI231</v>
          </cell>
          <cell r="B279" t="str">
            <v>CTE11</v>
          </cell>
        </row>
        <row r="279">
          <cell r="D279" t="str">
            <v>2-5/8" TEE</v>
          </cell>
        </row>
        <row r="279">
          <cell r="L279">
            <v>126.184792219275</v>
          </cell>
        </row>
        <row r="280">
          <cell r="A280" t="str">
            <v>FI232</v>
          </cell>
          <cell r="B280" t="str">
            <v>CTE12</v>
          </cell>
        </row>
        <row r="280">
          <cell r="D280" t="str">
            <v>3-1/8" TEE</v>
          </cell>
        </row>
        <row r="280">
          <cell r="L280">
            <v>231.53748429429</v>
          </cell>
        </row>
        <row r="281">
          <cell r="A281" t="str">
            <v>FI232.1</v>
          </cell>
        </row>
        <row r="281">
          <cell r="D281" t="str">
            <v>4-1/8" TEE</v>
          </cell>
        </row>
        <row r="281">
          <cell r="L281">
            <v>421.837193325349</v>
          </cell>
        </row>
        <row r="282">
          <cell r="D282" t="str">
            <v>1/4X1/4X3/8   Tee</v>
          </cell>
        </row>
        <row r="282">
          <cell r="L282">
            <v>6.0257647119334</v>
          </cell>
        </row>
        <row r="283">
          <cell r="D283" t="str">
            <v>3/8X3/8X1/2   Tee</v>
          </cell>
        </row>
        <row r="283">
          <cell r="L283">
            <v>6.46339008207381</v>
          </cell>
        </row>
        <row r="284">
          <cell r="D284" t="str">
            <v>3/8X3/8X1/4   Tee</v>
          </cell>
        </row>
        <row r="284">
          <cell r="L284">
            <v>6.46339008207381</v>
          </cell>
        </row>
        <row r="285">
          <cell r="D285" t="str">
            <v>1/2X1/2X3/8   Tee</v>
          </cell>
        </row>
        <row r="285">
          <cell r="L285">
            <v>6.75514032883409</v>
          </cell>
        </row>
        <row r="286">
          <cell r="D286" t="str">
            <v>1/2X1/2X1/4   Tee</v>
          </cell>
        </row>
        <row r="286">
          <cell r="L286">
            <v>6.75514032883409</v>
          </cell>
        </row>
        <row r="287">
          <cell r="D287" t="str">
            <v>5/8X5/8X1/2   Tee</v>
          </cell>
        </row>
        <row r="287">
          <cell r="L287">
            <v>7.75382386582117</v>
          </cell>
        </row>
        <row r="288">
          <cell r="D288" t="str">
            <v>5/8X5/8X3/8   Tee</v>
          </cell>
        </row>
        <row r="288">
          <cell r="L288">
            <v>7.75382386582117</v>
          </cell>
        </row>
        <row r="289">
          <cell r="D289" t="str">
            <v>3/4X3/4X5/8   Tee</v>
          </cell>
        </row>
        <row r="289">
          <cell r="L289">
            <v>10.4469030666853</v>
          </cell>
        </row>
        <row r="290">
          <cell r="D290" t="str">
            <v>3/4X3/4X1/2   Tee</v>
          </cell>
        </row>
        <row r="290">
          <cell r="L290">
            <v>10.4469030666853</v>
          </cell>
        </row>
        <row r="291">
          <cell r="D291" t="str">
            <v>7/8X7/8X3/4   Tee</v>
          </cell>
        </row>
        <row r="291">
          <cell r="L291">
            <v>13.3419632076142</v>
          </cell>
        </row>
        <row r="292">
          <cell r="A292" t="str">
            <v>FI233</v>
          </cell>
        </row>
        <row r="292">
          <cell r="D292" t="str">
            <v>7/8X7/8X5/8   Tee</v>
          </cell>
        </row>
        <row r="292">
          <cell r="L292">
            <v>13.9261715296198</v>
          </cell>
        </row>
        <row r="293">
          <cell r="D293" t="str">
            <v>7/8X7/8X1/2   Tee</v>
          </cell>
        </row>
        <row r="293">
          <cell r="L293">
            <v>13.3419632076142</v>
          </cell>
        </row>
        <row r="294">
          <cell r="A294" t="str">
            <v>FI234</v>
          </cell>
        </row>
        <row r="294">
          <cell r="D294" t="str">
            <v>1-1/8X1-1/8X7/8   Tee</v>
          </cell>
        </row>
        <row r="294">
          <cell r="L294">
            <v>24.5605658709107</v>
          </cell>
        </row>
        <row r="295">
          <cell r="A295" t="str">
            <v>FI235</v>
          </cell>
        </row>
        <row r="295">
          <cell r="D295" t="str">
            <v>1-1/8X1-1/8X3/4   Tee</v>
          </cell>
        </row>
        <row r="295">
          <cell r="L295">
            <v>24.5605658709107</v>
          </cell>
        </row>
        <row r="296">
          <cell r="A296" t="str">
            <v>FI236</v>
          </cell>
        </row>
        <row r="296">
          <cell r="D296" t="str">
            <v>1-1/8X1-1/8X5/8   Tee</v>
          </cell>
        </row>
        <row r="296">
          <cell r="L296">
            <v>24.5605658709107</v>
          </cell>
        </row>
        <row r="297">
          <cell r="A297" t="str">
            <v>FI237</v>
          </cell>
        </row>
        <row r="297">
          <cell r="D297" t="str">
            <v>1-3/8X1-3/8X1-1/8   Tee</v>
          </cell>
        </row>
        <row r="297">
          <cell r="L297">
            <v>35.473032714412</v>
          </cell>
        </row>
        <row r="298">
          <cell r="A298" t="str">
            <v>FI238</v>
          </cell>
        </row>
        <row r="298">
          <cell r="D298" t="str">
            <v>1-3/8X1-3/8X7/8   Tee</v>
          </cell>
        </row>
        <row r="298">
          <cell r="L298">
            <v>35.473032714412</v>
          </cell>
        </row>
        <row r="299">
          <cell r="A299" t="str">
            <v>FI239</v>
          </cell>
        </row>
        <row r="299">
          <cell r="D299" t="str">
            <v>1-5/8X1-5/8X1-3/8   Tee</v>
          </cell>
        </row>
        <row r="299">
          <cell r="L299">
            <v>51.8267020335986</v>
          </cell>
        </row>
        <row r="300">
          <cell r="A300" t="str">
            <v>FI240</v>
          </cell>
        </row>
        <row r="300">
          <cell r="D300" t="str">
            <v>1-5/8X1-5/8X1-1/8   Tee</v>
          </cell>
        </row>
        <row r="300">
          <cell r="L300">
            <v>51.4870026525199</v>
          </cell>
        </row>
        <row r="301">
          <cell r="A301" t="str">
            <v>FI241</v>
          </cell>
        </row>
        <row r="301">
          <cell r="D301" t="str">
            <v>1-5/8X1-5/8X7/8   Tee</v>
          </cell>
        </row>
        <row r="301">
          <cell r="L301">
            <v>51.8267020335986</v>
          </cell>
        </row>
        <row r="302">
          <cell r="A302" t="str">
            <v>FI242</v>
          </cell>
        </row>
        <row r="302">
          <cell r="D302" t="str">
            <v>2-1/8X2-1/8X1-5/8   Tee</v>
          </cell>
        </row>
        <row r="302">
          <cell r="L302">
            <v>84.8722369584438</v>
          </cell>
        </row>
        <row r="303">
          <cell r="A303" t="str">
            <v>FI243</v>
          </cell>
        </row>
        <row r="303">
          <cell r="D303" t="str">
            <v>2-1/8X2-1/8X1-3/8   Tee</v>
          </cell>
        </row>
        <row r="303">
          <cell r="L303">
            <v>84.3153404067197</v>
          </cell>
        </row>
        <row r="304">
          <cell r="A304" t="str">
            <v>FI244</v>
          </cell>
        </row>
        <row r="304">
          <cell r="D304" t="str">
            <v>2-1/8X2-1/8X1-1/8   Tee</v>
          </cell>
        </row>
        <row r="304">
          <cell r="L304">
            <v>84.3153404067197</v>
          </cell>
        </row>
        <row r="305">
          <cell r="A305" t="str">
            <v>FI245</v>
          </cell>
        </row>
        <row r="305">
          <cell r="D305" t="str">
            <v>2-5/8X2-5/8X2-1/8   Tee</v>
          </cell>
        </row>
        <row r="305">
          <cell r="L305">
            <v>138.803271441202</v>
          </cell>
        </row>
        <row r="306">
          <cell r="A306" t="str">
            <v>FI246</v>
          </cell>
        </row>
        <row r="306">
          <cell r="D306" t="str">
            <v>2-5/8X2-5/8X1-5/8   Tee</v>
          </cell>
        </row>
        <row r="306">
          <cell r="L306">
            <v>138.803271441202</v>
          </cell>
        </row>
        <row r="307">
          <cell r="A307" t="str">
            <v>FI247</v>
          </cell>
        </row>
        <row r="307">
          <cell r="D307" t="str">
            <v>2-5/8X2-5/8X1-3/8   Tee</v>
          </cell>
        </row>
        <row r="307">
          <cell r="L307">
            <v>137.885632183908</v>
          </cell>
        </row>
        <row r="308">
          <cell r="A308" t="str">
            <v>FI248</v>
          </cell>
        </row>
        <row r="308">
          <cell r="D308" t="str">
            <v>3-1/8X3-1/8X2-5/8   Tee</v>
          </cell>
        </row>
        <row r="308">
          <cell r="L308">
            <v>264.213969938108</v>
          </cell>
        </row>
        <row r="309">
          <cell r="A309" t="str">
            <v>FI249</v>
          </cell>
        </row>
        <row r="309">
          <cell r="D309" t="str">
            <v>3-1/8X3-1/8X2-1/8   Tee</v>
          </cell>
        </row>
        <row r="309">
          <cell r="L309">
            <v>264.213969938108</v>
          </cell>
        </row>
        <row r="310">
          <cell r="A310" t="str">
            <v>FI250</v>
          </cell>
        </row>
        <row r="310">
          <cell r="D310" t="str">
            <v>4-1/8X4-1/8X3-1/8   Tee</v>
          </cell>
        </row>
        <row r="310">
          <cell r="L310">
            <v>464.017546308883</v>
          </cell>
        </row>
        <row r="311">
          <cell r="A311" t="str">
            <v>FI251</v>
          </cell>
        </row>
        <row r="311">
          <cell r="D311" t="str">
            <v>4-1/8X4-1/8X2-5/8   Tee</v>
          </cell>
        </row>
        <row r="311">
          <cell r="L311">
            <v>464.017546308883</v>
          </cell>
        </row>
        <row r="312">
          <cell r="A312" t="str">
            <v>FI252</v>
          </cell>
        </row>
        <row r="312">
          <cell r="D312" t="str">
            <v>4-1/8X4-1/8X2-1/8   Tee</v>
          </cell>
        </row>
        <row r="312">
          <cell r="L312">
            <v>464.017546308883</v>
          </cell>
        </row>
        <row r="313">
          <cell r="B313" t="str">
            <v>109RB10A</v>
          </cell>
        </row>
        <row r="313">
          <cell r="D313" t="str">
            <v>3/8   RET BEND</v>
          </cell>
        </row>
        <row r="313">
          <cell r="L313">
            <v>4.01921668613807</v>
          </cell>
        </row>
        <row r="314">
          <cell r="B314" t="str">
            <v>109RB13A</v>
          </cell>
        </row>
        <row r="314">
          <cell r="D314" t="str">
            <v>1/2   RET BEND</v>
          </cell>
        </row>
        <row r="314">
          <cell r="L314">
            <v>5.01892032888307</v>
          </cell>
        </row>
        <row r="315">
          <cell r="B315" t="str">
            <v>109RB16A</v>
          </cell>
        </row>
        <row r="315">
          <cell r="D315" t="str">
            <v>5/8   RET BEND</v>
          </cell>
        </row>
        <row r="315">
          <cell r="L315">
            <v>6.62048636879089</v>
          </cell>
        </row>
        <row r="316">
          <cell r="B316" t="str">
            <v>109RB19A</v>
          </cell>
        </row>
        <row r="316">
          <cell r="D316" t="str">
            <v>3/4   RET BEND</v>
          </cell>
        </row>
        <row r="316">
          <cell r="L316">
            <v>8.92592538165184</v>
          </cell>
        </row>
        <row r="317">
          <cell r="B317" t="str">
            <v>109RB22A</v>
          </cell>
        </row>
        <row r="317">
          <cell r="D317" t="str">
            <v>7/8   RET BEND</v>
          </cell>
        </row>
        <row r="317">
          <cell r="L317">
            <v>15.5464117504427</v>
          </cell>
        </row>
        <row r="318">
          <cell r="B318" t="str">
            <v>109RB28A</v>
          </cell>
        </row>
        <row r="318">
          <cell r="D318" t="str">
            <v>1-1/8   RET BEND</v>
          </cell>
        </row>
        <row r="318">
          <cell r="L318">
            <v>20.5347289065886</v>
          </cell>
        </row>
      </sheetData>
      <sheetData sheetId="33"/>
      <sheetData sheetId="34"/>
      <sheetData sheetId="35"/>
      <sheetData sheetId="36"/>
      <sheetData sheetId="37"/>
      <sheetData sheetId="38"/>
      <sheetData sheetId="39"/>
      <sheetData sheetId="4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U "/>
      <sheetName val="CUST LIST"/>
      <sheetName val="ECO "/>
      <sheetName val="Weiguang"/>
      <sheetName val="ZIEHL"/>
      <sheetName val="QC"/>
      <sheetName val=""/>
      <sheetName val="2ND COND&amp;BLOWER"/>
      <sheetName val="Heat plate"/>
      <sheetName val="BITZER"/>
      <sheetName val="REFCOMP"/>
      <sheetName val="WELZER"/>
      <sheetName val="multi"/>
      <sheetName val="RECOND COMP"/>
      <sheetName val="COND"/>
      <sheetName val="ALL NEW COMP"/>
      <sheetName val="Small comp"/>
      <sheetName val="Switch board"/>
      <sheetName val="FLAKE ICE"/>
      <sheetName val="aluminium plate"/>
      <sheetName val="danfoss,saginomiya,sporlan etc"/>
      <sheetName val="VALVE"/>
      <sheetName val="Oil separator"/>
      <sheetName val="HUB"/>
      <sheetName val="Fitting"/>
      <sheetName val="Brass fit"/>
      <sheetName val="Panasonic"/>
      <sheetName val="AIRCOND"/>
      <sheetName val="Sheet1"/>
      <sheetName val="Sheet4"/>
      <sheetName val="5H COMP"/>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40">
          <cell r="E140" t="str">
            <v>Dealer Cash(RM) above 5pcs -5%</v>
          </cell>
        </row>
      </sheetData>
      <sheetData sheetId="9" refreshError="1">
        <row r="51">
          <cell r="R51" t="str">
            <v>CU - 250 QC</v>
          </cell>
        </row>
        <row r="52">
          <cell r="R52" t="str">
            <v>CU - 350 QC</v>
          </cell>
        </row>
      </sheetData>
      <sheetData sheetId="10" refreshError="1"/>
      <sheetData sheetId="11" refreshError="1">
        <row r="8">
          <cell r="B8" t="str">
            <v>MODEL</v>
          </cell>
          <cell r="C8" t="str">
            <v>EQUAVELANT MODEL</v>
          </cell>
          <cell r="D8" t="str">
            <v>HP</v>
          </cell>
        </row>
        <row r="8">
          <cell r="L8" t="str">
            <v>Dealer (RM) CASH -10%</v>
          </cell>
        </row>
        <row r="8">
          <cell r="R8" t="str">
            <v>CU QC MODEL</v>
          </cell>
        </row>
        <row r="8">
          <cell r="U8" t="str">
            <v>Cond QC (RM) </v>
          </cell>
        </row>
        <row r="8">
          <cell r="X8" t="str">
            <v>HTC MODEL</v>
          </cell>
        </row>
        <row r="8">
          <cell r="AA8" t="str">
            <v>HTC cond (RM) </v>
          </cell>
        </row>
      </sheetData>
      <sheetData sheetId="12" refreshError="1"/>
      <sheetData sheetId="13" refreshError="1"/>
      <sheetData sheetId="14" refreshError="1"/>
      <sheetData sheetId="15" refreshError="1">
        <row r="8">
          <cell r="S8" t="str">
            <v>CU QC MODEL</v>
          </cell>
        </row>
        <row r="8">
          <cell r="V8" t="str">
            <v>Cond QC (RM)</v>
          </cell>
        </row>
        <row r="8">
          <cell r="Y8" t="str">
            <v>C/W Condenser sets BCU,TCU</v>
          </cell>
        </row>
        <row r="8">
          <cell r="AG8" t="str">
            <v>HTC MODEL</v>
          </cell>
        </row>
        <row r="8">
          <cell r="AJ8" t="str">
            <v>HTC cond (RM) </v>
          </cell>
        </row>
      </sheetData>
      <sheetData sheetId="16" refreshError="1">
        <row r="8">
          <cell r="N8" t="str">
            <v>Dealer (RM) CASH -10%</v>
          </cell>
        </row>
        <row r="8">
          <cell r="S8" t="str">
            <v>CU QC MODEL</v>
          </cell>
        </row>
        <row r="8">
          <cell r="V8" t="str">
            <v>Cond QC (RM)</v>
          </cell>
        </row>
      </sheetData>
      <sheetData sheetId="17" refreshError="1"/>
      <sheetData sheetId="18" refreshError="1"/>
      <sheetData sheetId="19" refreshError="1"/>
      <sheetData sheetId="20" refreshError="1">
        <row r="8">
          <cell r="J8" t="str">
            <v>DEALER CASH (RM) -5%</v>
          </cell>
        </row>
      </sheetData>
      <sheetData sheetId="21" refreshError="1">
        <row r="8">
          <cell r="D8" t="str">
            <v>DESCRIPTION</v>
          </cell>
        </row>
      </sheetData>
      <sheetData sheetId="22" refreshError="1">
        <row r="8">
          <cell r="C8" t="str">
            <v>AIRMENDER ORIGINAL SPARE PARTS</v>
          </cell>
        </row>
      </sheetData>
      <sheetData sheetId="23" refreshError="1">
        <row r="8">
          <cell r="M8" t="str">
            <v>Picture</v>
          </cell>
        </row>
      </sheetData>
      <sheetData sheetId="24" refreshError="1">
        <row r="8">
          <cell r="L8" t="str">
            <v>DEALER CASH (RM) -5%</v>
          </cell>
        </row>
      </sheetData>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FF00"/>
  </sheetPr>
  <dimension ref="A1:O287"/>
  <sheetViews>
    <sheetView zoomScale="115" zoomScaleNormal="115" workbookViewId="0">
      <pane xSplit="2" ySplit="8" topLeftCell="C121" activePane="bottomRight" state="frozen"/>
      <selection/>
      <selection pane="topRight"/>
      <selection pane="bottomLeft"/>
      <selection pane="bottomRight" activeCell="H6" sqref="H6"/>
    </sheetView>
  </sheetViews>
  <sheetFormatPr defaultColWidth="9" defaultRowHeight="12"/>
  <cols>
    <col min="1" max="1" width="9.85714285714286" style="39" customWidth="1"/>
    <col min="2" max="2" width="25.1428571428571" style="808" customWidth="1"/>
    <col min="3" max="3" width="14" style="39" customWidth="1"/>
    <col min="4" max="4" width="15.7142857142857" style="397" customWidth="1"/>
    <col min="5" max="5" width="24.847619047619" style="397" customWidth="1"/>
    <col min="6" max="6" width="17.1428571428571" style="809" customWidth="1"/>
    <col min="7" max="7" width="17.8571428571429" style="39" customWidth="1"/>
    <col min="8" max="9" width="12.2857142857143" style="39" customWidth="1"/>
    <col min="10" max="10" width="13.1428571428571" style="39" customWidth="1"/>
    <col min="11" max="11" width="12.8571428571429" style="39" customWidth="1"/>
    <col min="12" max="12" width="11.5714285714286" style="39" customWidth="1"/>
    <col min="13" max="13" width="15.1428571428571" style="39" customWidth="1"/>
    <col min="14" max="14" width="22.8571428571429" style="39" customWidth="1"/>
    <col min="15" max="16384" width="9.14285714285714" style="39"/>
  </cols>
  <sheetData>
    <row r="1" spans="1:1">
      <c r="A1" s="7" t="s">
        <v>0</v>
      </c>
    </row>
    <row r="2" hidden="1" spans="2:2">
      <c r="B2" s="397"/>
    </row>
    <row r="3" spans="1:1">
      <c r="A3" s="164" t="str">
        <f>'[1]CU '!A6</f>
        <v>DATE :5.12.25</v>
      </c>
    </row>
    <row r="4" hidden="1"/>
    <row r="5" hidden="1"/>
    <row r="7" spans="1:2">
      <c r="A7" s="164"/>
      <c r="B7" s="397"/>
    </row>
    <row r="8" s="188" customFormat="1" ht="41.25" customHeight="1" spans="1:14">
      <c r="A8" s="16" t="str">
        <f>'[1]CU '!A8</f>
        <v>ITEM CODE</v>
      </c>
      <c r="B8" s="66" t="str">
        <f>'[1]CU '!B8</f>
        <v>MODEL CONDENSER</v>
      </c>
      <c r="C8" s="66" t="str">
        <f>'[1]CU '!C8</f>
        <v>BRAND</v>
      </c>
      <c r="D8" s="14" t="str">
        <f>'[1]CU '!D8</f>
        <v>H/P</v>
      </c>
      <c r="E8" s="14" t="str">
        <f>'[1]CU '!E8</f>
        <v>DIMENSION LxWxH</v>
      </c>
      <c r="F8" s="14" t="str">
        <f>'[1]CU '!F8</f>
        <v>FAN SETS</v>
      </c>
      <c r="G8" s="14" t="str">
        <f>'[1]CU '!G8</f>
        <v>RECEIVER TANK</v>
      </c>
      <c r="H8" s="14" t="str">
        <f>'[1]CU '!H8</f>
        <v>Compressor to match</v>
      </c>
      <c r="I8" s="14" t="str">
        <f>'[1]CU '!$I8</f>
        <v>roll</v>
      </c>
      <c r="J8" s="281" t="str">
        <f>'[1]CU '!$Q8</f>
        <v>(RM) condenser only</v>
      </c>
      <c r="K8" s="281" t="str">
        <f>'[1]CU '!$U8</f>
        <v>(RM) c/w set axial fan sets</v>
      </c>
      <c r="L8" s="281" t="str">
        <f>'[1]CU '!$Y8</f>
        <v>(RM) HEAVY DUTY FAN</v>
      </c>
      <c r="M8" s="281" t="e">
        <f>'[1]CU '!#REF!</f>
        <v>#REF!</v>
      </c>
      <c r="N8" s="293" t="s">
        <v>1</v>
      </c>
    </row>
    <row r="9" s="164" customFormat="1" ht="16.15" customHeight="1" spans="1:14">
      <c r="A9" s="16" t="str">
        <f>'[1]CU '!A9</f>
        <v>CU001</v>
      </c>
      <c r="B9" s="16" t="str">
        <f>'[1]CU '!B9</f>
        <v>CU - 15 QC  </v>
      </c>
      <c r="C9" s="810" t="s">
        <v>2</v>
      </c>
      <c r="D9" s="14" t="str">
        <f>'[1]CU '!D9</f>
        <v>1.5hp</v>
      </c>
      <c r="E9" s="14" t="str">
        <f>'[1]CU '!E9</f>
        <v>440x170x425</v>
      </c>
      <c r="F9" s="14" t="str">
        <f>'[1]CU '!F9</f>
        <v>1 x 14</v>
      </c>
      <c r="G9" s="14" t="str">
        <f>'[1]CU '!G9</f>
        <v>CR-101-3 ,RT-2</v>
      </c>
      <c r="H9" s="14">
        <f>'[1]CU '!H9</f>
        <v>0</v>
      </c>
      <c r="I9" s="14" t="str">
        <f>'[1]CU '!$I9</f>
        <v>3*16</v>
      </c>
      <c r="J9" s="281">
        <f>'[1]CU '!$Q9</f>
        <v>324.822894183886</v>
      </c>
      <c r="K9" s="281">
        <f>'[1]CU '!$U9</f>
        <v>722.730701593655</v>
      </c>
      <c r="L9" s="281">
        <f>'[1]CU '!$Y9</f>
        <v>742.369309352758</v>
      </c>
      <c r="M9" s="281" t="e">
        <f>'[1]CU '!#REF!</f>
        <v>#REF!</v>
      </c>
      <c r="N9" s="717"/>
    </row>
    <row r="10" s="164" customFormat="1" ht="16.15" customHeight="1" spans="1:14">
      <c r="A10" s="16" t="str">
        <f>'[1]CU '!A10</f>
        <v>CU002</v>
      </c>
      <c r="B10" s="16" t="str">
        <f>'[1]CU '!B10</f>
        <v>CU - 22  QC</v>
      </c>
      <c r="C10" s="811"/>
      <c r="D10" s="14" t="str">
        <f>'[1]CU '!D10</f>
        <v>2hp</v>
      </c>
      <c r="E10" s="14" t="str">
        <f>'[1]CU '!E10</f>
        <v>450*180*470</v>
      </c>
      <c r="F10" s="14" t="str">
        <f>'[1]CU '!F10</f>
        <v>1 x 14</v>
      </c>
      <c r="G10" s="14" t="str">
        <f>'[1]CU '!G10</f>
        <v>CR-102 ,RT-2</v>
      </c>
      <c r="H10" s="14" t="str">
        <f>'[1]CU '!H10</f>
        <v>MT22</v>
      </c>
      <c r="I10" s="14" t="str">
        <f>'[1]CU '!$I10</f>
        <v>4*16</v>
      </c>
      <c r="J10" s="281">
        <f>'[1]CU '!$Q10</f>
        <v>452.134431464749</v>
      </c>
      <c r="K10" s="281">
        <f>'[1]CU '!$U10</f>
        <v>850.042238874518</v>
      </c>
      <c r="L10" s="281">
        <f>'[1]CU '!$Y10</f>
        <v>869.680846633621</v>
      </c>
      <c r="M10" s="281" t="e">
        <f>'[1]CU '!#REF!</f>
        <v>#REF!</v>
      </c>
      <c r="N10" s="718"/>
    </row>
    <row r="11" s="164" customFormat="1" ht="16.15" customHeight="1" spans="1:14">
      <c r="A11" s="16" t="str">
        <f>'[1]CU '!A11</f>
        <v>CU003</v>
      </c>
      <c r="B11" s="16" t="str">
        <f>'[1]CU '!B11</f>
        <v>CU - 32  QC</v>
      </c>
      <c r="C11" s="811"/>
      <c r="D11" s="14" t="str">
        <f>'[1]CU '!D11</f>
        <v>2.5hp</v>
      </c>
      <c r="E11" s="14" t="str">
        <f>'[1]CU '!E11</f>
        <v>450*180*470</v>
      </c>
      <c r="F11" s="14" t="str">
        <f>'[1]CU '!F11</f>
        <v>1 x 14</v>
      </c>
      <c r="G11" s="14" t="str">
        <f>'[1]CU '!G11</f>
        <v>CR-102 ,RT-3</v>
      </c>
      <c r="H11" s="14" t="str">
        <f>'[1]CU '!H11</f>
        <v>MT32</v>
      </c>
      <c r="I11" s="14" t="str">
        <f>'[1]CU '!$I11</f>
        <v>4*18</v>
      </c>
      <c r="J11" s="281">
        <f>'[1]CU '!$Q11</f>
        <v>502.107184416116</v>
      </c>
      <c r="K11" s="281">
        <f>'[1]CU '!$U11</f>
        <v>900.014991825886</v>
      </c>
      <c r="L11" s="281">
        <f>'[1]CU '!$Y11</f>
        <v>919.653599584988</v>
      </c>
      <c r="M11" s="281" t="e">
        <f>'[1]CU '!#REF!</f>
        <v>#REF!</v>
      </c>
      <c r="N11" s="718"/>
    </row>
    <row r="12" s="164" customFormat="1" ht="16.15" customHeight="1" spans="1:14">
      <c r="A12" s="16" t="str">
        <f>'[1]CU '!A12</f>
        <v>CU004</v>
      </c>
      <c r="B12" s="16" t="str">
        <f>'[1]CU '!B12</f>
        <v>CU - 36  QC</v>
      </c>
      <c r="C12" s="811"/>
      <c r="D12" s="14" t="str">
        <f>'[1]CU '!D12</f>
        <v>3hp</v>
      </c>
      <c r="E12" s="14" t="str">
        <f>'[1]CU '!E12</f>
        <v>500*200*520</v>
      </c>
      <c r="F12" s="14" t="str">
        <f>'[1]CU '!F12</f>
        <v>1 x 16</v>
      </c>
      <c r="G12" s="14" t="str">
        <f>'[1]CU '!G12</f>
        <v>CR-102 ,RT-3</v>
      </c>
      <c r="H12" s="14" t="str">
        <f>'[1]CU '!H12</f>
        <v>MT36</v>
      </c>
      <c r="I12" s="14" t="str">
        <f>'[1]CU '!$I12</f>
        <v>4*20</v>
      </c>
      <c r="J12" s="281">
        <f>'[1]CU '!$Q12</f>
        <v>608.001827574965</v>
      </c>
      <c r="K12" s="281">
        <f>'[1]CU '!$U12</f>
        <v>1052.12919622396</v>
      </c>
      <c r="L12" s="281">
        <f>'[1]CU '!$Y12</f>
        <v>1102.59362097809</v>
      </c>
      <c r="M12" s="281" t="e">
        <f>'[1]CU '!#REF!</f>
        <v>#REF!</v>
      </c>
      <c r="N12" s="718"/>
    </row>
    <row r="13" s="164" customFormat="1" ht="16.15" customHeight="1" spans="1:15">
      <c r="A13" s="16" t="str">
        <f>'[1]CU '!A13</f>
        <v>CU005</v>
      </c>
      <c r="B13" s="16" t="str">
        <f>'[1]CU '!B13</f>
        <v>CU - 40  QC</v>
      </c>
      <c r="C13" s="811"/>
      <c r="D13" s="14" t="str">
        <f>'[1]CU '!D13</f>
        <v>3.5hp</v>
      </c>
      <c r="E13" s="14" t="str">
        <f>'[1]CU '!E13</f>
        <v>550*200*520</v>
      </c>
      <c r="F13" s="14" t="str">
        <f>'[1]CU '!F13</f>
        <v>1 x 16</v>
      </c>
      <c r="G13" s="14" t="str">
        <f>'[1]CU '!G13</f>
        <v>CR103,RT-4 </v>
      </c>
      <c r="H13" s="14" t="str">
        <f>'[1]CU '!H13</f>
        <v>MT40</v>
      </c>
      <c r="I13" s="14" t="str">
        <f>'[1]CU '!$I13</f>
        <v>5*20</v>
      </c>
      <c r="J13" s="281">
        <f>'[1]CU '!$Q13</f>
        <v>763.869223685181</v>
      </c>
      <c r="K13" s="281">
        <f>'[1]CU '!$U13</f>
        <v>1151.51667305207</v>
      </c>
      <c r="L13" s="281">
        <f>'[1]CU '!$Y13</f>
        <v>1258.4610170883</v>
      </c>
      <c r="M13" s="281" t="e">
        <f>'[1]CU '!#REF!</f>
        <v>#REF!</v>
      </c>
      <c r="N13" s="718"/>
      <c r="O13" s="39"/>
    </row>
    <row r="14" s="164" customFormat="1" ht="16.15" customHeight="1" spans="1:15">
      <c r="A14" s="16" t="str">
        <f>'[1]CU '!A14</f>
        <v>CU006</v>
      </c>
      <c r="B14" s="16" t="str">
        <f>'[1]CU '!B14</f>
        <v>CU - 50  QC</v>
      </c>
      <c r="C14" s="811"/>
      <c r="D14" s="14" t="str">
        <f>'[1]CU '!D14</f>
        <v>4hp</v>
      </c>
      <c r="E14" s="14" t="str">
        <f>'[1]CU '!E14</f>
        <v>660*200*570</v>
      </c>
      <c r="F14" s="14" t="str">
        <f>'[1]CU '!F14</f>
        <v>1 x 18</v>
      </c>
      <c r="G14" s="14" t="str">
        <f>'[1]CU '!G14</f>
        <v>CR103,RT-4 </v>
      </c>
      <c r="H14" s="14" t="str">
        <f>'[1]CU '!H14</f>
        <v>4FES-3(Y)</v>
      </c>
      <c r="I14" s="14" t="str">
        <f>'[1]CU '!$I14</f>
        <v>5*20</v>
      </c>
      <c r="J14" s="281">
        <f>'[1]CU '!$Q14</f>
        <v>938.773859014966</v>
      </c>
      <c r="K14" s="281">
        <f>'[1]CU '!$U14</f>
        <v>1413.99356065383</v>
      </c>
      <c r="L14" s="281">
        <f>'[1]CU '!$Y14</f>
        <v>1576.98164096243</v>
      </c>
      <c r="M14" s="281" t="e">
        <f>'[1]CU '!#REF!</f>
        <v>#REF!</v>
      </c>
      <c r="N14" s="718"/>
      <c r="O14" s="39"/>
    </row>
    <row r="15" s="164" customFormat="1" ht="16.15" customHeight="1" spans="1:15">
      <c r="A15" s="16" t="str">
        <f>'[1]CU '!A15</f>
        <v>CU007</v>
      </c>
      <c r="B15" s="16" t="str">
        <f>'[1]CU '!B15</f>
        <v>CU - 64 QC</v>
      </c>
      <c r="C15" s="811"/>
      <c r="D15" s="14" t="str">
        <f>'[1]CU '!D15</f>
        <v>5hp</v>
      </c>
      <c r="E15" s="14" t="str">
        <f>'[1]CU '!E15</f>
        <v>960*200*520</v>
      </c>
      <c r="F15" s="14" t="str">
        <f>'[1]CU '!F15</f>
        <v>2 x 16</v>
      </c>
      <c r="G15" s="14" t="str">
        <f>'[1]CU '!G15</f>
        <v>CR-104 ,RT-6</v>
      </c>
      <c r="H15" s="14" t="str">
        <f>'[1]CU '!H15</f>
        <v>4EES-4(Y)</v>
      </c>
      <c r="I15" s="14" t="str">
        <f>'[1]CU '!$I15</f>
        <v>4*20</v>
      </c>
      <c r="J15" s="281">
        <f>'[1]CU '!$Q15</f>
        <v>1223.14261985727</v>
      </c>
      <c r="K15" s="281">
        <f>'[1]CU '!$U15</f>
        <v>2048.0850917</v>
      </c>
      <c r="L15" s="281">
        <f>'[1]CU '!$Y15</f>
        <v>2149.01394120825</v>
      </c>
      <c r="M15" s="281" t="e">
        <f>'[1]CU '!#REF!</f>
        <v>#REF!</v>
      </c>
      <c r="N15" s="718"/>
      <c r="O15" s="39"/>
    </row>
    <row r="16" s="164" customFormat="1" ht="16.15" customHeight="1" spans="1:14">
      <c r="A16" s="16" t="str">
        <f>'[1]CU '!A16</f>
        <v>CU008</v>
      </c>
      <c r="B16" s="16" t="str">
        <f>'[1]CU '!B16</f>
        <v>CU - 64B QC</v>
      </c>
      <c r="C16" s="811"/>
      <c r="D16" s="14" t="str">
        <f>'[1]CU '!D16</f>
        <v>5hp</v>
      </c>
      <c r="E16" s="14" t="str">
        <f>'[1]CU '!E16</f>
        <v>710*220*660</v>
      </c>
      <c r="F16" s="14" t="str">
        <f>'[1]CU '!F16</f>
        <v>1 x 20</v>
      </c>
      <c r="G16" s="14" t="str">
        <f>'[1]CU '!G16</f>
        <v>CR-104 ,RT-6</v>
      </c>
      <c r="H16" s="14" t="str">
        <f>'[1]CU '!H16</f>
        <v>4EES-4(Y)</v>
      </c>
      <c r="I16" s="14" t="str">
        <f>'[1]CU '!$I16</f>
        <v>4*26</v>
      </c>
      <c r="J16" s="281">
        <f>'[1]CU '!$Q16</f>
        <v>1088.69211786907</v>
      </c>
      <c r="K16" s="281">
        <f>'[1]CU '!$U16</f>
        <v>1739.74035585359</v>
      </c>
      <c r="L16" s="281">
        <f>'[1]CU '!$Y16</f>
        <v>1812.97423547637</v>
      </c>
      <c r="M16" s="281" t="e">
        <f>'[1]CU '!#REF!</f>
        <v>#REF!</v>
      </c>
      <c r="N16" s="718"/>
    </row>
    <row r="17" s="164" customFormat="1" ht="16.15" customHeight="1" spans="1:14">
      <c r="A17" s="16" t="str">
        <f>'[1]CU '!A17</f>
        <v>CU009</v>
      </c>
      <c r="B17" s="16" t="str">
        <f>'[1]CU '!B17</f>
        <v>CU - 72 QC</v>
      </c>
      <c r="C17" s="811"/>
      <c r="D17" s="14" t="str">
        <f>'[1]CU '!D17</f>
        <v>6hp</v>
      </c>
      <c r="E17" s="14" t="str">
        <f>'[1]CU '!E17</f>
        <v>960*220*520</v>
      </c>
      <c r="F17" s="14" t="str">
        <f>'[1]CU '!F17</f>
        <v>2 x 16</v>
      </c>
      <c r="G17" s="14" t="str">
        <f>'[1]CU '!G17</f>
        <v>CR-104 ,RT-6</v>
      </c>
      <c r="H17" s="14" t="str">
        <f>'[1]CU '!H17</f>
        <v>4DES-5(Y)</v>
      </c>
      <c r="I17" s="14" t="str">
        <f>'[1]CU '!$I17</f>
        <v>5*20 </v>
      </c>
      <c r="J17" s="281">
        <f>'[1]CU '!$Q17</f>
        <v>1329.03726301612</v>
      </c>
      <c r="K17" s="281">
        <f>'[1]CU '!$U17</f>
        <v>2153.97973485885</v>
      </c>
      <c r="L17" s="281">
        <f>'[1]CU '!$Y17</f>
        <v>2254.9085843671</v>
      </c>
      <c r="M17" s="281" t="e">
        <f>'[1]CU '!#REF!</f>
        <v>#REF!</v>
      </c>
      <c r="N17" s="718"/>
    </row>
    <row r="18" s="164" customFormat="1" ht="16.15" customHeight="1" spans="1:14">
      <c r="A18" s="16" t="str">
        <f>'[1]CU '!A18</f>
        <v>CU010</v>
      </c>
      <c r="B18" s="16" t="str">
        <f>'[1]CU '!B18</f>
        <v>CU - 72B QC</v>
      </c>
      <c r="C18" s="811"/>
      <c r="D18" s="14" t="str">
        <f>'[1]CU '!D18</f>
        <v>6hp</v>
      </c>
      <c r="E18" s="14" t="str">
        <f>'[1]CU '!E18</f>
        <v>710*240*660</v>
      </c>
      <c r="F18" s="14" t="str">
        <f>'[1]CU '!F18</f>
        <v>1 x 20</v>
      </c>
      <c r="G18" s="14" t="str">
        <f>'[1]CU '!G18</f>
        <v>CR-104 ,RT-6</v>
      </c>
      <c r="H18" s="14" t="str">
        <f>'[1]CU '!H18</f>
        <v>4DES-5(Y)</v>
      </c>
      <c r="I18" s="14" t="str">
        <f>'[1]CU '!$I18</f>
        <v>5*26</v>
      </c>
      <c r="J18" s="281">
        <f>'[1]CU '!$Q18</f>
        <v>1271.92554535741</v>
      </c>
      <c r="K18" s="281">
        <f>'[1]CU '!$U18</f>
        <v>1922.97378334194</v>
      </c>
      <c r="L18" s="281">
        <f>'[1]CU '!$Y18</f>
        <v>1996.20766296472</v>
      </c>
      <c r="M18" s="281" t="e">
        <f>'[1]CU '!#REF!</f>
        <v>#REF!</v>
      </c>
      <c r="N18" s="718"/>
    </row>
    <row r="19" s="164" customFormat="1" ht="16.15" customHeight="1" spans="1:14">
      <c r="A19" s="16" t="str">
        <f>'[1]CU '!A19</f>
        <v>CU011</v>
      </c>
      <c r="B19" s="16" t="str">
        <f>'[1]CU '!B19</f>
        <v>CU - 80 QC</v>
      </c>
      <c r="C19" s="811"/>
      <c r="D19" s="14" t="str">
        <f>'[1]CU '!D19</f>
        <v>6.5hp</v>
      </c>
      <c r="E19" s="14" t="str">
        <f>'[1]CU '!E19</f>
        <v>1060*220*570</v>
      </c>
      <c r="F19" s="14" t="str">
        <f>'[1]CU '!F19</f>
        <v>2 x 18</v>
      </c>
      <c r="G19" s="14" t="str">
        <f>'[1]CU '!G19</f>
        <v>CR-104 ,RT-8</v>
      </c>
      <c r="H19" s="14" t="str">
        <f>'[1]CU '!H19</f>
        <v>4DES-5(Y)</v>
      </c>
      <c r="I19" s="14" t="str">
        <f>'[1]CU '!$I19</f>
        <v>4*22</v>
      </c>
      <c r="J19" s="281" t="str">
        <f>'[1]CU '!$Q19</f>
        <v>~</v>
      </c>
      <c r="K19" s="281" t="str">
        <f>'[1]CU '!$U19</f>
        <v>~</v>
      </c>
      <c r="L19" s="281" t="str">
        <f>'[1]CU '!$Y19</f>
        <v>~</v>
      </c>
      <c r="M19" s="281" t="e">
        <f>'[1]CU '!#REF!</f>
        <v>#REF!</v>
      </c>
      <c r="N19" s="718"/>
    </row>
    <row r="20" s="164" customFormat="1" ht="16.15" customHeight="1" spans="1:14">
      <c r="A20" s="16" t="str">
        <f>'[1]CU '!A20</f>
        <v>CU012</v>
      </c>
      <c r="B20" s="16" t="str">
        <f>'[1]CU '!B20</f>
        <v>CU - 90 QC</v>
      </c>
      <c r="C20" s="811"/>
      <c r="D20" s="14" t="str">
        <f>'[1]CU '!D20</f>
        <v>7.5hp</v>
      </c>
      <c r="E20" s="14" t="str">
        <f>'[1]CU '!E20</f>
        <v>1060*220*570</v>
      </c>
      <c r="F20" s="14" t="str">
        <f>'[1]CU '!F20</f>
        <v>2 x 18</v>
      </c>
      <c r="G20" s="14" t="str">
        <f>'[1]CU '!G20</f>
        <v>CR-104 ,RT-8</v>
      </c>
      <c r="H20" s="14" t="str">
        <f>'[1]CU '!H20</f>
        <v>4CES-6(Y)</v>
      </c>
      <c r="I20" s="14" t="str">
        <f>'[1]CU '!$I20</f>
        <v>5*22</v>
      </c>
      <c r="J20" s="281">
        <f>'[1]CU '!$Q20</f>
        <v>1594.36878463885</v>
      </c>
      <c r="K20" s="281">
        <f>'[1]CU '!$U20</f>
        <v>2491.17707250095</v>
      </c>
      <c r="L20" s="281">
        <f>'[1]CU '!$Y20</f>
        <v>2704.19339455392</v>
      </c>
      <c r="M20" s="281" t="e">
        <f>'[1]CU '!#REF!</f>
        <v>#REF!</v>
      </c>
      <c r="N20" s="718"/>
    </row>
    <row r="21" s="164" customFormat="1" ht="16.15" customHeight="1" spans="1:14">
      <c r="A21" s="16" t="str">
        <f>'[1]CU '!A21</f>
        <v>CU013</v>
      </c>
      <c r="B21" s="16" t="str">
        <f>'[1]CU '!B21</f>
        <v>CU - 100 QC</v>
      </c>
      <c r="C21" s="811"/>
      <c r="D21" s="14" t="str">
        <f>'[1]CU '!D21</f>
        <v>8.5hp</v>
      </c>
      <c r="E21" s="14" t="str">
        <f>'[1]CU '!E21</f>
        <v>1060*240*670</v>
      </c>
      <c r="F21" s="14" t="str">
        <f>'[1]CU '!F21</f>
        <v>2 x 18</v>
      </c>
      <c r="G21" s="14" t="str">
        <f>'[1]CU '!G21</f>
        <v>CR-104 ,RT-8</v>
      </c>
      <c r="H21" s="14" t="str">
        <f>'[1]CU '!H21</f>
        <v>4VES-7(Y)</v>
      </c>
      <c r="I21" s="14" t="str">
        <f>'[1]CU '!$I21</f>
        <v>5*26</v>
      </c>
      <c r="J21" s="281">
        <f>'[1]CU '!$Q21</f>
        <v>1791.88014154187</v>
      </c>
      <c r="K21" s="281">
        <f>'[1]CU '!$U21</f>
        <v>2688.68842940397</v>
      </c>
      <c r="L21" s="281">
        <f>'[1]CU '!$Y21</f>
        <v>2901.70475145694</v>
      </c>
      <c r="M21" s="281" t="e">
        <f>'[1]CU '!#REF!</f>
        <v>#REF!</v>
      </c>
      <c r="N21" s="718"/>
    </row>
    <row r="22" s="164" customFormat="1" ht="16.15" customHeight="1" spans="1:14">
      <c r="A22" s="16" t="str">
        <f>'[1]CU '!A22</f>
        <v>CU013.1</v>
      </c>
      <c r="B22" s="16" t="str">
        <f>'[1]CU '!B22</f>
        <v>CU - 125B QC</v>
      </c>
      <c r="C22" s="811"/>
      <c r="D22" s="14" t="str">
        <f>'[1]CU '!D22</f>
        <v>10hp</v>
      </c>
      <c r="E22" s="14">
        <f>'[1]CU '!E22</f>
        <v>0</v>
      </c>
      <c r="F22" s="14" t="str">
        <f>'[1]CU '!F22</f>
        <v>1 x 26</v>
      </c>
      <c r="G22" s="14" t="str">
        <f>'[1]CU '!G22</f>
        <v>CR-105 ,RT-10</v>
      </c>
      <c r="H22" s="14" t="str">
        <f>'[1]CU '!H22</f>
        <v>4TES-9(Y)</v>
      </c>
      <c r="I22" s="14" t="str">
        <f>'[1]CU '!$I22</f>
        <v>4*40</v>
      </c>
      <c r="J22" s="281">
        <f>'[1]CU '!$Q22</f>
        <v>2570.02729464173</v>
      </c>
      <c r="K22" s="281">
        <f>'[1]CU '!$U22</f>
        <v>3602.77170304762</v>
      </c>
      <c r="L22" s="281">
        <f>'[1]CU '!$Y22</f>
        <v>3937.11321684129</v>
      </c>
      <c r="M22" s="281" t="e">
        <f>'[1]CU '!#REF!</f>
        <v>#REF!</v>
      </c>
      <c r="N22" s="718"/>
    </row>
    <row r="23" s="164" customFormat="1" ht="16.15" customHeight="1" spans="1:14">
      <c r="A23" s="16" t="str">
        <f>'[1]CU '!A23</f>
        <v>CU013.2</v>
      </c>
      <c r="B23" s="16" t="str">
        <f>'[1]CU '!B23</f>
        <v>CU - 144B QC</v>
      </c>
      <c r="C23" s="811"/>
      <c r="D23" s="14" t="str">
        <f>'[1]CU '!D23</f>
        <v>12hp</v>
      </c>
      <c r="E23" s="14">
        <f>'[1]CU '!E23</f>
        <v>0</v>
      </c>
      <c r="F23" s="14" t="str">
        <f>'[1]CU '!F23</f>
        <v>1 x 26</v>
      </c>
      <c r="G23" s="14" t="str">
        <f>'[1]CU '!G23</f>
        <v>CR-105 ,RT-12</v>
      </c>
      <c r="H23" s="14" t="str">
        <f>'[1]CU '!H23</f>
        <v>4PES-12(Y)</v>
      </c>
      <c r="I23" s="14" t="str">
        <f>'[1]CU '!$I23</f>
        <v>5*40</v>
      </c>
      <c r="J23" s="281">
        <f>'[1]CU '!$Q23</f>
        <v>2712.80658878849</v>
      </c>
      <c r="K23" s="281">
        <f>'[1]CU '!$U23</f>
        <v>3832.4313053121</v>
      </c>
      <c r="L23" s="281">
        <f>'[1]CU '!$Y23</f>
        <v>4166.77281910577</v>
      </c>
      <c r="M23" s="281" t="e">
        <f>'[1]CU '!#REF!</f>
        <v>#REF!</v>
      </c>
      <c r="N23" s="718"/>
    </row>
    <row r="24" s="164" customFormat="1" ht="16.15" customHeight="1" spans="1:14">
      <c r="A24" s="16" t="str">
        <f>'[1]CU '!A24</f>
        <v>CU014</v>
      </c>
      <c r="B24" s="16" t="str">
        <f>'[1]CU '!B24</f>
        <v>CU - 125 QC</v>
      </c>
      <c r="C24" s="811"/>
      <c r="D24" s="14" t="str">
        <f>'[1]CU '!D24</f>
        <v>10hp</v>
      </c>
      <c r="E24" s="14" t="str">
        <f>'[1]CU '!E24</f>
        <v>1390*250*725</v>
      </c>
      <c r="F24" s="14" t="str">
        <f>'[1]CU '!F24</f>
        <v>2 x 20</v>
      </c>
      <c r="G24" s="14" t="str">
        <f>'[1]CU '!G24</f>
        <v>CR-105 ,RT-10</v>
      </c>
      <c r="H24" s="14" t="str">
        <f>'[1]CU '!H24</f>
        <v>4TES-9(Y)</v>
      </c>
      <c r="I24" s="14" t="str">
        <f>'[1]CU '!$I24</f>
        <v>4*28</v>
      </c>
      <c r="J24" s="281">
        <f>'[1]CU '!$Q24</f>
        <v>2402.26162401929</v>
      </c>
      <c r="K24" s="281">
        <f>'[1]CU '!$U24</f>
        <v>3500.06122429867</v>
      </c>
      <c r="L24" s="281">
        <f>'[1]CU '!$Y24</f>
        <v>3644.16660033059</v>
      </c>
      <c r="M24" s="281" t="e">
        <f>'[1]CU '!#REF!</f>
        <v>#REF!</v>
      </c>
      <c r="N24" s="718"/>
    </row>
    <row r="25" s="164" customFormat="1" ht="16.15" customHeight="1" spans="1:14">
      <c r="A25" s="16" t="str">
        <f>'[1]CU '!A25</f>
        <v>CU015</v>
      </c>
      <c r="B25" s="16" t="str">
        <f>'[1]CU '!B25</f>
        <v>CU - 144 QC</v>
      </c>
      <c r="C25" s="811"/>
      <c r="D25" s="14" t="str">
        <f>'[1]CU '!D25</f>
        <v>12hp</v>
      </c>
      <c r="E25" s="14" t="str">
        <f>'[1]CU '!E25</f>
        <v>1390*250*725</v>
      </c>
      <c r="F25" s="14" t="str">
        <f>'[1]CU '!F25</f>
        <v>2 x 20</v>
      </c>
      <c r="G25" s="14" t="str">
        <f>'[1]CU '!G25</f>
        <v>CR-106 ,RT-12</v>
      </c>
      <c r="H25" s="14" t="str">
        <f>'[1]CU '!H25</f>
        <v>4PES-12(Y)</v>
      </c>
      <c r="I25" s="14" t="str">
        <f>'[1]CU '!$I25</f>
        <v>5*28</v>
      </c>
      <c r="J25" s="281">
        <f>'[1]CU '!$Q25</f>
        <v>2906.74846333785</v>
      </c>
      <c r="K25" s="281">
        <f>'[1]CU '!$U25</f>
        <v>4081.89019193759</v>
      </c>
      <c r="L25" s="281">
        <f>'[1]CU '!$Y25</f>
        <v>4225.99556796951</v>
      </c>
      <c r="M25" s="281" t="e">
        <f>'[1]CU '!#REF!</f>
        <v>#REF!</v>
      </c>
      <c r="N25" s="718"/>
    </row>
    <row r="26" s="164" customFormat="1" ht="16.15" customHeight="1" spans="1:14">
      <c r="A26" s="16" t="str">
        <f>'[1]CU '!A26</f>
        <v>CU016</v>
      </c>
      <c r="B26" s="16" t="str">
        <f>'[1]CU '!B26</f>
        <v>CU - 160 QC</v>
      </c>
      <c r="C26" s="811"/>
      <c r="D26" s="14" t="str">
        <f>'[1]CU '!D26</f>
        <v>15hp</v>
      </c>
      <c r="E26" s="14" t="str">
        <f>'[1]CU '!E26</f>
        <v>1390*250*850</v>
      </c>
      <c r="F26" s="14" t="str">
        <f>'[1]CU '!F26</f>
        <v>2 x 20</v>
      </c>
      <c r="G26" s="14" t="str">
        <f>'[1]CU '!G26</f>
        <v>CR-107 ,RT-14</v>
      </c>
      <c r="H26" s="14" t="str">
        <f>'[1]CU '!H26</f>
        <v>4NES-14(Y)</v>
      </c>
      <c r="I26" s="14" t="str">
        <f>'[1]CU '!$I26</f>
        <v>5*32</v>
      </c>
      <c r="J26" s="281">
        <f>'[1]CU '!$Q26</f>
        <v>3379.10996147339</v>
      </c>
      <c r="K26" s="281">
        <f>'[1]CU '!$U26</f>
        <v>4680.50878211642</v>
      </c>
      <c r="L26" s="281">
        <f>'[1]CU '!$Y26</f>
        <v>4824.61415814833</v>
      </c>
      <c r="M26" s="281" t="e">
        <f>'[1]CU '!#REF!</f>
        <v>#REF!</v>
      </c>
      <c r="N26" s="718"/>
    </row>
    <row r="27" s="188" customFormat="1" ht="16.15" customHeight="1" spans="1:14">
      <c r="A27" s="16" t="str">
        <f>'[1]CU '!A27</f>
        <v>CU017</v>
      </c>
      <c r="B27" s="16" t="str">
        <f>'[1]CU '!B27</f>
        <v>CU - 200 QC</v>
      </c>
      <c r="C27" s="811"/>
      <c r="D27" s="14" t="str">
        <f>'[1]CU '!D27</f>
        <v>20hp</v>
      </c>
      <c r="E27" s="14" t="str">
        <f>'[1]CU '!E27</f>
        <v>1600*270*940</v>
      </c>
      <c r="F27" s="14" t="str">
        <f>'[1]CU '!F27</f>
        <v>2 x 20</v>
      </c>
      <c r="G27" s="14" t="str">
        <f>'[1]CU '!G27</f>
        <v>CR-108 </v>
      </c>
      <c r="H27" s="14" t="str">
        <f>'[1]CU '!H27</f>
        <v>4HE-18(Y)</v>
      </c>
      <c r="I27" s="14" t="str">
        <f>'[1]CU '!$I27</f>
        <v>5*36</v>
      </c>
      <c r="J27" s="281">
        <f>'[1]CU '!$Q27</f>
        <v>4314.31433813468</v>
      </c>
      <c r="K27" s="281">
        <f>'[1]CU '!$U27</f>
        <v>5839.74212044447</v>
      </c>
      <c r="L27" s="281">
        <f>'[1]CU '!$Y27</f>
        <v>5983.84749647638</v>
      </c>
      <c r="M27" s="281" t="e">
        <f>'[1]CU '!#REF!</f>
        <v>#REF!</v>
      </c>
      <c r="N27" s="718"/>
    </row>
    <row r="28" s="164" customFormat="1" ht="16.15" customHeight="1" spans="1:14">
      <c r="A28" s="16" t="str">
        <f>'[1]CU '!A28</f>
        <v>CU018</v>
      </c>
      <c r="B28" s="16" t="str">
        <f>'[1]CU '!B28</f>
        <v>CU - 250 QC</v>
      </c>
      <c r="C28" s="811"/>
      <c r="D28" s="14" t="str">
        <f>'[1]CU '!D28</f>
        <v>25hp</v>
      </c>
      <c r="E28" s="14" t="str">
        <f>'[1]CU '!E28</f>
        <v>2120*270*940</v>
      </c>
      <c r="F28" s="14" t="str">
        <f>'[1]CU '!F28</f>
        <v>3 x 20</v>
      </c>
      <c r="G28" s="14" t="str">
        <f>'[1]CU '!G28</f>
        <v>HT- 25HP</v>
      </c>
      <c r="H28" s="14" t="str">
        <f>'[1]CU '!H28</f>
        <v>4GE-23(Y)</v>
      </c>
      <c r="I28" s="14" t="str">
        <f>'[1]CU '!$I28</f>
        <v>5*36</v>
      </c>
      <c r="J28" s="281">
        <f>'[1]CU '!$Q28</f>
        <v>6074.06913849354</v>
      </c>
      <c r="K28" s="281">
        <f>'[1]CU '!$U28</f>
        <v>8048.20982150058</v>
      </c>
      <c r="L28" s="281">
        <f>'[1]CU '!$Y28</f>
        <v>8260.93680516674</v>
      </c>
      <c r="M28" s="281" t="e">
        <f>'[1]CU '!#REF!</f>
        <v>#REF!</v>
      </c>
      <c r="N28" s="718"/>
    </row>
    <row r="29" s="164" customFormat="1" ht="16.15" customHeight="1" spans="1:14">
      <c r="A29" s="16" t="str">
        <f>'[1]CU '!A29</f>
        <v>CU018.1</v>
      </c>
      <c r="B29" s="16" t="str">
        <f>'[1]CU '!B29</f>
        <v>CU - 250B QC </v>
      </c>
      <c r="C29" s="811"/>
      <c r="D29" s="14" t="str">
        <f>'[1]CU '!D29</f>
        <v>25hp</v>
      </c>
      <c r="E29" s="14" t="str">
        <f>'[1]CU '!E29</f>
        <v>1630*350*1500</v>
      </c>
      <c r="F29" s="14" t="str">
        <f>'[1]CU '!F29</f>
        <v>4 x 20</v>
      </c>
      <c r="G29" s="14" t="str">
        <f>'[1]CU '!G29</f>
        <v>HT- 25HP</v>
      </c>
      <c r="H29" s="14" t="str">
        <f>'[1]CU '!H29</f>
        <v>4GE-23(Y)</v>
      </c>
      <c r="I29" s="14" t="str">
        <f>'[1]CU '!$I29</f>
        <v>4*60</v>
      </c>
      <c r="J29" s="281">
        <f>'[1]CU '!$Q29</f>
        <v>6171.63498949382</v>
      </c>
      <c r="K29" s="281">
        <f>'[1]CU '!$U29</f>
        <v>8420.3810076796</v>
      </c>
      <c r="L29" s="281">
        <f>'[1]CU '!$Y29</f>
        <v>8704.01698590114</v>
      </c>
      <c r="M29" s="281" t="e">
        <f>'[1]CU '!#REF!</f>
        <v>#REF!</v>
      </c>
      <c r="N29" s="718"/>
    </row>
    <row r="30" s="164" customFormat="1" ht="16.15" customHeight="1" spans="1:14">
      <c r="A30" s="16" t="str">
        <f>'[1]CU '!A30</f>
        <v>CU019</v>
      </c>
      <c r="B30" s="16" t="str">
        <f>'[1]CU '!B30</f>
        <v>CU - 300 QC</v>
      </c>
      <c r="C30" s="811"/>
      <c r="D30" s="14" t="str">
        <f>'[1]CU '!D30</f>
        <v>30hp</v>
      </c>
      <c r="E30" s="14" t="str">
        <f>'[1]CU '!E30</f>
        <v>1630*350*1660</v>
      </c>
      <c r="F30" s="14" t="str">
        <f>'[1]CU '!F30</f>
        <v>4 x 20</v>
      </c>
      <c r="G30" s="14" t="str">
        <f>'[1]CU '!G30</f>
        <v>HT- 30HP</v>
      </c>
      <c r="H30" s="14" t="str">
        <f>'[1]CU '!H30</f>
        <v>6HE-28(Y)</v>
      </c>
      <c r="I30" s="14" t="str">
        <f>'[1]CU '!$I30</f>
        <v>4*64</v>
      </c>
      <c r="J30" s="281">
        <f>'[1]CU '!$Q30</f>
        <v>6757.03009549555</v>
      </c>
      <c r="K30" s="281">
        <f>'[1]CU '!$U30</f>
        <v>9200.32234503131</v>
      </c>
      <c r="L30" s="281">
        <f>'[1]CU '!$Y30</f>
        <v>9345.71170511075</v>
      </c>
      <c r="M30" s="281" t="e">
        <f>'[1]CU '!#REF!</f>
        <v>#REF!</v>
      </c>
      <c r="N30" s="718"/>
    </row>
    <row r="31" s="164" customFormat="1" ht="16.15" customHeight="1" spans="1:14">
      <c r="A31" s="16" t="str">
        <f>'[1]CU '!A31</f>
        <v>CU020</v>
      </c>
      <c r="B31" s="16" t="str">
        <f>'[1]CU '!B31</f>
        <v>CU - 350 QC</v>
      </c>
      <c r="C31" s="811"/>
      <c r="D31" s="14" t="str">
        <f>'[1]CU '!D31</f>
        <v>35hp</v>
      </c>
      <c r="E31" s="14" t="str">
        <f>'[1]CU '!E31</f>
        <v>1630*350*1660</v>
      </c>
      <c r="F31" s="14" t="str">
        <f>'[1]CU '!F31</f>
        <v>4 x 20</v>
      </c>
      <c r="G31" s="14" t="str">
        <f>'[1]CU '!G31</f>
        <v>HT- 35HP</v>
      </c>
      <c r="H31" s="14" t="str">
        <f>'[1]CU '!H31</f>
        <v>S6F-30.2 / 6GE34Y</v>
      </c>
      <c r="I31" s="14" t="str">
        <f>'[1]CU '!$I31</f>
        <v>5*64</v>
      </c>
      <c r="J31" s="281">
        <f>'[1]CU '!$Q31</f>
        <v>8056.32167223109</v>
      </c>
      <c r="K31" s="281">
        <f>'[1]CU '!$U31</f>
        <v>10458.3665701245</v>
      </c>
      <c r="L31" s="281">
        <f>'[1]CU '!$Y31</f>
        <v>10742.002548346</v>
      </c>
      <c r="M31" s="281" t="e">
        <f>'[1]CU '!#REF!</f>
        <v>#REF!</v>
      </c>
      <c r="N31" s="718"/>
    </row>
    <row r="32" s="164" customFormat="1" ht="16.15" customHeight="1" spans="1:14">
      <c r="A32" s="16" t="str">
        <f>'[1]CU '!A32</f>
        <v>CU022</v>
      </c>
      <c r="B32" s="16" t="str">
        <f>'[1]CU '!B32</f>
        <v>CU - 400 QC</v>
      </c>
      <c r="C32" s="811"/>
      <c r="D32" s="14" t="str">
        <f>'[1]CU '!D32</f>
        <v>40hp</v>
      </c>
      <c r="E32" s="14" t="str">
        <f>'[1]CU '!E32</f>
        <v>1630*350*1860</v>
      </c>
      <c r="F32" s="14" t="str">
        <f>'[1]CU '!F32</f>
        <v>4 x 26</v>
      </c>
      <c r="G32" s="14" t="str">
        <f>'[1]CU '!G32</f>
        <v>HT- 40HP</v>
      </c>
      <c r="H32" s="14" t="str">
        <f>'[1]CU '!H32</f>
        <v>6FE44Y</v>
      </c>
      <c r="I32" s="14" t="str">
        <f>'[1]CU '!$I32</f>
        <v>5*73</v>
      </c>
      <c r="J32" s="281">
        <f>'[1]CU '!$Q32</f>
        <v>9296.12187640548</v>
      </c>
      <c r="K32" s="281">
        <f>'[1]CU '!$U32</f>
        <v>12410.1784072607</v>
      </c>
      <c r="L32" s="281">
        <f>'[1]CU '!$Y32</f>
        <v>13705.0883971918</v>
      </c>
      <c r="M32" s="281" t="e">
        <f>'[1]CU '!#REF!</f>
        <v>#REF!</v>
      </c>
      <c r="N32" s="718"/>
    </row>
    <row r="33" s="164" customFormat="1" ht="16.15" customHeight="1" spans="1:14">
      <c r="A33" s="16" t="str">
        <f>'[1]CU '!A33</f>
        <v>CU023</v>
      </c>
      <c r="B33" s="16" t="str">
        <f>'[1]CU '!B33</f>
        <v>CU - 500 QC</v>
      </c>
      <c r="C33" s="812"/>
      <c r="D33" s="14" t="str">
        <f>'[1]CU '!D33</f>
        <v>50hp</v>
      </c>
      <c r="E33" s="14" t="str">
        <f>'[1]CU '!E33</f>
        <v>1630*350*1930</v>
      </c>
      <c r="F33" s="14" t="str">
        <f>'[1]CU '!F33</f>
        <v>4 x 26</v>
      </c>
      <c r="G33" s="14" t="str">
        <f>'[1]CU '!G33</f>
        <v>HT- 50HP</v>
      </c>
      <c r="H33" s="14" t="str">
        <f>'[1]CU '!H33</f>
        <v>6FE50Y</v>
      </c>
      <c r="I33" s="14" t="str">
        <f>'[1]CU '!$I33</f>
        <v>6*76</v>
      </c>
      <c r="J33" s="281">
        <f>'[1]CU '!$Q33</f>
        <v>11412.8249121312</v>
      </c>
      <c r="K33" s="281">
        <f>'[1]CU '!$U33</f>
        <v>14592.1708636036</v>
      </c>
      <c r="L33" s="281">
        <f>'[1]CU '!$Y33</f>
        <v>15887.0808535346</v>
      </c>
      <c r="M33" s="281" t="e">
        <f>'[1]CU '!#REF!</f>
        <v>#REF!</v>
      </c>
      <c r="N33" s="719"/>
    </row>
    <row r="34" s="164" customFormat="1" ht="16.15" customHeight="1" spans="1:14">
      <c r="A34" s="16" t="str">
        <f>'[1]CU '!A36</f>
        <v>CU20.25</v>
      </c>
      <c r="B34" s="16" t="str">
        <f>'[1]CU '!B36</f>
        <v>16" * 18"</v>
      </c>
      <c r="C34" s="58" t="s">
        <v>3</v>
      </c>
      <c r="D34" s="14" t="str">
        <f>'[1]CU '!D36</f>
        <v>1/2hp</v>
      </c>
      <c r="E34" s="14" t="str">
        <f>'[1]CU '!E36</f>
        <v>CS030-CS060</v>
      </c>
      <c r="F34" s="14"/>
      <c r="G34" s="14"/>
      <c r="H34" s="14"/>
      <c r="I34" s="14"/>
      <c r="J34" s="281">
        <f>'[1]CU '!$Q36</f>
        <v>27.8688524590164</v>
      </c>
      <c r="K34" s="813"/>
      <c r="L34" s="813"/>
      <c r="M34" s="814"/>
      <c r="N34" s="717"/>
    </row>
    <row r="35" s="164" customFormat="1" ht="16.15" customHeight="1" spans="1:14">
      <c r="A35" s="16" t="str">
        <f>'[1]CU '!A37</f>
        <v>CU20.26</v>
      </c>
      <c r="B35" s="16" t="str">
        <f>'[1]CU '!B37</f>
        <v>20" * 17"</v>
      </c>
      <c r="C35" s="59"/>
      <c r="D35" s="14" t="str">
        <f>'[1]CU '!D37</f>
        <v>3/4hp-1.5hp</v>
      </c>
      <c r="E35" s="14" t="str">
        <f>'[1]CU '!E37</f>
        <v>CS075-CS125</v>
      </c>
      <c r="F35" s="14"/>
      <c r="G35" s="14"/>
      <c r="H35" s="14"/>
      <c r="I35" s="14"/>
      <c r="J35" s="281">
        <f>'[1]CU '!$Q37</f>
        <v>40.9836065573771</v>
      </c>
      <c r="K35" s="813"/>
      <c r="L35" s="813"/>
      <c r="M35" s="814"/>
      <c r="N35" s="718"/>
    </row>
    <row r="36" s="164" customFormat="1" ht="16.15" customHeight="1" spans="1:14">
      <c r="A36" s="16" t="str">
        <f>'[1]CU '!A38</f>
        <v>CU21</v>
      </c>
      <c r="B36" s="16" t="str">
        <f>'[1]CU '!B38</f>
        <v>530W*430L</v>
      </c>
      <c r="C36" s="59"/>
      <c r="D36" s="14" t="str">
        <f>'[1]CU '!D38</f>
        <v>3/4hp</v>
      </c>
      <c r="E36" s="14" t="str">
        <f>'[1]CU '!E38</f>
        <v>CS075</v>
      </c>
      <c r="F36" s="14"/>
      <c r="G36" s="14"/>
      <c r="H36" s="14"/>
      <c r="I36" s="14"/>
      <c r="J36" s="281">
        <f>'[1]CU '!$Q38</f>
        <v>57.3770491803279</v>
      </c>
      <c r="K36" s="813"/>
      <c r="L36" s="813"/>
      <c r="M36" s="814"/>
      <c r="N36" s="718"/>
    </row>
    <row r="37" s="164" customFormat="1" ht="16.15" customHeight="1" spans="1:14">
      <c r="A37" s="16" t="str">
        <f>'[1]CU '!A39</f>
        <v>CU23</v>
      </c>
      <c r="B37" s="16" t="str">
        <f>'[1]CU '!B39</f>
        <v>600W*550L</v>
      </c>
      <c r="C37" s="59"/>
      <c r="D37" s="14" t="str">
        <f>'[1]CU '!D39</f>
        <v>2hp</v>
      </c>
      <c r="E37" s="14" t="str">
        <f>'[1]CU '!E39</f>
        <v>CU-22</v>
      </c>
      <c r="F37" s="14"/>
      <c r="G37" s="14"/>
      <c r="H37" s="14"/>
      <c r="I37" s="14"/>
      <c r="J37" s="281">
        <f>'[1]CU '!$Q39</f>
        <v>73.7704918032787</v>
      </c>
      <c r="K37" s="813"/>
      <c r="L37" s="813"/>
      <c r="M37" s="814"/>
      <c r="N37" s="718"/>
    </row>
    <row r="38" s="164" customFormat="1" ht="21" customHeight="1" spans="1:14">
      <c r="A38" s="16" t="str">
        <f>'[1]CU '!A40</f>
        <v>CU27</v>
      </c>
      <c r="B38" s="16" t="str">
        <f>'[1]CU '!B40</f>
        <v>650*W900L</v>
      </c>
      <c r="C38" s="59"/>
      <c r="D38" s="14" t="str">
        <f>'[1]CU '!D40</f>
        <v>CS150</v>
      </c>
      <c r="E38" s="14" t="str">
        <f>'[1]CU '!E40</f>
        <v>CS150-CS200</v>
      </c>
      <c r="F38" s="14"/>
      <c r="G38" s="14"/>
      <c r="H38" s="14"/>
      <c r="I38" s="14"/>
      <c r="J38" s="281">
        <f>'[1]CU '!$Q40</f>
        <v>139.344262295082</v>
      </c>
      <c r="K38" s="813"/>
      <c r="L38" s="813"/>
      <c r="M38" s="814"/>
      <c r="N38" s="718"/>
    </row>
    <row r="39" s="164" customFormat="1" ht="16.15" customHeight="1" spans="1:14">
      <c r="A39" s="16" t="str">
        <f>'[1]CU '!A41</f>
        <v>CU024</v>
      </c>
      <c r="B39" s="16" t="str">
        <f>'[1]CU '!B41</f>
        <v>CUB15-32</v>
      </c>
      <c r="C39" s="58" t="s">
        <v>4</v>
      </c>
      <c r="D39" s="14" t="str">
        <f>'[1]CU '!D41</f>
        <v>CU15-32QC</v>
      </c>
      <c r="E39" s="14" t="str">
        <f>'[1]CU '!E41</f>
        <v>30" W * 21.5"L</v>
      </c>
      <c r="F39" s="14"/>
      <c r="G39" s="14"/>
      <c r="H39" s="14"/>
      <c r="I39" s="14"/>
      <c r="J39" s="281">
        <f>'[1]CU '!$Q41</f>
        <v>81.1475409836066</v>
      </c>
      <c r="K39" s="813"/>
      <c r="L39" s="813"/>
      <c r="M39" s="814"/>
      <c r="N39" s="718"/>
    </row>
    <row r="40" s="164" customFormat="1" ht="16.15" customHeight="1" spans="1:14">
      <c r="A40" s="16" t="str">
        <f>'[1]CU '!A42</f>
        <v>CU025</v>
      </c>
      <c r="B40" s="16" t="str">
        <f>'[1]CU '!B42</f>
        <v>CUB36</v>
      </c>
      <c r="C40" s="59"/>
      <c r="D40" s="14" t="str">
        <f>'[1]CU '!D42</f>
        <v>CU36QC</v>
      </c>
      <c r="E40" s="14" t="str">
        <f>'[1]CU '!E42</f>
        <v>30" W * 23.5"L</v>
      </c>
      <c r="F40" s="14"/>
      <c r="G40" s="14"/>
      <c r="H40" s="14"/>
      <c r="I40" s="14"/>
      <c r="J40" s="281">
        <f>'[1]CU '!$Q42</f>
        <v>103.27868852459</v>
      </c>
      <c r="K40" s="813"/>
      <c r="L40" s="813"/>
      <c r="M40" s="814"/>
      <c r="N40" s="718"/>
    </row>
    <row r="41" s="164" customFormat="1" ht="16.15" customHeight="1" spans="1:14">
      <c r="A41" s="16" t="str">
        <f>'[1]CU '!A43</f>
        <v>CU026</v>
      </c>
      <c r="B41" s="16" t="str">
        <f>'[1]CU '!B43</f>
        <v>CUB40</v>
      </c>
      <c r="C41" s="59"/>
      <c r="D41" s="14" t="str">
        <f>'[1]CU '!D43</f>
        <v>CU40QC</v>
      </c>
      <c r="E41" s="14" t="str">
        <f>'[1]CU '!E43</f>
        <v>30" W * 26"L</v>
      </c>
      <c r="F41" s="14"/>
      <c r="G41" s="14"/>
      <c r="H41" s="14"/>
      <c r="I41" s="14"/>
      <c r="J41" s="281">
        <f>'[1]CU '!$Q43</f>
        <v>103.27868852459</v>
      </c>
      <c r="K41" s="813"/>
      <c r="L41" s="813"/>
      <c r="M41" s="814"/>
      <c r="N41" s="718"/>
    </row>
    <row r="42" s="164" customFormat="1" ht="21" customHeight="1" spans="1:14">
      <c r="A42" s="16" t="str">
        <f>'[1]CU '!A44</f>
        <v>CU027</v>
      </c>
      <c r="B42" s="16" t="str">
        <f>'[1]CU '!B44</f>
        <v>CUB50</v>
      </c>
      <c r="C42" s="59"/>
      <c r="D42" s="14" t="str">
        <f>'[1]CU '!D44</f>
        <v>CU50QC</v>
      </c>
      <c r="E42" s="14" t="str">
        <f>'[1]CU '!E44</f>
        <v>33" W* 28.5"L</v>
      </c>
      <c r="F42" s="14"/>
      <c r="G42" s="14"/>
      <c r="H42" s="14"/>
      <c r="I42" s="14"/>
      <c r="J42" s="281">
        <f>'[1]CU '!$Q44</f>
        <v>162.295081967213</v>
      </c>
      <c r="K42" s="813"/>
      <c r="L42" s="813"/>
      <c r="M42" s="814"/>
      <c r="N42" s="718"/>
    </row>
    <row r="43" s="164" customFormat="1" ht="22.9" customHeight="1" spans="1:14">
      <c r="A43" s="16" t="str">
        <f>'[1]CU '!A45</f>
        <v>CU028</v>
      </c>
      <c r="B43" s="16" t="str">
        <f>'[1]CU '!B45</f>
        <v>CUB64B-72B</v>
      </c>
      <c r="C43" s="59"/>
      <c r="D43" s="14" t="str">
        <f>'[1]CU '!D45</f>
        <v>CU64B-72BQC</v>
      </c>
      <c r="E43" s="14" t="str">
        <f>'[1]CU '!E45</f>
        <v>33" W* 30"L</v>
      </c>
      <c r="F43" s="14"/>
      <c r="G43" s="14"/>
      <c r="H43" s="14"/>
      <c r="I43" s="14"/>
      <c r="J43" s="281">
        <f>'[1]CU '!$Q45</f>
        <v>162.295081967213</v>
      </c>
      <c r="K43" s="813"/>
      <c r="L43" s="813"/>
      <c r="M43" s="814"/>
      <c r="N43" s="718"/>
    </row>
    <row r="44" s="164" customFormat="1" ht="21" customHeight="1" spans="1:14">
      <c r="A44" s="16" t="str">
        <f>'[1]CU '!A46</f>
        <v>CU029</v>
      </c>
      <c r="B44" s="16" t="str">
        <f>'[1]CU '!B46</f>
        <v>CUB64-72 </v>
      </c>
      <c r="C44" s="59"/>
      <c r="D44" s="14" t="str">
        <f>'[1]CU '!D46</f>
        <v>CU64-72QC </v>
      </c>
      <c r="E44" s="14" t="str">
        <f>'[1]CU '!E46</f>
        <v>34" W* 41"L</v>
      </c>
      <c r="F44" s="14"/>
      <c r="G44" s="14"/>
      <c r="H44" s="14"/>
      <c r="I44" s="14"/>
      <c r="J44" s="281">
        <f>'[1]CU '!$Q46</f>
        <v>221.311475409836</v>
      </c>
      <c r="K44" s="813"/>
      <c r="L44" s="813"/>
      <c r="M44" s="814"/>
      <c r="N44" s="718"/>
    </row>
    <row r="45" s="164" customFormat="1" ht="20.45" customHeight="1" spans="1:14">
      <c r="A45" s="16" t="str">
        <f>'[1]CU '!A47</f>
        <v>CU030</v>
      </c>
      <c r="B45" s="16" t="str">
        <f>'[1]CU '!B47</f>
        <v>CUB80-100</v>
      </c>
      <c r="C45" s="59"/>
      <c r="D45" s="14" t="str">
        <f>'[1]CU '!D47</f>
        <v>CU80-100QC</v>
      </c>
      <c r="E45" s="14" t="str">
        <f>'[1]CU '!E47</f>
        <v>34" W* 44"L</v>
      </c>
      <c r="F45" s="14"/>
      <c r="G45" s="14"/>
      <c r="H45" s="14"/>
      <c r="I45" s="14"/>
      <c r="J45" s="281">
        <f>'[1]CU '!$Q47</f>
        <v>236.065573770492</v>
      </c>
      <c r="K45" s="813"/>
      <c r="L45" s="813"/>
      <c r="M45" s="814"/>
      <c r="N45" s="718"/>
    </row>
    <row r="46" s="164" customFormat="1" ht="16.15" customHeight="1" spans="1:14">
      <c r="A46" s="16" t="str">
        <f>'[1]CU '!A48</f>
        <v>CU031</v>
      </c>
      <c r="B46" s="16" t="str">
        <f>'[1]CU '!B48</f>
        <v>CUB125-160</v>
      </c>
      <c r="C46" s="59"/>
      <c r="D46" s="14" t="str">
        <f>'[1]CU '!D48</f>
        <v>CU125-160QC</v>
      </c>
      <c r="E46" s="14" t="str">
        <f>'[1]CU '!E48</f>
        <v>35" W* 56.5"L</v>
      </c>
      <c r="F46" s="14"/>
      <c r="G46" s="14"/>
      <c r="H46" s="14"/>
      <c r="I46" s="14"/>
      <c r="J46" s="281">
        <f>'[1]CU '!$Q48</f>
        <v>339.344262295082</v>
      </c>
      <c r="K46" s="813"/>
      <c r="L46" s="813"/>
      <c r="M46" s="814"/>
      <c r="N46" s="718"/>
    </row>
    <row r="47" s="164" customFormat="1" ht="16.15" customHeight="1" spans="1:14">
      <c r="A47" s="16" t="str">
        <f>'[1]CU '!A49</f>
        <v>CU032</v>
      </c>
      <c r="B47" s="16" t="str">
        <f>'[1]CU '!B49</f>
        <v>CUB200</v>
      </c>
      <c r="C47" s="59"/>
      <c r="D47" s="14" t="str">
        <f>'[1]CU '!D49</f>
        <v>CU200QC</v>
      </c>
      <c r="E47" s="14" t="str">
        <f>'[1]CU '!E49</f>
        <v>42"W * 64"L</v>
      </c>
      <c r="F47" s="14"/>
      <c r="G47" s="14"/>
      <c r="H47" s="14"/>
      <c r="I47" s="14"/>
      <c r="J47" s="281">
        <f>'[1]CU '!$Q49</f>
        <v>575.409836065574</v>
      </c>
      <c r="K47" s="813"/>
      <c r="L47" s="813"/>
      <c r="M47" s="814"/>
      <c r="N47" s="718"/>
    </row>
    <row r="48" s="164" customFormat="1" ht="20.45" customHeight="1" spans="1:14">
      <c r="A48" s="16" t="str">
        <f>'[1]CU '!A50</f>
        <v>CU033</v>
      </c>
      <c r="B48" s="16" t="str">
        <f>'[1]CU '!B50</f>
        <v>CUB250</v>
      </c>
      <c r="C48" s="59"/>
      <c r="D48" s="14" t="str">
        <f>'[1]CU '!D50</f>
        <v>CU250QC</v>
      </c>
      <c r="E48" s="14" t="str">
        <f>'[1]CU '!E50</f>
        <v>45"W * 85"L</v>
      </c>
      <c r="F48" s="14"/>
      <c r="G48" s="14"/>
      <c r="H48" s="14"/>
      <c r="I48" s="14"/>
      <c r="J48" s="281">
        <f>'[1]CU '!$Q50</f>
        <v>649.180327868852</v>
      </c>
      <c r="K48" s="813"/>
      <c r="L48" s="813"/>
      <c r="M48" s="814"/>
      <c r="N48" s="718"/>
    </row>
    <row r="49" s="164" customFormat="1" ht="16.15" customHeight="1" spans="1:14">
      <c r="A49" s="16" t="str">
        <f>'[1]CU '!A51</f>
        <v>CU034</v>
      </c>
      <c r="B49" s="16" t="str">
        <f>'[1]CU '!B51</f>
        <v>CUB300-400</v>
      </c>
      <c r="C49" s="59"/>
      <c r="D49" s="14" t="str">
        <f>'[1]CU '!D51</f>
        <v>CU300-400QC</v>
      </c>
      <c r="E49" s="14" t="str">
        <f>'[1]CU '!E51</f>
        <v>50"W * 64"L</v>
      </c>
      <c r="F49" s="14"/>
      <c r="G49" s="14"/>
      <c r="H49" s="14"/>
      <c r="I49" s="14"/>
      <c r="J49" s="281">
        <f>'[1]CU '!$Q51</f>
        <v>634.426229508197</v>
      </c>
      <c r="K49" s="813"/>
      <c r="L49" s="813"/>
      <c r="M49" s="814"/>
      <c r="N49" s="718"/>
    </row>
    <row r="50" s="164" customFormat="1" ht="16.15" customHeight="1" spans="1:14">
      <c r="A50" s="16" t="str">
        <f>'[1]CU '!A52</f>
        <v>CU035</v>
      </c>
      <c r="B50" s="16" t="str">
        <f>'[1]CU '!B52</f>
        <v>HTB3-5</v>
      </c>
      <c r="C50" s="59"/>
      <c r="D50" s="14" t="str">
        <f>'[1]CU '!D52</f>
        <v>HTC3-5</v>
      </c>
      <c r="E50" s="14" t="str">
        <f>'[1]CU '!E52</f>
        <v>36L*20W</v>
      </c>
      <c r="F50" s="14"/>
      <c r="G50" s="14"/>
      <c r="H50" s="14"/>
      <c r="I50" s="14"/>
      <c r="J50" s="281">
        <f>'[1]CU '!$Q52</f>
        <v>252.459016393443</v>
      </c>
      <c r="K50" s="813"/>
      <c r="L50" s="813"/>
      <c r="M50" s="814"/>
      <c r="N50" s="718"/>
    </row>
    <row r="51" s="164" customFormat="1" ht="16.15" customHeight="1" spans="1:14">
      <c r="A51" s="16" t="str">
        <f>'[1]CU '!A53</f>
        <v>CU036</v>
      </c>
      <c r="B51" s="16" t="str">
        <f>'[1]CU '!B53</f>
        <v>HTB8-10</v>
      </c>
      <c r="C51" s="59"/>
      <c r="D51" s="14" t="str">
        <f>'[1]CU '!D53</f>
        <v>HTC8-10</v>
      </c>
      <c r="E51" s="14" t="str">
        <f>'[1]CU '!E53</f>
        <v>55L*26W</v>
      </c>
      <c r="F51" s="14"/>
      <c r="G51" s="14"/>
      <c r="H51" s="14"/>
      <c r="I51" s="14"/>
      <c r="J51" s="281">
        <f>'[1]CU '!$Q53</f>
        <v>315.573770491803</v>
      </c>
      <c r="K51" s="813"/>
      <c r="L51" s="813"/>
      <c r="M51" s="814"/>
      <c r="N51" s="718"/>
    </row>
    <row r="52" s="164" customFormat="1" ht="16.15" customHeight="1" spans="1:14">
      <c r="A52" s="16" t="str">
        <f>'[1]CU '!A54</f>
        <v>CU037</v>
      </c>
      <c r="B52" s="16" t="str">
        <f>'[1]CU '!B54</f>
        <v>HTB12-15</v>
      </c>
      <c r="C52" s="59"/>
      <c r="D52" s="14" t="str">
        <f>'[1]CU '!D54</f>
        <v>HTC12-15</v>
      </c>
      <c r="E52" s="14" t="str">
        <f>'[1]CU '!E54</f>
        <v>60L*26W</v>
      </c>
      <c r="F52" s="14"/>
      <c r="G52" s="14"/>
      <c r="H52" s="14"/>
      <c r="I52" s="14"/>
      <c r="J52" s="281">
        <f>'[1]CU '!$Q54</f>
        <v>526.747195858498</v>
      </c>
      <c r="K52" s="813"/>
      <c r="L52" s="813"/>
      <c r="M52" s="814"/>
      <c r="N52" s="718"/>
    </row>
    <row r="53" s="164" customFormat="1" ht="16.15" customHeight="1" spans="1:14">
      <c r="A53" s="16" t="str">
        <f>'[1]CU '!A55</f>
        <v>CU038</v>
      </c>
      <c r="B53" s="16" t="str">
        <f>'[1]CU '!B55</f>
        <v>HTB20-30</v>
      </c>
      <c r="C53" s="59"/>
      <c r="D53" s="14" t="str">
        <f>'[1]CU '!D55</f>
        <v>HTC20-30</v>
      </c>
      <c r="E53" s="14" t="str">
        <f>'[1]CU '!E55</f>
        <v>68L*28W</v>
      </c>
      <c r="F53" s="14"/>
      <c r="G53" s="14"/>
      <c r="H53" s="14"/>
      <c r="I53" s="14"/>
      <c r="J53" s="281">
        <f>'[1]CU '!$Q55</f>
        <v>575.78372159908</v>
      </c>
      <c r="K53" s="813"/>
      <c r="L53" s="813"/>
      <c r="M53" s="814"/>
      <c r="N53" s="718"/>
    </row>
    <row r="54" s="164" customFormat="1" ht="16.15" customHeight="1" spans="1:14">
      <c r="A54" s="16" t="str">
        <f>'[1]CU '!A56</f>
        <v>CU039</v>
      </c>
      <c r="B54" s="16" t="str">
        <f>'[1]CU '!B56</f>
        <v>HTB35-40</v>
      </c>
      <c r="C54" s="59"/>
      <c r="D54" s="14" t="str">
        <f>'[1]CU '!D56</f>
        <v>HTC35-40</v>
      </c>
      <c r="E54" s="14" t="str">
        <f>'[1]CU '!E56</f>
        <v>72L*32W</v>
      </c>
      <c r="F54" s="14"/>
      <c r="G54" s="14"/>
      <c r="H54" s="14"/>
      <c r="I54" s="14"/>
      <c r="J54" s="281">
        <f>'[1]CU '!$Q56</f>
        <v>614.063848144952</v>
      </c>
      <c r="K54" s="813"/>
      <c r="L54" s="813"/>
      <c r="M54" s="814"/>
      <c r="N54" s="718"/>
    </row>
    <row r="55" s="164" customFormat="1" ht="16.15" customHeight="1" spans="1:14">
      <c r="A55" s="16" t="str">
        <f>'[1]CU '!A57</f>
        <v>CU040</v>
      </c>
      <c r="B55" s="16" t="str">
        <f>'[1]CU '!B57</f>
        <v>HTB40L</v>
      </c>
      <c r="C55" s="60"/>
      <c r="D55" s="14" t="str">
        <f>'[1]CU '!D57</f>
        <v>HTC40L</v>
      </c>
      <c r="E55" s="14" t="str">
        <f>'[1]CU '!E57</f>
        <v>80L*32W</v>
      </c>
      <c r="F55" s="14"/>
      <c r="G55" s="14"/>
      <c r="H55" s="14"/>
      <c r="I55" s="14"/>
      <c r="J55" s="281">
        <f>'[1]CU '!$Q57</f>
        <v>666.264020707507</v>
      </c>
      <c r="K55" s="813"/>
      <c r="L55" s="813"/>
      <c r="M55" s="814"/>
      <c r="N55" s="719"/>
    </row>
    <row r="56" s="164" customFormat="1" ht="16.15" customHeight="1" spans="1:14">
      <c r="A56" s="16" t="str">
        <f>'[1]CU '!A58</f>
        <v>CU041</v>
      </c>
      <c r="B56" s="16" t="str">
        <f>'[1]CU '!B58</f>
        <v>HT- 15HP</v>
      </c>
      <c r="C56" s="58" t="s">
        <v>5</v>
      </c>
      <c r="D56" s="14" t="str">
        <f>'[1]CU '!D58</f>
        <v>15HP</v>
      </c>
      <c r="E56" s="14" t="str">
        <f>'[1]CU '!E58</f>
        <v>1090mm x 159mm</v>
      </c>
      <c r="F56" s="14" t="str">
        <f>'[1]CU '!F58</f>
        <v>15L(5/8")</v>
      </c>
      <c r="G56" s="14"/>
      <c r="H56" s="14"/>
      <c r="I56" s="14"/>
      <c r="J56" s="281">
        <f>'[1]CU '!$Q58</f>
        <v>356.948235366907</v>
      </c>
      <c r="K56" s="813"/>
      <c r="L56" s="813"/>
      <c r="M56" s="814"/>
      <c r="N56" s="717"/>
    </row>
    <row r="57" s="164" customFormat="1" ht="16.5" customHeight="1" spans="1:14">
      <c r="A57" s="16" t="str">
        <f>'[1]CU '!A59</f>
        <v>CU042</v>
      </c>
      <c r="B57" s="16" t="str">
        <f>'[1]CU '!B59</f>
        <v>HT- 20HP</v>
      </c>
      <c r="C57" s="59"/>
      <c r="D57" s="14" t="str">
        <f>'[1]CU '!D59</f>
        <v>20HP</v>
      </c>
      <c r="E57" s="14" t="str">
        <f>'[1]CU '!E59</f>
        <v>1180mm x 159mm</v>
      </c>
      <c r="F57" s="14" t="str">
        <f>'[1]CU '!F59</f>
        <v>20L(5/8")</v>
      </c>
      <c r="G57" s="14"/>
      <c r="H57" s="14"/>
      <c r="I57" s="14"/>
      <c r="J57" s="281">
        <f>'[1]CU '!$Q59</f>
        <v>475.93098048921</v>
      </c>
      <c r="K57" s="813"/>
      <c r="L57" s="813"/>
      <c r="M57" s="814"/>
      <c r="N57" s="718"/>
    </row>
    <row r="58" s="164" customFormat="1" ht="16.15" customHeight="1" spans="1:14">
      <c r="A58" s="16" t="str">
        <f>'[1]CU '!A60</f>
        <v>CU043</v>
      </c>
      <c r="B58" s="16" t="str">
        <f>'[1]CU '!B60</f>
        <v>HT- 25HP</v>
      </c>
      <c r="C58" s="59"/>
      <c r="D58" s="14" t="str">
        <f>'[1]CU '!D60</f>
        <v>25HP</v>
      </c>
      <c r="E58" s="14" t="str">
        <f>'[1]CU '!E60</f>
        <v>850mm x 219mm</v>
      </c>
      <c r="F58" s="14" t="str">
        <f>'[1]CU '!F60</f>
        <v>25L(7/8")</v>
      </c>
      <c r="G58" s="14" t="str">
        <f>'[1]CU '!G60</f>
        <v>1286mm*165mm</v>
      </c>
      <c r="H58" s="14"/>
      <c r="I58" s="14"/>
      <c r="J58" s="281">
        <f>'[1]CU '!$Q60</f>
        <v>684.150784453239</v>
      </c>
      <c r="K58" s="813"/>
      <c r="L58" s="813"/>
      <c r="M58" s="814"/>
      <c r="N58" s="718"/>
    </row>
    <row r="59" s="164" customFormat="1" ht="16.15" customHeight="1" spans="1:14">
      <c r="A59" s="16" t="str">
        <f>'[1]CU '!A61</f>
        <v>CU044</v>
      </c>
      <c r="B59" s="16" t="str">
        <f>'[1]CU '!B61</f>
        <v>HT- 30HP</v>
      </c>
      <c r="C59" s="59"/>
      <c r="D59" s="14" t="str">
        <f>'[1]CU '!D61</f>
        <v>30HP</v>
      </c>
      <c r="E59" s="14" t="str">
        <f>'[1]CU '!E61</f>
        <v>900mm x 219mm</v>
      </c>
      <c r="F59" s="14" t="str">
        <f>'[1]CU '!F61</f>
        <v>30L(7/8")</v>
      </c>
      <c r="G59" s="14" t="str">
        <f>'[1]CU '!G61</f>
        <v>878mm*219mm</v>
      </c>
      <c r="H59" s="14"/>
      <c r="I59" s="14"/>
      <c r="J59" s="281">
        <f>'[1]CU '!$Q61</f>
        <v>761.489568782735</v>
      </c>
      <c r="K59" s="813"/>
      <c r="L59" s="813"/>
      <c r="M59" s="814"/>
      <c r="N59" s="718"/>
    </row>
    <row r="60" s="164" customFormat="1" ht="16.15" customHeight="1" spans="1:14">
      <c r="A60" s="16" t="str">
        <f>'[1]CU '!A62</f>
        <v>CU045</v>
      </c>
      <c r="B60" s="16" t="str">
        <f>'[1]CU '!B62</f>
        <v>HT- 35HP</v>
      </c>
      <c r="C60" s="59"/>
      <c r="D60" s="14" t="str">
        <f>'[1]CU '!D62</f>
        <v>35HP</v>
      </c>
      <c r="E60" s="14" t="str">
        <f>'[1]CU '!E62</f>
        <v>1000mm x 219mm</v>
      </c>
      <c r="F60" s="14" t="str">
        <f>'[1]CU '!F62</f>
        <v>35L(7/8")</v>
      </c>
      <c r="G60" s="14"/>
      <c r="H60" s="14"/>
      <c r="I60" s="14"/>
      <c r="J60" s="281">
        <f>'[1]CU '!$Q62</f>
        <v>904.268862929498</v>
      </c>
      <c r="K60" s="813"/>
      <c r="L60" s="813"/>
      <c r="M60" s="814"/>
      <c r="N60" s="718"/>
    </row>
    <row r="61" s="164" customFormat="1" ht="16.15" customHeight="1" spans="1:14">
      <c r="A61" s="16" t="str">
        <f>'[1]CU '!A63</f>
        <v>CU046</v>
      </c>
      <c r="B61" s="16" t="str">
        <f>'[1]CU '!B63</f>
        <v>HT- 40HP</v>
      </c>
      <c r="C61" s="59"/>
      <c r="D61" s="14" t="str">
        <f>'[1]CU '!D63</f>
        <v>40HP</v>
      </c>
      <c r="E61" s="14" t="str">
        <f>'[1]CU '!E63</f>
        <v>1180mm x 219mm</v>
      </c>
      <c r="F61" s="14" t="str">
        <f>'[1]CU '!F63</f>
        <v>40L(1 1/8")</v>
      </c>
      <c r="G61" s="14"/>
      <c r="H61" s="14"/>
      <c r="I61" s="14"/>
      <c r="J61" s="281">
        <f>'[1]CU '!$Q63</f>
        <v>963.760235490649</v>
      </c>
      <c r="K61" s="813"/>
      <c r="L61" s="813"/>
      <c r="M61" s="814"/>
      <c r="N61" s="718"/>
    </row>
    <row r="62" s="164" customFormat="1" ht="16.15" customHeight="1" spans="1:14">
      <c r="A62" s="16" t="str">
        <f>'[1]CU '!A64</f>
        <v>CU046.1</v>
      </c>
      <c r="B62" s="16" t="str">
        <f>'[1]CU '!B64</f>
        <v>HT- 50HP</v>
      </c>
      <c r="C62" s="59"/>
      <c r="D62" s="14" t="str">
        <f>'[1]CU '!D64</f>
        <v>50HP</v>
      </c>
      <c r="E62" s="14" t="str">
        <f>'[1]CU '!E64</f>
        <v>1050mm x 280mm</v>
      </c>
      <c r="F62" s="14" t="str">
        <f>'[1]CU '!F64</f>
        <v>50L(1 1/8")</v>
      </c>
      <c r="G62" s="14"/>
      <c r="H62" s="14"/>
      <c r="I62" s="14"/>
      <c r="J62" s="281">
        <f>'[1]CU '!$Q64</f>
        <v>1100.5903923813</v>
      </c>
      <c r="K62" s="813"/>
      <c r="L62" s="813"/>
      <c r="M62" s="814"/>
      <c r="N62" s="718"/>
    </row>
    <row r="63" s="164" customFormat="1" ht="16.15" customHeight="1" spans="1:14">
      <c r="A63" s="16" t="str">
        <f>'[1]CU '!A65</f>
        <v>CU046.2</v>
      </c>
      <c r="B63" s="16" t="str">
        <f>'[1]CU '!B65</f>
        <v>HT-60</v>
      </c>
      <c r="C63" s="59"/>
      <c r="D63" s="14" t="str">
        <f>'[1]CU '!D65</f>
        <v>60HP</v>
      </c>
      <c r="E63" s="14"/>
      <c r="F63" s="14"/>
      <c r="G63" s="14"/>
      <c r="H63" s="14"/>
      <c r="I63" s="14"/>
      <c r="J63" s="281" t="str">
        <f>'[1]CU '!$Q65</f>
        <v>~</v>
      </c>
      <c r="K63" s="813"/>
      <c r="L63" s="813"/>
      <c r="M63" s="814"/>
      <c r="N63" s="718"/>
    </row>
    <row r="64" s="164" customFormat="1" ht="16.15" customHeight="1" spans="1:14">
      <c r="A64" s="16" t="str">
        <f>'[1]CU '!A66</f>
        <v>CU046.3</v>
      </c>
      <c r="B64" s="16" t="str">
        <f>'[1]CU '!B66</f>
        <v>HT-80</v>
      </c>
      <c r="C64" s="59"/>
      <c r="D64" s="14" t="str">
        <f>'[1]CU '!D66</f>
        <v>80HP</v>
      </c>
      <c r="E64" s="14"/>
      <c r="F64" s="14"/>
      <c r="G64" s="14"/>
      <c r="H64" s="14"/>
      <c r="I64" s="14"/>
      <c r="J64" s="281">
        <f>'[1]CU '!$Q66</f>
        <v>1606.42570281125</v>
      </c>
      <c r="K64" s="813"/>
      <c r="L64" s="813"/>
      <c r="M64" s="814"/>
      <c r="N64" s="718"/>
    </row>
    <row r="65" s="164" customFormat="1" ht="16.15" customHeight="1" spans="1:14">
      <c r="A65" s="16" t="str">
        <f>'[1]CU '!A67</f>
        <v>CU046.4</v>
      </c>
      <c r="B65" s="16" t="str">
        <f>'[1]CU '!B67</f>
        <v>HT-100</v>
      </c>
      <c r="C65" s="59"/>
      <c r="D65" s="14" t="str">
        <f>'[1]CU '!D67</f>
        <v>100HP</v>
      </c>
      <c r="E65" s="14"/>
      <c r="F65" s="14"/>
      <c r="G65" s="14"/>
      <c r="H65" s="14"/>
      <c r="I65" s="14"/>
      <c r="J65" s="281">
        <f>'[1]CU '!$Q67</f>
        <v>1883.89923329682</v>
      </c>
      <c r="K65" s="813"/>
      <c r="L65" s="813"/>
      <c r="M65" s="814"/>
      <c r="N65" s="718"/>
    </row>
    <row r="66" s="164" customFormat="1" ht="16.15" customHeight="1" spans="1:14">
      <c r="A66" s="16">
        <f>'[1]CU '!A68</f>
        <v>0</v>
      </c>
      <c r="B66" s="16" t="str">
        <f>'[1]CU '!B68</f>
        <v>HT-120</v>
      </c>
      <c r="C66" s="59"/>
      <c r="D66" s="14" t="str">
        <f>'[1]CU '!D68</f>
        <v>120HP</v>
      </c>
      <c r="E66" s="14"/>
      <c r="F66" s="14"/>
      <c r="G66" s="14"/>
      <c r="H66" s="14"/>
      <c r="I66" s="14"/>
      <c r="J66" s="281" t="str">
        <f>'[1]CU '!$Q68</f>
        <v>~</v>
      </c>
      <c r="K66" s="813"/>
      <c r="L66" s="813"/>
      <c r="M66" s="814"/>
      <c r="N66" s="718"/>
    </row>
    <row r="67" s="164" customFormat="1" ht="16.15" customHeight="1" spans="1:14">
      <c r="A67" s="16">
        <f>'[1]CU '!A69</f>
        <v>0</v>
      </c>
      <c r="B67" s="16" t="str">
        <f>'[1]CU '!B69</f>
        <v>HT-150</v>
      </c>
      <c r="C67" s="59"/>
      <c r="D67" s="14" t="str">
        <f>'[1]CU '!D69</f>
        <v>150HP</v>
      </c>
      <c r="E67" s="14"/>
      <c r="F67" s="14"/>
      <c r="G67" s="14"/>
      <c r="H67" s="14"/>
      <c r="I67" s="14"/>
      <c r="J67" s="281" t="str">
        <f>'[1]CU '!$Q69</f>
        <v>~</v>
      </c>
      <c r="K67" s="813"/>
      <c r="L67" s="813"/>
      <c r="M67" s="814"/>
      <c r="N67" s="718"/>
    </row>
    <row r="68" s="164" customFormat="1" ht="16.15" customHeight="1" spans="1:14">
      <c r="A68" s="16" t="str">
        <f>'[1]CU '!A70</f>
        <v>CU046.9</v>
      </c>
      <c r="B68" s="16" t="str">
        <f>'[1]CU '!B70</f>
        <v>HT-200</v>
      </c>
      <c r="C68" s="60"/>
      <c r="D68" s="14" t="str">
        <f>'[1]CU '!D70</f>
        <v>125HP SCREW</v>
      </c>
      <c r="E68" s="14"/>
      <c r="F68" s="14"/>
      <c r="G68" s="14"/>
      <c r="H68" s="14"/>
      <c r="I68" s="14"/>
      <c r="J68" s="281" t="str">
        <f>'[1]CU '!$Q70</f>
        <v>~</v>
      </c>
      <c r="K68" s="813"/>
      <c r="L68" s="813"/>
      <c r="M68" s="814"/>
      <c r="N68" s="718"/>
    </row>
    <row r="69" s="164" customFormat="1" ht="16.15" customHeight="1" spans="1:14">
      <c r="A69" s="16" t="str">
        <f>'[1]CU '!A71</f>
        <v>CU047</v>
      </c>
      <c r="B69" s="16" t="str">
        <f>'[1]CU '!B71</f>
        <v>CR-101-2 receiver flare type</v>
      </c>
      <c r="C69" s="58" t="s">
        <v>6</v>
      </c>
      <c r="D69" s="14" t="str">
        <f>'[1]CU '!D71</f>
        <v>1hp</v>
      </c>
      <c r="E69" s="14" t="str">
        <f>'[1]CU '!E71</f>
        <v>3.35"(a) x 7.87"(b)</v>
      </c>
      <c r="F69" s="14" t="str">
        <f>'[1]CU '!F71</f>
        <v>1L</v>
      </c>
      <c r="G69" s="14"/>
      <c r="H69" s="14" t="str">
        <f>'[1]CU '!H71</f>
        <v>1/4"</v>
      </c>
      <c r="I69" s="14"/>
      <c r="J69" s="281">
        <f>'[1]CU '!$Q71</f>
        <v>118.358680624136</v>
      </c>
      <c r="K69" s="813"/>
      <c r="L69" s="813"/>
      <c r="M69" s="814"/>
      <c r="N69" s="718"/>
    </row>
    <row r="70" s="164" customFormat="1" ht="16.15" customHeight="1" spans="1:14">
      <c r="A70" s="16" t="str">
        <f>'[1]CU '!A72</f>
        <v>CU048</v>
      </c>
      <c r="B70" s="16" t="str">
        <f>'[1]CU '!B72</f>
        <v>CR-101-3 receiver flare type</v>
      </c>
      <c r="C70" s="59"/>
      <c r="D70" s="14" t="str">
        <f>'[1]CU '!D72</f>
        <v>1.5hp</v>
      </c>
      <c r="E70" s="14" t="str">
        <f>'[1]CU '!E72</f>
        <v>3.35"(a) x 7.87"(b)</v>
      </c>
      <c r="F70" s="14" t="str">
        <f>'[1]CU '!F72</f>
        <v>1L</v>
      </c>
      <c r="G70" s="14"/>
      <c r="H70" s="14" t="str">
        <f>'[1]CU '!H72</f>
        <v>3/8"</v>
      </c>
      <c r="I70" s="14"/>
      <c r="J70" s="281">
        <f>'[1]CU '!$Q72</f>
        <v>118.358680624136</v>
      </c>
      <c r="K70" s="813"/>
      <c r="L70" s="813"/>
      <c r="M70" s="814"/>
      <c r="N70" s="718"/>
    </row>
    <row r="71" s="164" customFormat="1" ht="16.15" customHeight="1" spans="1:14">
      <c r="A71" s="16" t="str">
        <f>'[1]CU '!A73</f>
        <v>CU049</v>
      </c>
      <c r="B71" s="16" t="str">
        <f>'[1]CU '!B73</f>
        <v>CR-102 receiver flare type</v>
      </c>
      <c r="C71" s="59"/>
      <c r="D71" s="14" t="str">
        <f>'[1]CU '!D73</f>
        <v>2hp-3hp</v>
      </c>
      <c r="E71" s="14" t="str">
        <f>'[1]CU '!E73</f>
        <v>5"(a) x 10.24"(b)</v>
      </c>
      <c r="F71" s="14" t="str">
        <f>'[1]CU '!F73</f>
        <v>3L</v>
      </c>
      <c r="G71" s="14"/>
      <c r="H71" s="14" t="str">
        <f>'[1]CU '!H73</f>
        <v>3/8"</v>
      </c>
      <c r="I71" s="14"/>
      <c r="J71" s="281">
        <f>'[1]CU '!$Q73</f>
        <v>128.767529132925</v>
      </c>
      <c r="K71" s="813"/>
      <c r="L71" s="813"/>
      <c r="M71" s="814"/>
      <c r="N71" s="718"/>
    </row>
    <row r="72" s="164" customFormat="1" ht="16.15" customHeight="1" spans="1:14">
      <c r="A72" s="16" t="str">
        <f>'[1]CU '!A74</f>
        <v>CU050</v>
      </c>
      <c r="B72" s="16" t="str">
        <f>'[1]CU '!B74</f>
        <v>CR-103 receiver flare type</v>
      </c>
      <c r="C72" s="59"/>
      <c r="D72" s="14" t="str">
        <f>'[1]CU '!D74</f>
        <v>3.5hp-4hp</v>
      </c>
      <c r="E72" s="14" t="str">
        <f>'[1]CU '!E74</f>
        <v>5"(a) x 11.81"(b)</v>
      </c>
      <c r="F72" s="14" t="str">
        <f>'[1]CU '!F74</f>
        <v>4L</v>
      </c>
      <c r="G72" s="14"/>
      <c r="H72" s="14" t="str">
        <f>'[1]CU '!H74</f>
        <v>3/8"</v>
      </c>
      <c r="I72" s="14"/>
      <c r="J72" s="281">
        <f>'[1]CU '!$Q74</f>
        <v>132.628876160379</v>
      </c>
      <c r="K72" s="813"/>
      <c r="L72" s="813"/>
      <c r="M72" s="814"/>
      <c r="N72" s="718"/>
    </row>
    <row r="73" s="164" customFormat="1" ht="16.15" customHeight="1" spans="1:14">
      <c r="A73" s="16" t="str">
        <f>'[1]CU '!A75</f>
        <v>CU051</v>
      </c>
      <c r="B73" s="16" t="str">
        <f>'[1]CU '!B75</f>
        <v>CR-104 receiver flare type</v>
      </c>
      <c r="C73" s="59"/>
      <c r="D73" s="14" t="str">
        <f>'[1]CU '!D75</f>
        <v>5hp-7.5hp</v>
      </c>
      <c r="E73" s="14" t="str">
        <f>'[1]CU '!E75</f>
        <v>6"(a) x 13.78"(b)</v>
      </c>
      <c r="F73" s="14" t="str">
        <f>'[1]CU '!F75</f>
        <v>6L</v>
      </c>
      <c r="G73" s="14"/>
      <c r="H73" s="14" t="str">
        <f>'[1]CU '!H75</f>
        <v>1/2"</v>
      </c>
      <c r="I73" s="14"/>
      <c r="J73" s="281">
        <f>'[1]CU '!$Q75</f>
        <v>187.191388504839</v>
      </c>
      <c r="K73" s="813"/>
      <c r="L73" s="813"/>
      <c r="M73" s="814"/>
      <c r="N73" s="718"/>
    </row>
    <row r="74" s="164" customFormat="1" ht="16.15" customHeight="1" spans="1:14">
      <c r="A74" s="16" t="str">
        <f>'[1]CU '!A76</f>
        <v>CU052</v>
      </c>
      <c r="B74" s="16" t="str">
        <f>'[1]CU '!B76</f>
        <v>CR-105 receiver flare type</v>
      </c>
      <c r="C74" s="59"/>
      <c r="D74" s="14" t="str">
        <f>'[1]CU '!D76</f>
        <v>8.5hp-10hp</v>
      </c>
      <c r="E74" s="14" t="str">
        <f>'[1]CU '!E76</f>
        <v>7"(a) x 16.15"(b)</v>
      </c>
      <c r="F74" s="14" t="str">
        <f>'[1]CU '!F76</f>
        <v>10L</v>
      </c>
      <c r="G74" s="14"/>
      <c r="H74" s="14" t="str">
        <f>'[1]CU '!H76</f>
        <v>5/8"</v>
      </c>
      <c r="I74" s="14"/>
      <c r="J74" s="281">
        <f>'[1]CU '!$Q76</f>
        <v>212.70985581671</v>
      </c>
      <c r="K74" s="813"/>
      <c r="L74" s="813"/>
      <c r="M74" s="814"/>
      <c r="N74" s="718"/>
    </row>
    <row r="75" s="164" customFormat="1" ht="16.15" customHeight="1" spans="1:14">
      <c r="A75" s="16" t="str">
        <f>'[1]CU '!A77</f>
        <v>CU053</v>
      </c>
      <c r="B75" s="16" t="str">
        <f>'[1]CU '!B77</f>
        <v>CR-106 receiver flare type</v>
      </c>
      <c r="C75" s="59"/>
      <c r="D75" s="14" t="str">
        <f>'[1]CU '!D77</f>
        <v>12hp</v>
      </c>
      <c r="E75" s="14" t="str">
        <f>'[1]CU '!E77</f>
        <v>8"(a) x 14.96"(b)</v>
      </c>
      <c r="F75" s="14" t="str">
        <f>'[1]CU '!F77</f>
        <v>12L</v>
      </c>
      <c r="G75" s="14"/>
      <c r="H75" s="14" t="str">
        <f>'[1]CU '!H77</f>
        <v>5/8"</v>
      </c>
      <c r="I75" s="14"/>
      <c r="J75" s="281">
        <f>'[1]CU '!$Q77</f>
        <v>299.590163934426</v>
      </c>
      <c r="K75" s="813"/>
      <c r="L75" s="813"/>
      <c r="M75" s="814"/>
      <c r="N75" s="718"/>
    </row>
    <row r="76" s="164" customFormat="1" ht="16.15" customHeight="1" spans="1:14">
      <c r="A76" s="16" t="str">
        <f>'[1]CU '!A78</f>
        <v>CU054</v>
      </c>
      <c r="B76" s="16" t="str">
        <f>'[1]CU '!B78</f>
        <v>CR-107 receiver flare type</v>
      </c>
      <c r="C76" s="59"/>
      <c r="D76" s="14" t="str">
        <f>'[1]CU '!D78</f>
        <v>15hp</v>
      </c>
      <c r="E76" s="14" t="str">
        <f>'[1]CU '!E78</f>
        <v>9"(a) x 15.74"(b)</v>
      </c>
      <c r="F76" s="14" t="str">
        <f>'[1]CU '!F78</f>
        <v>16L</v>
      </c>
      <c r="G76" s="14"/>
      <c r="H76" s="14" t="str">
        <f>'[1]CU '!H78</f>
        <v>5/8"</v>
      </c>
      <c r="I76" s="14"/>
      <c r="J76" s="281">
        <f>'[1]CU '!$Q78</f>
        <v>435.660675488841</v>
      </c>
      <c r="K76" s="813"/>
      <c r="L76" s="813"/>
      <c r="M76" s="814"/>
      <c r="N76" s="718"/>
    </row>
    <row r="77" s="164" customFormat="1" ht="16.15" customHeight="1" spans="1:14">
      <c r="A77" s="16" t="str">
        <f>'[1]CU '!A79</f>
        <v>CU055</v>
      </c>
      <c r="B77" s="16" t="str">
        <f>'[1]CU '!B79</f>
        <v>CR-108 receiver flare type</v>
      </c>
      <c r="C77" s="60"/>
      <c r="D77" s="14" t="str">
        <f>'[1]CU '!D79</f>
        <v>20hp</v>
      </c>
      <c r="E77" s="14">
        <f>'[1]CU '!E79</f>
        <v>0</v>
      </c>
      <c r="F77" s="14" t="str">
        <f>'[1]CU '!F79</f>
        <v>20L</v>
      </c>
      <c r="G77" s="14"/>
      <c r="H77" s="14" t="str">
        <f>'[1]CU '!H79</f>
        <v>5/8"</v>
      </c>
      <c r="I77" s="14"/>
      <c r="J77" s="281">
        <f>'[1]CU '!$Q79</f>
        <v>442.627888603595</v>
      </c>
      <c r="K77" s="813"/>
      <c r="L77" s="813"/>
      <c r="M77" s="814"/>
      <c r="N77" s="718"/>
    </row>
    <row r="78" s="164" customFormat="1" ht="16.15" customHeight="1" spans="1:14">
      <c r="A78" s="16" t="str">
        <f>'[1]CU '!A80</f>
        <v>CU055.1</v>
      </c>
      <c r="B78" s="16" t="str">
        <f>'[1]CU '!B80</f>
        <v>RT-1 receiver welding type</v>
      </c>
      <c r="C78" s="58" t="s">
        <v>7</v>
      </c>
      <c r="D78" s="14" t="str">
        <f>'[1]CU '!D80</f>
        <v>1hp</v>
      </c>
      <c r="E78" s="14" t="str">
        <f>'[1]CU '!E80</f>
        <v>cs165</v>
      </c>
      <c r="F78" s="14" t="str">
        <f>'[1]CU '!F80</f>
        <v>1L</v>
      </c>
      <c r="G78" s="14"/>
      <c r="H78" s="14" t="str">
        <f>'[1]CU '!H80</f>
        <v>1/4"</v>
      </c>
      <c r="I78" s="14"/>
      <c r="J78" s="281">
        <f>'[1]CU '!$Q80</f>
        <v>52.7850723815305</v>
      </c>
      <c r="K78" s="813"/>
      <c r="L78" s="813"/>
      <c r="M78" s="814"/>
      <c r="N78" s="718"/>
    </row>
    <row r="79" s="164" customFormat="1" ht="16.15" customHeight="1" spans="1:14">
      <c r="A79" s="16" t="str">
        <f>'[1]CU '!A81</f>
        <v>CU055.2</v>
      </c>
      <c r="B79" s="16" t="str">
        <f>'[1]CU '!B81</f>
        <v>RT-2 receiver welding type</v>
      </c>
      <c r="C79" s="59"/>
      <c r="D79" s="14" t="str">
        <f>'[1]CU '!D81</f>
        <v>1.5hp-2hp</v>
      </c>
      <c r="E79" s="14" t="str">
        <f>'[1]CU '!E81</f>
        <v>cu15-22</v>
      </c>
      <c r="F79" s="14" t="str">
        <f>'[1]CU '!F81</f>
        <v>2l</v>
      </c>
      <c r="G79" s="14"/>
      <c r="H79" s="14" t="str">
        <f>'[1]CU '!H81</f>
        <v>3/8"</v>
      </c>
      <c r="I79" s="14"/>
      <c r="J79" s="281">
        <f>'[1]CU '!$Q81</f>
        <v>60.7028332387601</v>
      </c>
      <c r="K79" s="813"/>
      <c r="L79" s="813"/>
      <c r="M79" s="814"/>
      <c r="N79" s="718"/>
    </row>
    <row r="80" s="164" customFormat="1" ht="16.15" customHeight="1" spans="1:14">
      <c r="A80" s="16" t="str">
        <f>'[1]CU '!A82</f>
        <v>CU055.3</v>
      </c>
      <c r="B80" s="16" t="str">
        <f>'[1]CU '!B82</f>
        <v>RT-3 receiver welding type</v>
      </c>
      <c r="C80" s="59"/>
      <c r="D80" s="14" t="str">
        <f>'[1]CU '!D82</f>
        <v>2.5hp-3hp</v>
      </c>
      <c r="E80" s="14" t="str">
        <f>'[1]CU '!E82</f>
        <v>cu32-36</v>
      </c>
      <c r="F80" s="14" t="str">
        <f>'[1]CU '!F82</f>
        <v>3l</v>
      </c>
      <c r="G80" s="14"/>
      <c r="H80" s="14" t="str">
        <f>'[1]CU '!H82</f>
        <v>3/8"</v>
      </c>
      <c r="I80" s="14"/>
      <c r="J80" s="281">
        <f>'[1]CU '!$Q82</f>
        <v>76.5383549532192</v>
      </c>
      <c r="K80" s="813"/>
      <c r="L80" s="813"/>
      <c r="M80" s="814"/>
      <c r="N80" s="718"/>
    </row>
    <row r="81" s="164" customFormat="1" spans="1:14">
      <c r="A81" s="16" t="str">
        <f>'[1]CU '!A83</f>
        <v>CU055.4</v>
      </c>
      <c r="B81" s="16" t="str">
        <f>'[1]CU '!B83</f>
        <v>RT-4 receiver welding type</v>
      </c>
      <c r="C81" s="59"/>
      <c r="D81" s="14" t="str">
        <f>'[1]CU '!D83</f>
        <v>3.5hp-4hp</v>
      </c>
      <c r="E81" s="14" t="str">
        <f>'[1]CU '!E83</f>
        <v>cu40-50</v>
      </c>
      <c r="F81" s="14" t="str">
        <f>'[1]CU '!F83</f>
        <v>4l</v>
      </c>
      <c r="G81" s="14"/>
      <c r="H81" s="14" t="str">
        <f>'[1]CU '!H83</f>
        <v>3/8"</v>
      </c>
      <c r="I81" s="14"/>
      <c r="J81" s="281">
        <f>'[1]CU '!$Q83</f>
        <v>84.4561158104488</v>
      </c>
      <c r="K81" s="813"/>
      <c r="L81" s="813"/>
      <c r="M81" s="814"/>
      <c r="N81" s="718"/>
    </row>
    <row r="82" s="164" customFormat="1" spans="1:14">
      <c r="A82" s="16" t="str">
        <f>'[1]CU '!A84</f>
        <v>CU055.5</v>
      </c>
      <c r="B82" s="16" t="str">
        <f>'[1]CU '!B84</f>
        <v>RT-6 receiver welding type</v>
      </c>
      <c r="C82" s="59"/>
      <c r="D82" s="14" t="str">
        <f>'[1]CU '!D84</f>
        <v>5hp</v>
      </c>
      <c r="E82" s="14" t="str">
        <f>'[1]CU '!E84</f>
        <v>cu64</v>
      </c>
      <c r="F82" s="14" t="str">
        <f>'[1]CU '!F84</f>
        <v>6l</v>
      </c>
      <c r="G82" s="14"/>
      <c r="H82" s="14" t="str">
        <f>'[1]CU '!H84</f>
        <v>1/2"</v>
      </c>
      <c r="I82" s="14"/>
      <c r="J82" s="281">
        <f>'[1]CU '!$Q84</f>
        <v>95.0131302867549</v>
      </c>
      <c r="K82" s="813"/>
      <c r="L82" s="813"/>
      <c r="M82" s="814"/>
      <c r="N82" s="718"/>
    </row>
    <row r="83" s="164" customFormat="1" spans="1:14">
      <c r="A83" s="16" t="str">
        <f>'[1]CU '!A85</f>
        <v>CU055.6</v>
      </c>
      <c r="B83" s="16" t="str">
        <f>'[1]CU '!B85</f>
        <v>RT-8 receiver welding type</v>
      </c>
      <c r="C83" s="59"/>
      <c r="D83" s="14" t="str">
        <f>'[1]CU '!D85</f>
        <v>6hp</v>
      </c>
      <c r="E83" s="14" t="str">
        <f>'[1]CU '!E85</f>
        <v>cu72-90</v>
      </c>
      <c r="F83" s="14" t="str">
        <f>'[1]CU '!F85</f>
        <v>8l</v>
      </c>
      <c r="G83" s="14"/>
      <c r="H83" s="14" t="str">
        <f>'[1]CU '!H85</f>
        <v>1/2"</v>
      </c>
      <c r="I83" s="14"/>
      <c r="J83" s="281">
        <f>'[1]CU '!$Q85</f>
        <v>116.127159239367</v>
      </c>
      <c r="K83" s="813"/>
      <c r="L83" s="813"/>
      <c r="M83" s="814"/>
      <c r="N83" s="718"/>
    </row>
    <row r="84" s="164" customFormat="1" spans="1:14">
      <c r="A84" s="16" t="str">
        <f>'[1]CU '!A86</f>
        <v>CU055.7</v>
      </c>
      <c r="B84" s="16" t="str">
        <f>'[1]CU '!B86</f>
        <v>RT-10 receiver welding type</v>
      </c>
      <c r="C84" s="59"/>
      <c r="D84" s="14" t="str">
        <f>'[1]CU '!D86</f>
        <v>8hp</v>
      </c>
      <c r="E84" s="14" t="str">
        <f>'[1]CU '!E86</f>
        <v>cu100-125</v>
      </c>
      <c r="F84" s="14" t="str">
        <f>'[1]CU '!F86</f>
        <v>10l</v>
      </c>
      <c r="G84" s="14"/>
      <c r="H84" s="14" t="str">
        <f>'[1]CU '!H86</f>
        <v>5/8"</v>
      </c>
      <c r="I84" s="14"/>
      <c r="J84" s="281">
        <f>'[1]CU '!$Q86</f>
        <v>137.241188191979</v>
      </c>
      <c r="K84" s="813"/>
      <c r="L84" s="813"/>
      <c r="M84" s="814"/>
      <c r="N84" s="718"/>
    </row>
    <row r="85" s="164" customFormat="1" spans="1:14">
      <c r="A85" s="16" t="str">
        <f>'[1]CU '!A87</f>
        <v>CU055.8</v>
      </c>
      <c r="B85" s="16" t="str">
        <f>'[1]CU '!B87</f>
        <v>RT-12 receiver welding type</v>
      </c>
      <c r="C85" s="59"/>
      <c r="D85" s="14" t="str">
        <f>'[1]CU '!D87</f>
        <v>10hp</v>
      </c>
      <c r="E85" s="14" t="str">
        <f>'[1]CU '!E87</f>
        <v>cu144</v>
      </c>
      <c r="F85" s="14" t="str">
        <f>'[1]CU '!F87</f>
        <v>12l</v>
      </c>
      <c r="G85" s="14"/>
      <c r="H85" s="14" t="str">
        <f>'[1]CU '!H87</f>
        <v>5/8"</v>
      </c>
      <c r="I85" s="14"/>
      <c r="J85" s="281">
        <f>'[1]CU '!$Q87</f>
        <v>158.355217144592</v>
      </c>
      <c r="K85" s="813"/>
      <c r="L85" s="813"/>
      <c r="M85" s="814"/>
      <c r="N85" s="718"/>
    </row>
    <row r="86" s="164" customFormat="1" spans="1:14">
      <c r="A86" s="16" t="str">
        <f>'[1]CU '!A88</f>
        <v>CU055.9</v>
      </c>
      <c r="B86" s="16" t="str">
        <f>'[1]CU '!B88</f>
        <v>RT-14 receiver welding type</v>
      </c>
      <c r="C86" s="60"/>
      <c r="D86" s="14" t="str">
        <f>'[1]CU '!D88</f>
        <v>12hp</v>
      </c>
      <c r="E86" s="14" t="str">
        <f>'[1]CU '!E88</f>
        <v>cu160</v>
      </c>
      <c r="F86" s="14" t="str">
        <f>'[1]CU '!F88</f>
        <v>14l</v>
      </c>
      <c r="G86" s="14"/>
      <c r="H86" s="14" t="str">
        <f>'[1]CU '!H88</f>
        <v>5/8"</v>
      </c>
      <c r="I86" s="14"/>
      <c r="J86" s="281">
        <f>'[1]CU '!$Q88</f>
        <v>166.272978001821</v>
      </c>
      <c r="K86" s="813"/>
      <c r="L86" s="813"/>
      <c r="M86" s="814"/>
      <c r="N86" s="718"/>
    </row>
    <row r="87" s="164" customFormat="1" spans="1:14">
      <c r="A87" s="16" t="str">
        <f>'[1]CU '!A89</f>
        <v>CU055.10</v>
      </c>
      <c r="B87" s="16" t="str">
        <f>'[1]CU '!B89</f>
        <v>SCL-5-3 receiver tank</v>
      </c>
      <c r="C87" s="59"/>
      <c r="D87" s="14" t="str">
        <f>'[1]CU '!D89</f>
        <v>6hp</v>
      </c>
      <c r="E87" s="14">
        <f>'[1]CU '!E89</f>
        <v>0</v>
      </c>
      <c r="F87" s="14" t="str">
        <f>'[1]CU '!F89</f>
        <v>8l</v>
      </c>
      <c r="G87" s="14"/>
      <c r="H87" s="14"/>
      <c r="I87" s="14"/>
      <c r="J87" s="281">
        <f>'[1]CU '!$Q89</f>
        <v>130.643054144288</v>
      </c>
      <c r="K87" s="813"/>
      <c r="L87" s="813"/>
      <c r="M87" s="814"/>
      <c r="N87" s="718"/>
    </row>
    <row r="88" s="164" customFormat="1" spans="1:14">
      <c r="A88" s="16" t="str">
        <f>'[1]CU '!A90</f>
        <v>CU055.11</v>
      </c>
      <c r="B88" s="16" t="str">
        <f>'[1]CU '!B90</f>
        <v>SCL-10-4 receiver tank</v>
      </c>
      <c r="C88" s="59"/>
      <c r="D88" s="14" t="str">
        <f>'[1]CU '!D90</f>
        <v>8-12hp</v>
      </c>
      <c r="E88" s="14">
        <f>'[1]CU '!E90</f>
        <v>0</v>
      </c>
      <c r="F88" s="14" t="str">
        <f>'[1]CU '!F90</f>
        <v>12l</v>
      </c>
      <c r="G88" s="14"/>
      <c r="H88" s="14"/>
      <c r="I88" s="14"/>
      <c r="J88" s="281">
        <f>'[1]CU '!$Q90</f>
        <v>201.902901859354</v>
      </c>
      <c r="K88" s="813"/>
      <c r="L88" s="813"/>
      <c r="M88" s="814"/>
      <c r="N88" s="718"/>
    </row>
    <row r="89" s="164" customFormat="1" spans="1:14">
      <c r="A89" s="16" t="str">
        <f>'[1]CU '!A91</f>
        <v>CU055.12</v>
      </c>
      <c r="B89" s="16" t="str">
        <f>'[1]CU '!B91</f>
        <v>SCL-15-4 receiver tank</v>
      </c>
      <c r="C89" s="59"/>
      <c r="D89" s="14" t="str">
        <f>'[1]CU '!D91</f>
        <v>15hp</v>
      </c>
      <c r="E89" s="14">
        <f>'[1]CU '!E91</f>
        <v>0</v>
      </c>
      <c r="F89" s="14" t="str">
        <f>'[1]CU '!F91</f>
        <v>16l</v>
      </c>
      <c r="G89" s="14"/>
      <c r="H89" s="14"/>
      <c r="I89" s="14"/>
      <c r="J89" s="281">
        <f>'[1]CU '!$Q91</f>
        <v>321.164174771375</v>
      </c>
      <c r="K89" s="813"/>
      <c r="L89" s="813"/>
      <c r="M89" s="814"/>
      <c r="N89" s="718"/>
    </row>
    <row r="90" s="164" customFormat="1" spans="1:14">
      <c r="A90" s="16" t="str">
        <f>'[1]CU '!A92</f>
        <v>CU055.13</v>
      </c>
      <c r="B90" s="16" t="str">
        <f>'[1]CU '!B92</f>
        <v>SCL-20-3 receiver tank</v>
      </c>
      <c r="C90" s="59"/>
      <c r="D90" s="14" t="str">
        <f>'[1]CU '!D92</f>
        <v>20hp</v>
      </c>
      <c r="E90" s="14">
        <f>'[1]CU '!E92</f>
        <v>0</v>
      </c>
      <c r="F90" s="14" t="str">
        <f>'[1]CU '!F92</f>
        <v>20l</v>
      </c>
      <c r="G90" s="14"/>
      <c r="H90" s="14"/>
      <c r="I90" s="14"/>
      <c r="J90" s="281">
        <f>'[1]CU '!$Q92</f>
        <v>423.661583852924</v>
      </c>
      <c r="K90" s="813"/>
      <c r="L90" s="813"/>
      <c r="M90" s="814"/>
      <c r="N90" s="718"/>
    </row>
    <row r="91" s="164" customFormat="1" ht="24" spans="1:14">
      <c r="A91" s="16" t="str">
        <f>'[1]CU '!A93</f>
        <v>CU055.18</v>
      </c>
      <c r="B91" s="16" t="str">
        <f>'[1]CU '!B93</f>
        <v>L-29L (7/8" * 7/8")</v>
      </c>
      <c r="C91" s="58" t="s">
        <v>8</v>
      </c>
      <c r="D91" s="14" t="str">
        <f>'[1]CU '!D93</f>
        <v>30hp</v>
      </c>
      <c r="E91" s="14" t="str">
        <f>'[1]CU '!E93</f>
        <v>30L,with two valves,with sight glass</v>
      </c>
      <c r="F91" s="14" t="str">
        <f>'[1]CU '!F93</f>
        <v>30L</v>
      </c>
      <c r="G91" s="14">
        <f>'[1]CU '!G93</f>
        <v>8</v>
      </c>
      <c r="H91" s="14"/>
      <c r="I91" s="14"/>
      <c r="J91" s="281">
        <f>'[1]CU '!$Q93</f>
        <v>1149.17501330624</v>
      </c>
      <c r="K91" s="813"/>
      <c r="L91" s="813"/>
      <c r="M91" s="814"/>
      <c r="N91" s="695"/>
    </row>
    <row r="92" s="164" customFormat="1" ht="24" spans="1:14">
      <c r="A92" s="16" t="str">
        <f>'[1]CU '!A94</f>
        <v>CU056</v>
      </c>
      <c r="B92" s="16" t="str">
        <f>'[1]CU '!B94</f>
        <v>L-40L (1 1/8" * 1 1/8")</v>
      </c>
      <c r="C92" s="59"/>
      <c r="D92" s="14" t="str">
        <f>'[1]CU '!D94</f>
        <v>40hp</v>
      </c>
      <c r="E92" s="14" t="str">
        <f>'[1]CU '!E94</f>
        <v>40L,with two valves,with sight glass</v>
      </c>
      <c r="F92" s="14" t="str">
        <f>'[1]CU '!F94</f>
        <v>40L</v>
      </c>
      <c r="G92" s="14">
        <f>'[1]CU '!G94</f>
        <v>0</v>
      </c>
      <c r="H92" s="14"/>
      <c r="I92" s="14"/>
      <c r="J92" s="281">
        <f>'[1]CU '!$Q94</f>
        <v>1245.94764600571</v>
      </c>
      <c r="K92" s="813"/>
      <c r="L92" s="813"/>
      <c r="M92" s="814"/>
      <c r="N92" s="695"/>
    </row>
    <row r="93" s="164" customFormat="1" ht="24" spans="1:14">
      <c r="A93" s="16" t="str">
        <f>'[1]CU '!A95</f>
        <v>CU057</v>
      </c>
      <c r="B93" s="16" t="str">
        <f>'[1]CU '!B95</f>
        <v>L-60L (1 3/8" * 1 1/8")</v>
      </c>
      <c r="C93" s="59"/>
      <c r="D93" s="14" t="str">
        <f>'[1]CU '!D95</f>
        <v>60hp</v>
      </c>
      <c r="E93" s="14" t="str">
        <f>'[1]CU '!E95</f>
        <v>60L,with two valves,with sight glass</v>
      </c>
      <c r="F93" s="14" t="str">
        <f>'[1]CU '!F95</f>
        <v>60L</v>
      </c>
      <c r="G93" s="14">
        <f>'[1]CU '!G95</f>
        <v>3</v>
      </c>
      <c r="H93" s="14"/>
      <c r="I93" s="14"/>
      <c r="J93" s="281">
        <f>'[1]CU '!$Q95</f>
        <v>1693.52107224077</v>
      </c>
      <c r="K93" s="813"/>
      <c r="L93" s="813"/>
      <c r="M93" s="814"/>
      <c r="N93" s="695"/>
    </row>
    <row r="94" s="164" customFormat="1" ht="24" spans="1:14">
      <c r="A94" s="16" t="str">
        <f>'[1]CU '!A96</f>
        <v>CU058</v>
      </c>
      <c r="B94" s="16" t="str">
        <f>'[1]CU '!B96</f>
        <v>L-80L (1 5/8" * 1 3/8")</v>
      </c>
      <c r="C94" s="59"/>
      <c r="D94" s="14" t="str">
        <f>'[1]CU '!D96</f>
        <v>80hp</v>
      </c>
      <c r="E94" s="14" t="str">
        <f>'[1]CU '!E96</f>
        <v>80L,with two valves,with sight glass</v>
      </c>
      <c r="F94" s="14" t="str">
        <f>'[1]CU '!F96</f>
        <v>80L</v>
      </c>
      <c r="G94" s="14">
        <f>'[1]CU '!G96</f>
        <v>0</v>
      </c>
      <c r="H94" s="14"/>
      <c r="I94" s="14"/>
      <c r="J94" s="281">
        <f>'[1]CU '!$Q96</f>
        <v>1923.35607490202</v>
      </c>
      <c r="K94" s="813"/>
      <c r="L94" s="813"/>
      <c r="M94" s="814"/>
      <c r="N94" s="695"/>
    </row>
    <row r="95" s="164" customFormat="1" ht="24" spans="1:14">
      <c r="A95" s="16" t="str">
        <f>'[1]CU '!A97</f>
        <v>CU059</v>
      </c>
      <c r="B95" s="16" t="str">
        <f>'[1]CU '!B97</f>
        <v>L-100L (1 5/8" * 1 3/8")</v>
      </c>
      <c r="C95" s="59"/>
      <c r="D95" s="14" t="str">
        <f>'[1]CU '!D97</f>
        <v>100hp</v>
      </c>
      <c r="E95" s="14" t="str">
        <f>'[1]CU '!E97</f>
        <v>100L,with two valves,with sight glass</v>
      </c>
      <c r="F95" s="14" t="str">
        <f>'[1]CU '!F97</f>
        <v>100L</v>
      </c>
      <c r="G95" s="14">
        <f>'[1]CU '!G97</f>
        <v>0</v>
      </c>
      <c r="H95" s="14"/>
      <c r="I95" s="14"/>
      <c r="J95" s="281">
        <f>'[1]CU '!$Q97</f>
        <v>2189.48081482557</v>
      </c>
      <c r="K95" s="813"/>
      <c r="L95" s="813"/>
      <c r="M95" s="814"/>
      <c r="N95" s="695"/>
    </row>
    <row r="96" s="164" customFormat="1" ht="24" spans="1:14">
      <c r="A96" s="16" t="str">
        <f>'[1]CU '!A98</f>
        <v>CU060-1</v>
      </c>
      <c r="B96" s="16" t="str">
        <f>'[1]CU '!B98</f>
        <v>L-120L (1 5/8" * 1 3/8")</v>
      </c>
      <c r="C96" s="59"/>
      <c r="D96" s="14" t="str">
        <f>'[1]CU '!D98</f>
        <v>120hp</v>
      </c>
      <c r="E96" s="14" t="str">
        <f>'[1]CU '!E98</f>
        <v>120L,with two valves,with sight glass</v>
      </c>
      <c r="F96" s="14" t="str">
        <f>'[1]CU '!F98</f>
        <v>120L</v>
      </c>
      <c r="G96" s="14">
        <f>'[1]CU '!G98</f>
        <v>0</v>
      </c>
      <c r="H96" s="14"/>
      <c r="I96" s="14"/>
      <c r="J96" s="281">
        <f>'[1]CU '!$Q98</f>
        <v>2407.21923839938</v>
      </c>
      <c r="K96" s="540"/>
      <c r="L96" s="540"/>
      <c r="M96" s="817"/>
      <c r="N96" s="695"/>
    </row>
    <row r="97" s="164" customFormat="1" ht="24" spans="1:14">
      <c r="A97" s="16" t="str">
        <f>'[1]CU '!A99</f>
        <v>CU061</v>
      </c>
      <c r="B97" s="16" t="str">
        <f>'[1]CU '!B99</f>
        <v>L-150L (2 1/8" * 1 5/8")</v>
      </c>
      <c r="C97" s="59"/>
      <c r="D97" s="14" t="str">
        <f>'[1]CU '!D99</f>
        <v>150hp</v>
      </c>
      <c r="E97" s="14" t="str">
        <f>'[1]CU '!E99</f>
        <v>150L,with two valves,with sight glass</v>
      </c>
      <c r="F97" s="14" t="str">
        <f>'[1]CU '!F99</f>
        <v>150L</v>
      </c>
      <c r="G97" s="14">
        <f>'[1]CU '!G99</f>
        <v>0</v>
      </c>
      <c r="H97" s="14"/>
      <c r="I97" s="14"/>
      <c r="J97" s="281">
        <f>'[1]CU '!$Q99</f>
        <v>3157.20714182029</v>
      </c>
      <c r="K97" s="540"/>
      <c r="L97" s="540"/>
      <c r="M97" s="817"/>
      <c r="N97" s="695"/>
    </row>
    <row r="98" s="164" customFormat="1" ht="24" spans="1:14">
      <c r="A98" s="16">
        <f>'[1]CU '!A100</f>
        <v>0</v>
      </c>
      <c r="B98" s="16" t="str">
        <f>'[1]CU '!B100</f>
        <v>L-180L (2 1/8" * 1 5/8")</v>
      </c>
      <c r="C98" s="59"/>
      <c r="D98" s="14" t="str">
        <f>'[1]CU '!D100</f>
        <v>180HP</v>
      </c>
      <c r="E98" s="14" t="str">
        <f>'[1]CU '!E100</f>
        <v>180L,with two valves,with sight glass</v>
      </c>
      <c r="F98" s="14" t="str">
        <f>'[1]CU '!F100</f>
        <v>180L</v>
      </c>
      <c r="G98" s="14">
        <f>'[1]CU '!G100</f>
        <v>0</v>
      </c>
      <c r="H98" s="14"/>
      <c r="I98" s="14"/>
      <c r="J98" s="281">
        <f>'[1]CU '!$Q100</f>
        <v>4924.19678714859</v>
      </c>
      <c r="K98" s="540"/>
      <c r="L98" s="540"/>
      <c r="M98" s="817"/>
      <c r="N98" s="695"/>
    </row>
    <row r="99" s="164" customFormat="1" ht="24" spans="1:14">
      <c r="A99" s="16">
        <f>'[1]CU '!A101</f>
        <v>0</v>
      </c>
      <c r="B99" s="16" t="str">
        <f>'[1]CU '!B101</f>
        <v>L-200L (2 5/8" * 2 1/8")</v>
      </c>
      <c r="C99" s="59"/>
      <c r="D99" s="14" t="str">
        <f>'[1]CU '!D101</f>
        <v>200hp</v>
      </c>
      <c r="E99" s="14" t="str">
        <f>'[1]CU '!E101</f>
        <v>200L,with two valves,with sight glass</v>
      </c>
      <c r="F99" s="14" t="str">
        <f>'[1]CU '!F101</f>
        <v>200L</v>
      </c>
      <c r="G99" s="14">
        <f>'[1]CU '!G101</f>
        <v>0</v>
      </c>
      <c r="H99" s="14"/>
      <c r="I99" s="14"/>
      <c r="J99" s="281">
        <f>'[1]CU '!$Q101</f>
        <v>4710.84337349398</v>
      </c>
      <c r="K99" s="540"/>
      <c r="L99" s="540"/>
      <c r="M99" s="817"/>
      <c r="N99" s="695"/>
    </row>
    <row r="100" s="164" customFormat="1" ht="24" spans="1:14">
      <c r="A100" s="16">
        <f>'[1]CU '!A102</f>
        <v>0</v>
      </c>
      <c r="B100" s="16" t="str">
        <f>'[1]CU '!B102</f>
        <v>L-250L (2 5/8" * 2 1/8")</v>
      </c>
      <c r="C100" s="59"/>
      <c r="D100" s="14" t="str">
        <f>'[1]CU '!D102</f>
        <v>250hp</v>
      </c>
      <c r="E100" s="14" t="str">
        <f>'[1]CU '!E102</f>
        <v>250L,with two valves,with sight glass</v>
      </c>
      <c r="F100" s="14" t="str">
        <f>'[1]CU '!F102</f>
        <v>250L</v>
      </c>
      <c r="G100" s="14">
        <f>'[1]CU '!G102</f>
        <v>0</v>
      </c>
      <c r="H100" s="14"/>
      <c r="I100" s="14"/>
      <c r="J100" s="281">
        <f>'[1]CU '!$Q102</f>
        <v>5845.88353413655</v>
      </c>
      <c r="K100" s="540"/>
      <c r="L100" s="540"/>
      <c r="M100" s="817"/>
      <c r="N100" s="695"/>
    </row>
    <row r="101" s="164" customFormat="1" ht="16.15" customHeight="1" spans="1:14">
      <c r="A101" s="16">
        <f>'[1]CU '!A103</f>
        <v>0</v>
      </c>
      <c r="B101" s="16" t="str">
        <f>'[1]CU '!B103</f>
        <v>L-300L (3 1/8" * 2 5/8")</v>
      </c>
      <c r="C101" s="60"/>
      <c r="D101" s="14" t="str">
        <f>'[1]CU '!D103</f>
        <v>300hp</v>
      </c>
      <c r="E101" s="14" t="str">
        <f>'[1]CU '!E103</f>
        <v>300L,with two valves,with sight glass</v>
      </c>
      <c r="F101" s="14" t="str">
        <f>'[1]CU '!F103</f>
        <v>300L</v>
      </c>
      <c r="G101" s="14">
        <f>'[1]CU '!G103</f>
        <v>0</v>
      </c>
      <c r="H101" s="14"/>
      <c r="I101" s="14"/>
      <c r="J101" s="281">
        <f>'[1]CU '!$Q103</f>
        <v>7424.69879518072</v>
      </c>
      <c r="K101" s="540"/>
      <c r="L101" s="540"/>
      <c r="M101" s="817"/>
      <c r="N101" s="695"/>
    </row>
    <row r="102" s="164" customFormat="1" ht="16.15" customHeight="1" spans="1:14">
      <c r="A102" s="16" t="str">
        <f>'[1]CU '!A104</f>
        <v>CU062</v>
      </c>
      <c r="B102" s="16" t="str">
        <f>'[1]CU '!B104</f>
        <v>HTC-3</v>
      </c>
      <c r="C102" s="58" t="s">
        <v>9</v>
      </c>
      <c r="D102" s="14" t="str">
        <f>'[1]CU '!D104</f>
        <v>3hp</v>
      </c>
      <c r="E102" s="14" t="str">
        <f>'[1]CU '!E104</f>
        <v>800*159D</v>
      </c>
      <c r="F102" s="14" t="str">
        <f>'[1]CU '!F104</f>
        <v>2DES2Y</v>
      </c>
      <c r="G102" s="14">
        <f>'[1]CU '!G104</f>
        <v>0</v>
      </c>
      <c r="H102" s="14"/>
      <c r="I102" s="14"/>
      <c r="J102" s="281">
        <f>'[1]CU '!$Q104</f>
        <v>1154.13262768633</v>
      </c>
      <c r="K102" s="540"/>
      <c r="L102" s="540"/>
      <c r="M102" s="817"/>
      <c r="N102" s="717"/>
    </row>
    <row r="103" s="164" customFormat="1" ht="16.15" customHeight="1" spans="1:14">
      <c r="A103" s="16" t="str">
        <f>'[1]CU '!A105</f>
        <v>CU063</v>
      </c>
      <c r="B103" s="16" t="str">
        <f>'[1]CU '!B105</f>
        <v>HTC-4</v>
      </c>
      <c r="C103" s="59"/>
      <c r="D103" s="14" t="str">
        <f>'[1]CU '!D105</f>
        <v>4hp</v>
      </c>
      <c r="E103" s="14" t="str">
        <f>'[1]CU '!E105</f>
        <v>800*159D</v>
      </c>
      <c r="F103" s="14" t="str">
        <f>'[1]CU '!F105</f>
        <v>4CES3Y</v>
      </c>
      <c r="G103" s="14">
        <f>'[1]CU '!G105</f>
        <v>0</v>
      </c>
      <c r="H103" s="14"/>
      <c r="I103" s="14"/>
      <c r="J103" s="281">
        <f>'[1]CU '!$Q105</f>
        <v>1499.18258854101</v>
      </c>
      <c r="K103" s="540"/>
      <c r="L103" s="540"/>
      <c r="M103" s="817"/>
      <c r="N103" s="718"/>
    </row>
    <row r="104" s="164" customFormat="1" ht="16.15" customHeight="1" spans="1:14">
      <c r="A104" s="16" t="str">
        <f>'[1]CU '!A106</f>
        <v>CU064</v>
      </c>
      <c r="B104" s="16" t="str">
        <f>'[1]CU '!B106</f>
        <v>HTC-5</v>
      </c>
      <c r="C104" s="59"/>
      <c r="D104" s="14" t="str">
        <f>'[1]CU '!D106</f>
        <v>5hp</v>
      </c>
      <c r="E104" s="14" t="str">
        <f>'[1]CU '!E106</f>
        <v>930*219D</v>
      </c>
      <c r="F104" s="14" t="str">
        <f>'[1]CU '!F106</f>
        <v>4EES4Y</v>
      </c>
      <c r="G104" s="14">
        <f>'[1]CU '!G106</f>
        <v>0</v>
      </c>
      <c r="H104" s="14"/>
      <c r="I104" s="14"/>
      <c r="J104" s="281">
        <f>'[1]CU '!$Q106</f>
        <v>1546.77568658993</v>
      </c>
      <c r="K104" s="540"/>
      <c r="L104" s="540"/>
      <c r="M104" s="817"/>
      <c r="N104" s="718"/>
    </row>
    <row r="105" s="164" customFormat="1" ht="16.15" customHeight="1" spans="1:14">
      <c r="A105" s="16" t="str">
        <f>'[1]CU '!A107</f>
        <v>CU064.1</v>
      </c>
      <c r="B105" s="16" t="str">
        <f>'[1]CU '!B107</f>
        <v>HTC-6</v>
      </c>
      <c r="C105" s="59"/>
      <c r="D105" s="14" t="str">
        <f>'[1]CU '!D107</f>
        <v>6hp</v>
      </c>
      <c r="E105" s="14" t="str">
        <f>'[1]CU '!E107</f>
        <v>1080*165D</v>
      </c>
      <c r="F105" s="14" t="str">
        <f>'[1]CU '!F107</f>
        <v>4DES5Y</v>
      </c>
      <c r="G105" s="14">
        <f>'[1]CU '!G107</f>
        <v>0</v>
      </c>
      <c r="H105" s="14"/>
      <c r="I105" s="14"/>
      <c r="J105" s="281">
        <f>'[1]CU '!$Q107</f>
        <v>1796.63945134677</v>
      </c>
      <c r="K105" s="540"/>
      <c r="L105" s="540"/>
      <c r="M105" s="817"/>
      <c r="N105" s="718"/>
    </row>
    <row r="106" s="164" customFormat="1" ht="16.15" customHeight="1" spans="1:14">
      <c r="A106" s="16" t="str">
        <f>'[1]CU '!A108</f>
        <v>CU065</v>
      </c>
      <c r="B106" s="16" t="str">
        <f>'[1]CU '!B108</f>
        <v>HTC-8</v>
      </c>
      <c r="C106" s="59"/>
      <c r="D106" s="14" t="str">
        <f>'[1]CU '!D108</f>
        <v>8hp</v>
      </c>
      <c r="E106" s="14" t="str">
        <f>'[1]CU '!E108</f>
        <v>980*219D</v>
      </c>
      <c r="F106" s="14" t="str">
        <f>'[1]CU '!F108</f>
        <v>4CES6Y</v>
      </c>
      <c r="G106" s="14">
        <f>'[1]CU '!G108</f>
        <v>0</v>
      </c>
      <c r="H106" s="14"/>
      <c r="I106" s="14"/>
      <c r="J106" s="281">
        <f>'[1]CU '!$Q108</f>
        <v>2094.09631415252</v>
      </c>
      <c r="K106" s="540"/>
      <c r="L106" s="540"/>
      <c r="M106" s="817"/>
      <c r="N106" s="718"/>
    </row>
    <row r="107" s="164" customFormat="1" ht="16.15" customHeight="1" spans="1:14">
      <c r="A107" s="16" t="str">
        <f>'[1]CU '!A109</f>
        <v>CU066</v>
      </c>
      <c r="B107" s="16" t="str">
        <f>'[1]CU '!B109</f>
        <v>HTC-10</v>
      </c>
      <c r="C107" s="59"/>
      <c r="D107" s="14" t="str">
        <f>'[1]CU '!D109</f>
        <v>10hp</v>
      </c>
      <c r="E107" s="14" t="str">
        <f>'[1]CU '!E109</f>
        <v>1080*219D</v>
      </c>
      <c r="F107" s="14" t="str">
        <f>'[1]CU '!F109</f>
        <v>4TES9Y</v>
      </c>
      <c r="G107" s="14">
        <f>'[1]CU '!G109</f>
        <v>0</v>
      </c>
      <c r="H107" s="14"/>
      <c r="I107" s="14"/>
      <c r="J107" s="281">
        <f>'[1]CU '!$Q109</f>
        <v>2617.62039269065</v>
      </c>
      <c r="K107" s="540"/>
      <c r="L107" s="540"/>
      <c r="M107" s="817"/>
      <c r="N107" s="718"/>
    </row>
    <row r="108" s="164" customFormat="1" ht="16.15" customHeight="1" spans="1:14">
      <c r="A108" s="16" t="str">
        <f>'[1]CU '!A110</f>
        <v>CU067</v>
      </c>
      <c r="B108" s="16" t="str">
        <f>'[1]CU '!B110</f>
        <v>HTC-12</v>
      </c>
      <c r="C108" s="59"/>
      <c r="D108" s="14" t="str">
        <f>'[1]CU '!D110</f>
        <v>12.5hp</v>
      </c>
      <c r="E108" s="14" t="str">
        <f>'[1]CU '!E110</f>
        <v>1280*219D</v>
      </c>
      <c r="F108" s="14" t="str">
        <f>'[1]CU '!F110</f>
        <v>4PES12Y</v>
      </c>
      <c r="G108" s="14">
        <f>'[1]CU '!G110</f>
        <v>0</v>
      </c>
      <c r="H108" s="14"/>
      <c r="I108" s="14"/>
      <c r="J108" s="281">
        <f>'[1]CU '!$Q110</f>
        <v>2891.28070647195</v>
      </c>
      <c r="K108" s="540"/>
      <c r="L108" s="540"/>
      <c r="M108" s="817"/>
      <c r="N108" s="718"/>
    </row>
    <row r="109" s="164" customFormat="1" ht="16.15" customHeight="1" spans="1:14">
      <c r="A109" s="16" t="str">
        <f>'[1]CU '!A111</f>
        <v>CU068</v>
      </c>
      <c r="B109" s="16" t="str">
        <f>'[1]CU '!B111</f>
        <v>HTC-15</v>
      </c>
      <c r="C109" s="59"/>
      <c r="D109" s="14" t="str">
        <f>'[1]CU '!D111</f>
        <v>15hp</v>
      </c>
      <c r="E109" s="14" t="str">
        <f>'[1]CU '!E111</f>
        <v>1220*219D</v>
      </c>
      <c r="F109" s="14" t="str">
        <f>'[1]CU '!F111</f>
        <v>4JE13Y</v>
      </c>
      <c r="G109" s="14">
        <f>'[1]CU '!G111</f>
        <v>0</v>
      </c>
      <c r="H109" s="14"/>
      <c r="I109" s="14"/>
      <c r="J109" s="281">
        <f>'[1]CU '!$Q111</f>
        <v>3289.87290263166</v>
      </c>
      <c r="K109" s="540"/>
      <c r="L109" s="540"/>
      <c r="M109" s="817"/>
      <c r="N109" s="718"/>
    </row>
    <row r="110" s="164" customFormat="1" ht="16.15" customHeight="1" spans="1:14">
      <c r="A110" s="16" t="str">
        <f>'[1]CU '!A112</f>
        <v>CU069</v>
      </c>
      <c r="B110" s="16" t="str">
        <f>'[1]CU '!B112</f>
        <v>HTC-20</v>
      </c>
      <c r="C110" s="59"/>
      <c r="D110" s="14" t="str">
        <f>'[1]CU '!D112</f>
        <v>20hp</v>
      </c>
      <c r="E110" s="14" t="str">
        <f>'[1]CU '!E112</f>
        <v>1430*219D</v>
      </c>
      <c r="F110" s="14" t="str">
        <f>'[1]CU '!F112</f>
        <v>4HE18Y</v>
      </c>
      <c r="G110" s="14">
        <f>'[1]CU '!G112</f>
        <v>0</v>
      </c>
      <c r="H110" s="14"/>
      <c r="I110" s="14"/>
      <c r="J110" s="281">
        <f>'[1]CU '!$Q112</f>
        <v>3724.15992232806</v>
      </c>
      <c r="K110" s="540"/>
      <c r="L110" s="540"/>
      <c r="M110" s="817"/>
      <c r="N110" s="718"/>
    </row>
    <row r="111" s="164" customFormat="1" ht="16.15" customHeight="1" spans="1:14">
      <c r="A111" s="16" t="str">
        <f>'[1]CU '!A113</f>
        <v>CU070</v>
      </c>
      <c r="B111" s="16" t="str">
        <f>'[1]CU '!B113</f>
        <v>HTC-25</v>
      </c>
      <c r="C111" s="59"/>
      <c r="D111" s="14" t="str">
        <f>'[1]CU '!D113</f>
        <v>25hp</v>
      </c>
      <c r="E111" s="14" t="str">
        <f>'[1]CU '!E113</f>
        <v>1430*273D</v>
      </c>
      <c r="F111" s="14" t="str">
        <f>'[1]CU '!F113</f>
        <v>4GE23Y</v>
      </c>
      <c r="G111" s="14">
        <f>'[1]CU '!G113</f>
        <v>0</v>
      </c>
      <c r="H111" s="14"/>
      <c r="I111" s="14"/>
      <c r="J111" s="281">
        <f>'[1]CU '!$Q113</f>
        <v>4509.44604013526</v>
      </c>
      <c r="K111" s="540"/>
      <c r="L111" s="540"/>
      <c r="M111" s="817"/>
      <c r="N111" s="718"/>
    </row>
    <row r="112" s="164" customFormat="1" ht="16.15" customHeight="1" spans="1:14">
      <c r="A112" s="16" t="str">
        <f>'[1]CU '!A114</f>
        <v>CU070.1</v>
      </c>
      <c r="B112" s="16" t="str">
        <f>'[1]CU '!B114</f>
        <v>HTC-28</v>
      </c>
      <c r="C112" s="59"/>
      <c r="D112" s="14" t="str">
        <f>'[1]CU '!D114</f>
        <v>28hp</v>
      </c>
      <c r="E112" s="14" t="str">
        <f>'[1]CU '!E114</f>
        <v>1620*273D</v>
      </c>
      <c r="F112" s="14" t="str">
        <f>'[1]CU '!F114</f>
        <v>6HE28Y</v>
      </c>
      <c r="G112" s="14">
        <f>'[1]CU '!G114</f>
        <v>0</v>
      </c>
      <c r="H112" s="14"/>
      <c r="I112" s="14"/>
      <c r="J112" s="281">
        <f>'[1]CU '!$Q114</f>
        <v>5080.56321672231</v>
      </c>
      <c r="K112" s="540"/>
      <c r="L112" s="540"/>
      <c r="M112" s="817"/>
      <c r="N112" s="718"/>
    </row>
    <row r="113" s="164" customFormat="1" ht="16.15" customHeight="1" spans="1:14">
      <c r="A113" s="16" t="str">
        <f>'[1]CU '!A115</f>
        <v>CU071</v>
      </c>
      <c r="B113" s="16" t="str">
        <f>'[1]CU '!B115</f>
        <v>HTC-30</v>
      </c>
      <c r="C113" s="59"/>
      <c r="D113" s="14" t="str">
        <f>'[1]CU '!D115</f>
        <v>30hp</v>
      </c>
      <c r="E113" s="14" t="str">
        <f>'[1]CU '!E115</f>
        <v>1620*273D</v>
      </c>
      <c r="F113" s="14" t="str">
        <f>'[1]CU '!F115</f>
        <v>6HE28Y</v>
      </c>
      <c r="G113" s="14">
        <f>'[1]CU '!G115</f>
        <v>0</v>
      </c>
      <c r="H113" s="14"/>
      <c r="I113" s="14"/>
      <c r="J113" s="281">
        <f>'[1]CU '!$Q115</f>
        <v>5538.64678544318</v>
      </c>
      <c r="K113" s="540"/>
      <c r="L113" s="540"/>
      <c r="M113" s="817"/>
      <c r="N113" s="718"/>
    </row>
    <row r="114" s="164" customFormat="1" ht="16.15" customHeight="1" spans="1:14">
      <c r="A114" s="16" t="str">
        <f>'[1]CU '!A116</f>
        <v>CU072</v>
      </c>
      <c r="B114" s="16" t="str">
        <f>'[1]CU '!B116</f>
        <v>HTC-35</v>
      </c>
      <c r="C114" s="59"/>
      <c r="D114" s="14" t="str">
        <f>'[1]CU '!D116</f>
        <v>35hp</v>
      </c>
      <c r="E114" s="14" t="str">
        <f>'[1]CU '!E116</f>
        <v>1620*273D</v>
      </c>
      <c r="F114" s="14" t="str">
        <f>'[1]CU '!F116</f>
        <v>6GE34Y/S6F30.2Y</v>
      </c>
      <c r="G114" s="14">
        <f>'[1]CU '!G116</f>
        <v>0</v>
      </c>
      <c r="H114" s="14"/>
      <c r="I114" s="14"/>
      <c r="J114" s="281">
        <f>'[1]CU '!$Q116</f>
        <v>6555.94925623886</v>
      </c>
      <c r="K114" s="540"/>
      <c r="L114" s="540"/>
      <c r="M114" s="817"/>
      <c r="N114" s="718"/>
    </row>
    <row r="115" s="164" customFormat="1" ht="16.15" customHeight="1" spans="1:14">
      <c r="A115" s="16" t="str">
        <f>'[1]CU '!A117</f>
        <v>CU073</v>
      </c>
      <c r="B115" s="16" t="str">
        <f>'[1]CU '!B117</f>
        <v>HTC-40</v>
      </c>
      <c r="C115" s="59"/>
      <c r="D115" s="14" t="str">
        <f>'[1]CU '!D117</f>
        <v>40hp</v>
      </c>
      <c r="E115" s="14" t="str">
        <f>'[1]CU '!E117</f>
        <v>1620*279D</v>
      </c>
      <c r="F115" s="14" t="str">
        <f>'[1]CU '!F117</f>
        <v>6FE44Y</v>
      </c>
      <c r="G115" s="14">
        <f>'[1]CU '!G117</f>
        <v>0</v>
      </c>
      <c r="H115" s="14"/>
      <c r="I115" s="14"/>
      <c r="J115" s="281">
        <f>'[1]CU '!$Q117</f>
        <v>6912.89749160577</v>
      </c>
      <c r="K115" s="540"/>
      <c r="L115" s="540"/>
      <c r="M115" s="817"/>
      <c r="N115" s="718"/>
    </row>
    <row r="116" s="164" customFormat="1" ht="16.15" customHeight="1" spans="1:14">
      <c r="A116" s="16" t="str">
        <f>'[1]CU '!A118</f>
        <v>CU073.1</v>
      </c>
      <c r="B116" s="16" t="str">
        <f>'[1]CU '!B118</f>
        <v>HTC-45</v>
      </c>
      <c r="C116" s="59"/>
      <c r="D116" s="14" t="str">
        <f>'[1]CU '!D118</f>
        <v>45hp</v>
      </c>
      <c r="E116" s="14" t="str">
        <f>'[1]CU '!E118</f>
        <v>2150*273D</v>
      </c>
      <c r="F116" s="14" t="str">
        <f>'[1]CU '!F118</f>
        <v>6GE40Y /SW3L3000</v>
      </c>
      <c r="G116" s="14">
        <f>'[1]CU '!G118</f>
        <v>0</v>
      </c>
      <c r="H116" s="14"/>
      <c r="I116" s="14"/>
      <c r="J116" s="281">
        <f>'[1]CU '!$Q118</f>
        <v>7650.59051136404</v>
      </c>
      <c r="K116" s="540"/>
      <c r="L116" s="540"/>
      <c r="M116" s="817"/>
      <c r="N116" s="718"/>
    </row>
    <row r="117" s="164" customFormat="1" ht="16.15" customHeight="1" spans="1:14">
      <c r="A117" s="16" t="str">
        <f>'[1]CU '!A119</f>
        <v>CU074</v>
      </c>
      <c r="B117" s="16" t="str">
        <f>'[1]CU '!B119</f>
        <v>HTC-50</v>
      </c>
      <c r="C117" s="59"/>
      <c r="D117" s="14" t="str">
        <f>'[1]CU '!D119</f>
        <v>50hp</v>
      </c>
      <c r="E117" s="14" t="str">
        <f>'[1]CU '!E119</f>
        <v>2150*273D</v>
      </c>
      <c r="F117" s="14" t="str">
        <f>'[1]CU '!F119</f>
        <v>6FE50Y /SW3L4000</v>
      </c>
      <c r="G117" s="14">
        <f>'[1]CU '!G119</f>
        <v>0</v>
      </c>
      <c r="H117" s="14"/>
      <c r="I117" s="14"/>
      <c r="J117" s="281">
        <f>'[1]CU '!$Q119</f>
        <v>8352.58870758563</v>
      </c>
      <c r="K117" s="540"/>
      <c r="L117" s="540"/>
      <c r="M117" s="817"/>
      <c r="N117" s="718"/>
    </row>
    <row r="118" s="164" customFormat="1" ht="16.15" customHeight="1" spans="1:14">
      <c r="A118" s="16" t="str">
        <f>'[1]CU '!A120</f>
        <v>CU074.1</v>
      </c>
      <c r="B118" s="16" t="str">
        <f>'[1]CU '!B120</f>
        <v>HTC-55</v>
      </c>
      <c r="C118" s="59"/>
      <c r="D118" s="14" t="str">
        <f>'[1]CU '!D120</f>
        <v>55hp</v>
      </c>
      <c r="E118" s="14" t="str">
        <f>'[1]CU '!E120</f>
        <v>2150*273D</v>
      </c>
      <c r="F118" s="14" t="str">
        <f>'[1]CU '!F120</f>
        <v>SW3L5000</v>
      </c>
      <c r="G118" s="14">
        <f>'[1]CU '!G120</f>
        <v>0</v>
      </c>
      <c r="H118" s="14"/>
      <c r="I118" s="14"/>
      <c r="J118" s="281">
        <f>'[1]CU '!$Q120</f>
        <v>9768.48337454103</v>
      </c>
      <c r="K118" s="540"/>
      <c r="L118" s="540"/>
      <c r="M118" s="817"/>
      <c r="N118" s="718"/>
    </row>
    <row r="119" s="164" customFormat="1" ht="16.15" customHeight="1" spans="1:14">
      <c r="A119" s="16" t="str">
        <f>'[1]CU '!A121</f>
        <v>CU075</v>
      </c>
      <c r="B119" s="16" t="str">
        <f>'[1]CU '!B121</f>
        <v>HTC-60</v>
      </c>
      <c r="C119" s="59"/>
      <c r="D119" s="14" t="str">
        <f>'[1]CU '!D121</f>
        <v>60hp</v>
      </c>
      <c r="E119" s="14" t="str">
        <f>'[1]CU '!E121</f>
        <v>2170*325D</v>
      </c>
      <c r="F119" s="14" t="str">
        <f>'[1]CU '!F121</f>
        <v>SW3L6000</v>
      </c>
      <c r="G119" s="14">
        <f>'[1]CU '!G121</f>
        <v>0</v>
      </c>
      <c r="H119" s="14"/>
      <c r="I119" s="14"/>
      <c r="J119" s="281">
        <f>'[1]CU '!$Q121</f>
        <v>11124.8866689353</v>
      </c>
      <c r="K119" s="540"/>
      <c r="L119" s="540"/>
      <c r="M119" s="817"/>
      <c r="N119" s="718"/>
    </row>
    <row r="120" s="164" customFormat="1" ht="16.15" customHeight="1" spans="1:14">
      <c r="A120" s="16" t="str">
        <f>'[1]CU '!A122</f>
        <v>CU075.1</v>
      </c>
      <c r="B120" s="16" t="str">
        <f>'[1]CU '!B122</f>
        <v>HTC-70</v>
      </c>
      <c r="C120" s="59"/>
      <c r="D120" s="14" t="str">
        <f>'[1]CU '!D122</f>
        <v>70hp</v>
      </c>
      <c r="E120" s="14" t="str">
        <f>'[1]CU '!E122</f>
        <v>2220*325D</v>
      </c>
      <c r="F120" s="14" t="str">
        <f>'[1]CU '!F122</f>
        <v>SW3L7000</v>
      </c>
      <c r="G120" s="14">
        <f>'[1]CU '!G122</f>
        <v>0</v>
      </c>
      <c r="H120" s="14"/>
      <c r="I120" s="14"/>
      <c r="J120" s="281">
        <f>'[1]CU '!$Q122</f>
        <v>12469.3916888173</v>
      </c>
      <c r="K120" s="813"/>
      <c r="L120" s="813"/>
      <c r="M120" s="814"/>
      <c r="N120" s="718"/>
    </row>
    <row r="121" s="164" customFormat="1" ht="16.15" customHeight="1" spans="1:14">
      <c r="A121" s="16" t="str">
        <f>'[1]CU '!A123</f>
        <v>CU076</v>
      </c>
      <c r="B121" s="16" t="str">
        <f>'[1]CU '!B123</f>
        <v>HTC-80</v>
      </c>
      <c r="C121" s="59"/>
      <c r="D121" s="14" t="str">
        <f>'[1]CU '!D123</f>
        <v>80hp</v>
      </c>
      <c r="E121" s="14" t="str">
        <f>'[1]CU '!E123</f>
        <v>2220*325D</v>
      </c>
      <c r="F121" s="14">
        <f>'[1]CU '!F123</f>
        <v>0</v>
      </c>
      <c r="G121" s="14" t="str">
        <f>'[1]CU '!G123</f>
        <v>C50S12R</v>
      </c>
      <c r="H121" s="14"/>
      <c r="I121" s="14"/>
      <c r="J121" s="281">
        <f>'[1]CU '!$Q123</f>
        <v>13754.4053361382</v>
      </c>
      <c r="K121" s="813"/>
      <c r="L121" s="813"/>
      <c r="M121" s="814"/>
      <c r="N121" s="718"/>
    </row>
    <row r="122" s="164" customFormat="1" ht="16.15" customHeight="1" spans="1:14">
      <c r="A122" s="16" t="str">
        <f>'[1]CU '!A124</f>
        <v>CU076.1</v>
      </c>
      <c r="B122" s="16" t="str">
        <f>'[1]CU '!B124</f>
        <v>HTC-90</v>
      </c>
      <c r="C122" s="59"/>
      <c r="D122" s="14" t="str">
        <f>'[1]CU '!D124</f>
        <v>90HP</v>
      </c>
      <c r="E122" s="14" t="str">
        <f>'[1]CU '!E124</f>
        <v>2370*325D</v>
      </c>
      <c r="F122" s="14" t="str">
        <f>'[1]CU '!F124</f>
        <v>SW3L8000</v>
      </c>
      <c r="G122" s="14">
        <f>'[1]CU '!G124</f>
        <v>0</v>
      </c>
      <c r="H122" s="14"/>
      <c r="I122" s="14"/>
      <c r="J122" s="281">
        <f>'[1]CU '!$Q124</f>
        <v>15170.3000030936</v>
      </c>
      <c r="K122" s="813"/>
      <c r="L122" s="813"/>
      <c r="M122" s="814"/>
      <c r="N122" s="718"/>
    </row>
    <row r="123" s="164" customFormat="1" spans="1:14">
      <c r="A123" s="16" t="str">
        <f>'[1]CU '!A125</f>
        <v>CU076.2</v>
      </c>
      <c r="B123" s="16" t="str">
        <f>'[1]CU '!B125</f>
        <v>HTC-110</v>
      </c>
      <c r="C123" s="59"/>
      <c r="D123" s="14" t="str">
        <f>'[1]CU '!D125</f>
        <v>110HP</v>
      </c>
      <c r="E123" s="14" t="str">
        <f>'[1]CU '!E125</f>
        <v>2370*325D</v>
      </c>
      <c r="F123" s="14" t="str">
        <f>'[1]CU '!F125</f>
        <v>SW3L9500</v>
      </c>
      <c r="G123" s="14">
        <f>'[1]CU '!G125</f>
        <v>0</v>
      </c>
      <c r="H123" s="14"/>
      <c r="I123" s="14"/>
      <c r="J123" s="281">
        <f>'[1]CU '!$Q125</f>
        <v>16574.2963955367</v>
      </c>
      <c r="K123" s="528"/>
      <c r="L123" s="528"/>
      <c r="M123" s="814"/>
      <c r="N123" s="718"/>
    </row>
    <row r="124" s="164" customFormat="1" spans="1:14">
      <c r="A124" s="16" t="str">
        <f>'[1]CU '!A126</f>
        <v>CU076.3</v>
      </c>
      <c r="B124" s="16" t="str">
        <f>'[1]CU '!B126</f>
        <v>HTC-120</v>
      </c>
      <c r="C124" s="59"/>
      <c r="D124" s="14" t="str">
        <f>'[1]CU '!D126</f>
        <v>120HP</v>
      </c>
      <c r="E124" s="14" t="str">
        <f>'[1]CU '!E126</f>
        <v>2880*377D</v>
      </c>
      <c r="F124" s="14" t="str">
        <f>'[1]CU '!F126</f>
        <v>SW3L11500</v>
      </c>
      <c r="G124" s="14">
        <f>'[1]CU '!G126</f>
        <v>0</v>
      </c>
      <c r="H124" s="14"/>
      <c r="I124" s="14"/>
      <c r="J124" s="281">
        <f>'[1]CU '!$Q126</f>
        <v>20821.9803964029</v>
      </c>
      <c r="K124" s="528"/>
      <c r="L124" s="528"/>
      <c r="M124" s="814"/>
      <c r="N124" s="718"/>
    </row>
    <row r="125" s="188" customFormat="1" spans="1:14">
      <c r="A125" s="16" t="str">
        <f>'[1]CU '!A142</f>
        <v>CU077</v>
      </c>
      <c r="B125" s="16" t="str">
        <f>'[1]CU '!B142</f>
        <v>CS025</v>
      </c>
      <c r="C125" s="815" t="s">
        <v>10</v>
      </c>
      <c r="D125" s="14" t="str">
        <f>'[1]CU '!D142</f>
        <v>1/4hp</v>
      </c>
      <c r="E125" s="14" t="str">
        <f>'[1]CU '!E142</f>
        <v>8 X 9  X 2R</v>
      </c>
      <c r="F125" s="14" t="str">
        <f>'[1]CU '!F142</f>
        <v>φ200 BLADE 28°</v>
      </c>
      <c r="G125" s="14" t="str">
        <f>'[1]CU '!G142</f>
        <v>5watts</v>
      </c>
      <c r="H125" s="14"/>
      <c r="I125" s="14"/>
      <c r="J125" s="281">
        <f>'[1]CU '!$Q142</f>
        <v>46.4032705976979</v>
      </c>
      <c r="K125" s="700"/>
      <c r="L125" s="700"/>
      <c r="M125" s="817"/>
      <c r="N125" s="718"/>
    </row>
    <row r="126" s="188" customFormat="1" spans="1:14">
      <c r="A126" s="16" t="str">
        <f>'[1]CU '!A143</f>
        <v>CU078</v>
      </c>
      <c r="B126" s="16" t="str">
        <f>'[1]CU '!B143</f>
        <v>CS030</v>
      </c>
      <c r="C126" s="816"/>
      <c r="D126" s="14" t="str">
        <f>'[1]CU '!D143</f>
        <v>1/3hp</v>
      </c>
      <c r="E126" s="14" t="str">
        <f>'[1]CU '!E143</f>
        <v>9 X 9  X 3R</v>
      </c>
      <c r="F126" s="14" t="str">
        <f>'[1]CU '!F143</f>
        <v>φ200 BLADE 28°</v>
      </c>
      <c r="G126" s="14" t="str">
        <f>'[1]CU '!G143</f>
        <v>10watts</v>
      </c>
      <c r="H126" s="14"/>
      <c r="I126" s="14"/>
      <c r="J126" s="281">
        <f>'[1]CU '!$Q143</f>
        <v>94.9482306075973</v>
      </c>
      <c r="K126" s="700"/>
      <c r="L126" s="700"/>
      <c r="M126" s="817"/>
      <c r="N126" s="718"/>
    </row>
    <row r="127" s="188" customFormat="1" spans="1:14">
      <c r="A127" s="16" t="str">
        <f>'[1]CU '!A144</f>
        <v>CU079</v>
      </c>
      <c r="B127" s="16" t="str">
        <f>'[1]CU '!B144</f>
        <v>CS033 (10 u)</v>
      </c>
      <c r="C127" s="816"/>
      <c r="D127" s="14" t="str">
        <f>'[1]CU '!D144</f>
        <v>1/3hp</v>
      </c>
      <c r="E127" s="14" t="str">
        <f>'[1]CU '!E144</f>
        <v>10 X 11 X 2R</v>
      </c>
      <c r="F127" s="14" t="str">
        <f>'[1]CU '!F144</f>
        <v>φ250 BLADE 22°</v>
      </c>
      <c r="G127" s="14" t="str">
        <f>'[1]CU '!G144</f>
        <v>10watts</v>
      </c>
      <c r="H127" s="14"/>
      <c r="I127" s="14"/>
      <c r="J127" s="281">
        <f>'[1]CU '!$Q144</f>
        <v>132.070847085756</v>
      </c>
      <c r="K127" s="700"/>
      <c r="L127" s="700"/>
      <c r="M127" s="817"/>
      <c r="N127" s="718"/>
    </row>
    <row r="128" s="188" customFormat="1" spans="1:14">
      <c r="A128" s="16" t="str">
        <f>'[1]CU '!A145</f>
        <v>CU080</v>
      </c>
      <c r="B128" s="16" t="str">
        <f>'[1]CU '!B145</f>
        <v>CS050 (15 u)</v>
      </c>
      <c r="C128" s="816"/>
      <c r="D128" s="14" t="str">
        <f>'[1]CU '!D145</f>
        <v>1/2hp</v>
      </c>
      <c r="E128" s="14" t="str">
        <f>'[1]CU '!E145</f>
        <v>10 X 11 X 3R</v>
      </c>
      <c r="F128" s="14" t="str">
        <f>'[1]CU '!F145</f>
        <v>φ250 BLADE 22°</v>
      </c>
      <c r="G128" s="14" t="str">
        <f>'[1]CU '!G145</f>
        <v>10watts</v>
      </c>
      <c r="H128" s="14"/>
      <c r="I128" s="14"/>
      <c r="J128" s="281">
        <f>'[1]CU '!$Q145</f>
        <v>143.969121597986</v>
      </c>
      <c r="K128" s="700"/>
      <c r="L128" s="700"/>
      <c r="M128" s="817"/>
      <c r="N128" s="718"/>
    </row>
    <row r="129" s="188" customFormat="1" spans="1:14">
      <c r="A129" s="16" t="str">
        <f>'[1]CU '!A146</f>
        <v>CU081</v>
      </c>
      <c r="B129" s="16" t="str">
        <f>'[1]CU '!B146</f>
        <v>CS060 (16 u)</v>
      </c>
      <c r="C129" s="816"/>
      <c r="D129" s="14" t="str">
        <f>'[1]CU '!D146</f>
        <v>1/2hp(big)</v>
      </c>
      <c r="E129" s="14" t="str">
        <f>'[1]CU '!E146</f>
        <v>11 X 13 X 3R</v>
      </c>
      <c r="F129" s="14" t="str">
        <f>'[1]CU '!F146</f>
        <v>φ250 BLADE 28°</v>
      </c>
      <c r="G129" s="14" t="str">
        <f>'[1]CU '!G146</f>
        <v>16watts</v>
      </c>
      <c r="H129" s="14"/>
      <c r="I129" s="14"/>
      <c r="J129" s="281">
        <f>'[1]CU '!$Q146</f>
        <v>164.196188268777</v>
      </c>
      <c r="K129" s="700"/>
      <c r="L129" s="700"/>
      <c r="M129" s="817"/>
      <c r="N129" s="718"/>
    </row>
    <row r="130" s="164" customFormat="1" spans="1:14">
      <c r="A130" s="16" t="str">
        <f>'[1]CU '!A147</f>
        <v>CU082</v>
      </c>
      <c r="B130" s="16" t="str">
        <f>'[1]CU '!B147</f>
        <v>CS075</v>
      </c>
      <c r="C130" s="816"/>
      <c r="D130" s="14" t="str">
        <f>'[1]CU '!D147</f>
        <v>3/4hp</v>
      </c>
      <c r="E130" s="14" t="str">
        <f>'[1]CU '!E147</f>
        <v>13 X 15 X 3R</v>
      </c>
      <c r="F130" s="14" t="str">
        <f>'[1]CU '!F147</f>
        <v>φ300 BLADE 22°</v>
      </c>
      <c r="G130" s="14" t="str">
        <f>'[1]CU '!G147</f>
        <v>18watts</v>
      </c>
      <c r="H130" s="14"/>
      <c r="I130" s="14"/>
      <c r="J130" s="281">
        <f>'[1]CU '!$Q147</f>
        <v>209.409631415252</v>
      </c>
      <c r="K130" s="528"/>
      <c r="L130" s="528"/>
      <c r="M130" s="814"/>
      <c r="N130" s="718"/>
    </row>
    <row r="131" s="164" customFormat="1" spans="1:14">
      <c r="A131" s="16" t="str">
        <f>'[1]CU '!A148</f>
        <v>CU082.01</v>
      </c>
      <c r="B131" s="16" t="str">
        <f>'[1]CU '!B148</f>
        <v>CS090</v>
      </c>
      <c r="C131" s="816"/>
      <c r="D131" s="14" t="str">
        <f>'[1]CU '!D148</f>
        <v>7/8HP</v>
      </c>
      <c r="E131" s="14" t="str">
        <f>'[1]CU '!E148</f>
        <v>11*15*4R</v>
      </c>
      <c r="F131" s="14" t="str">
        <f>'[1]CU '!F148</f>
        <v>φ250 BLADE 28°</v>
      </c>
      <c r="G131" s="14" t="str">
        <f>'[1]CU '!G148</f>
        <v>18watts</v>
      </c>
      <c r="H131" s="14"/>
      <c r="I131" s="14"/>
      <c r="J131" s="281">
        <f>'[1]CU '!$Q148</f>
        <v>268.901003976403</v>
      </c>
      <c r="K131" s="528"/>
      <c r="L131" s="528"/>
      <c r="M131" s="814"/>
      <c r="N131" s="718"/>
    </row>
    <row r="132" s="164" customFormat="1" spans="1:14">
      <c r="A132" s="16" t="str">
        <f>'[1]CU '!A149</f>
        <v>CU083</v>
      </c>
      <c r="B132" s="16" t="str">
        <f>'[1]CU '!B149</f>
        <v>CS100</v>
      </c>
      <c r="C132" s="816"/>
      <c r="D132" s="14" t="str">
        <f>'[1]CU '!D149</f>
        <v>1hp</v>
      </c>
      <c r="E132" s="14" t="str">
        <f>'[1]CU '!E149</f>
        <v>13 X 18 X 3R</v>
      </c>
      <c r="F132" s="14" t="str">
        <f>'[1]CU '!F149</f>
        <v>φ300 BLADE 22°</v>
      </c>
      <c r="G132" s="14" t="str">
        <f>'[1]CU '!G149</f>
        <v>25watts</v>
      </c>
      <c r="H132" s="14"/>
      <c r="I132" s="14"/>
      <c r="J132" s="281">
        <f>'[1]CU '!$Q149</f>
        <v>261.762039269065</v>
      </c>
      <c r="K132" s="528"/>
      <c r="L132" s="528"/>
      <c r="M132" s="814"/>
      <c r="N132" s="718"/>
    </row>
    <row r="133" s="164" customFormat="1" spans="1:14">
      <c r="A133" s="16" t="str">
        <f>'[1]CU '!A150</f>
        <v>CU084</v>
      </c>
      <c r="B133" s="16" t="str">
        <f>'[1]CU '!B150</f>
        <v>CS125</v>
      </c>
      <c r="C133" s="816"/>
      <c r="D133" s="14" t="str">
        <f>'[1]CU '!D150</f>
        <v>1.3hp</v>
      </c>
      <c r="E133" s="14" t="str">
        <f>'[1]CU '!E150</f>
        <v>13 X 15 X 4R</v>
      </c>
      <c r="F133" s="14" t="str">
        <f>'[1]CU '!F150</f>
        <v>φ300 BLADE 25°</v>
      </c>
      <c r="G133" s="14" t="str">
        <f>'[1]CU '!G150</f>
        <v>25watts</v>
      </c>
      <c r="H133" s="14"/>
      <c r="I133" s="14"/>
      <c r="J133" s="281">
        <f>'[1]CU '!$Q150</f>
        <v>284.368760842303</v>
      </c>
      <c r="K133" s="528"/>
      <c r="L133" s="528"/>
      <c r="M133" s="814"/>
      <c r="N133" s="718"/>
    </row>
    <row r="134" s="164" customFormat="1" spans="1:14">
      <c r="A134" s="16" t="str">
        <f>'[1]CU '!A151</f>
        <v>CU085</v>
      </c>
      <c r="B134" s="16" t="str">
        <f>'[1]CU '!B151</f>
        <v>CS145</v>
      </c>
      <c r="C134" s="816"/>
      <c r="D134" s="14" t="str">
        <f>'[1]CU '!D151</f>
        <v>1.4HP</v>
      </c>
      <c r="E134" s="14" t="str">
        <f>'[1]CU '!E151</f>
        <v>13 X 18 X 4R</v>
      </c>
      <c r="F134" s="14" t="str">
        <f>'[1]CU '!F151</f>
        <v>φ300 BLADE 25°</v>
      </c>
      <c r="G134" s="14" t="str">
        <f>'[1]CU '!G151</f>
        <v>25watts</v>
      </c>
      <c r="H134" s="14"/>
      <c r="I134" s="14"/>
      <c r="J134" s="281">
        <f>'[1]CU '!$Q151</f>
        <v>359.327890269353</v>
      </c>
      <c r="K134" s="528"/>
      <c r="L134" s="528"/>
      <c r="M134" s="814"/>
      <c r="N134" s="718"/>
    </row>
    <row r="135" s="164" customFormat="1" spans="1:14">
      <c r="A135" s="16" t="str">
        <f>'[1]CU '!A152</f>
        <v>CU086</v>
      </c>
      <c r="B135" s="16" t="str">
        <f>'[1]CU '!B152</f>
        <v>CS150</v>
      </c>
      <c r="C135" s="816"/>
      <c r="D135" s="14" t="str">
        <f>'[1]CU '!D152</f>
        <v>1.4hp</v>
      </c>
      <c r="E135" s="14" t="str">
        <f>'[1]CU '!E152</f>
        <v>11 X 26 X 3R</v>
      </c>
      <c r="F135" s="14" t="str">
        <f>'[1]CU '!F152</f>
        <v>φ250 BLADE 22°</v>
      </c>
      <c r="G135" s="14" t="str">
        <f>'[1]CU '!G152</f>
        <v>16watts</v>
      </c>
      <c r="H135" s="14"/>
      <c r="I135" s="14"/>
      <c r="J135" s="281">
        <f>'[1]CU '!$Q152</f>
        <v>339.921804539906</v>
      </c>
      <c r="K135" s="528"/>
      <c r="L135" s="528"/>
      <c r="M135" s="814"/>
      <c r="N135" s="718"/>
    </row>
    <row r="136" s="164" customFormat="1" spans="1:14">
      <c r="A136" s="16" t="str">
        <f>'[1]CU '!A153</f>
        <v>CU087</v>
      </c>
      <c r="B136" s="16" t="str">
        <f>'[1]CU '!B153</f>
        <v>CS165</v>
      </c>
      <c r="C136" s="816"/>
      <c r="D136" s="14" t="str">
        <f>'[1]CU '!D153</f>
        <v>1.5hp</v>
      </c>
      <c r="E136" s="14" t="str">
        <f>'[1]CU '!E153</f>
        <v>13 X 30 X 3R</v>
      </c>
      <c r="F136" s="14" t="str">
        <f>'[1]CU '!F153</f>
        <v>φ300 BLADE 22°</v>
      </c>
      <c r="G136" s="14" t="str">
        <f>'[1]CU '!G153</f>
        <v>18watts</v>
      </c>
      <c r="H136" s="14"/>
      <c r="I136" s="14"/>
      <c r="J136" s="281">
        <f>'[1]CU '!$Q153</f>
        <v>459.594649583917</v>
      </c>
      <c r="K136" s="528"/>
      <c r="L136" s="528"/>
      <c r="M136" s="814"/>
      <c r="N136" s="718"/>
    </row>
    <row r="137" s="164" customFormat="1" spans="1:14">
      <c r="A137" s="16" t="str">
        <f>'[1]CU '!A154</f>
        <v>CU087.1</v>
      </c>
      <c r="B137" s="16" t="str">
        <f>'[1]CU '!B154</f>
        <v>CS170</v>
      </c>
      <c r="C137" s="816"/>
      <c r="D137" s="14" t="str">
        <f>'[1]CU '!D154</f>
        <v>1.5hp</v>
      </c>
      <c r="E137" s="14" t="str">
        <f>'[1]CU '!E154</f>
        <v>13 X 24 X 4R</v>
      </c>
      <c r="F137" s="14" t="str">
        <f>'[1]CU '!F154</f>
        <v>φ300 BLADE 25°</v>
      </c>
      <c r="G137" s="14" t="str">
        <f>'[1]CU '!G154</f>
        <v>34watts</v>
      </c>
      <c r="H137" s="14"/>
      <c r="I137" s="14"/>
      <c r="J137" s="281">
        <f>'[1]CU '!$Q154</f>
        <v>492.588564806332</v>
      </c>
      <c r="K137" s="528"/>
      <c r="L137" s="528"/>
      <c r="M137" s="814"/>
      <c r="N137" s="718"/>
    </row>
    <row r="138" s="164" customFormat="1" spans="1:14">
      <c r="A138" s="16" t="str">
        <f>'[1]CU '!A155</f>
        <v>CU088</v>
      </c>
      <c r="B138" s="16" t="str">
        <f>'[1]CU '!B155</f>
        <v>CS200</v>
      </c>
      <c r="C138" s="816"/>
      <c r="D138" s="14" t="str">
        <f>'[1]CU '!D155</f>
        <v>2hp</v>
      </c>
      <c r="E138" s="14" t="str">
        <f>'[1]CU '!E155</f>
        <v>13 X 30 X 4R</v>
      </c>
      <c r="F138" s="14" t="str">
        <f>'[1]CU '!F155</f>
        <v>φ300 BLADE 25°</v>
      </c>
      <c r="G138" s="14" t="str">
        <f>'[1]CU '!G155</f>
        <v>34watts</v>
      </c>
      <c r="H138" s="14"/>
      <c r="I138" s="14"/>
      <c r="J138" s="281">
        <f>'[1]CU '!$Q155</f>
        <v>571.628802391077</v>
      </c>
      <c r="K138" s="528"/>
      <c r="L138" s="528"/>
      <c r="M138" s="814"/>
      <c r="N138" s="718"/>
    </row>
    <row r="139" s="164" customFormat="1" spans="1:14">
      <c r="A139" s="16" t="str">
        <f>'[1]CU '!A156</f>
        <v>CU089</v>
      </c>
      <c r="B139" s="16" t="str">
        <f>'[1]CU '!B156</f>
        <v>CS250</v>
      </c>
      <c r="C139" s="818"/>
      <c r="D139" s="14" t="str">
        <f>'[1]CU '!D156</f>
        <v>2.5hp</v>
      </c>
      <c r="E139" s="14" t="str">
        <f>'[1]CU '!E156</f>
        <v>13 X 30 X 5R</v>
      </c>
      <c r="F139" s="14" t="str">
        <f>'[1]CU '!F156</f>
        <v>φ300 BLADE 25°</v>
      </c>
      <c r="G139" s="14" t="str">
        <f>'[1]CU '!G156</f>
        <v>34watts</v>
      </c>
      <c r="H139" s="14"/>
      <c r="I139" s="14"/>
      <c r="J139" s="281">
        <f>'[1]CU '!$Q156</f>
        <v>644.19637864117</v>
      </c>
      <c r="K139" s="528"/>
      <c r="L139" s="528"/>
      <c r="M139" s="814"/>
      <c r="N139" s="719"/>
    </row>
    <row r="140" s="164" customFormat="1" spans="1:14">
      <c r="A140" s="16" t="str">
        <f>'[1]CU '!A157</f>
        <v>CU089.01</v>
      </c>
      <c r="B140" s="16" t="str">
        <f>'[1]CU '!B157</f>
        <v>WCU-1HP</v>
      </c>
      <c r="C140" s="58" t="s">
        <v>11</v>
      </c>
      <c r="D140" s="14" t="str">
        <f>'[1]CU '!D157</f>
        <v>1hp</v>
      </c>
      <c r="E140" s="14" t="str">
        <f>'[1]CU '!E157</f>
        <v>930*280*550</v>
      </c>
      <c r="F140" s="14" t="str">
        <f>'[1]CU '!F157</f>
        <v>1 X 16"</v>
      </c>
      <c r="G140" s="14" t="str">
        <f>'[1]CU '!G157</f>
        <v>37*11*22</v>
      </c>
      <c r="H140" s="14"/>
      <c r="I140" s="14"/>
      <c r="J140" s="281">
        <f>'[1]CU '!$Q157</f>
        <v>616.330619733526</v>
      </c>
      <c r="K140" s="528"/>
      <c r="L140" s="528"/>
      <c r="M140" s="814"/>
      <c r="N140" s="717"/>
    </row>
    <row r="141" s="164" customFormat="1" spans="1:14">
      <c r="A141" s="16" t="str">
        <f>'[1]CU '!A158</f>
        <v>CU089.02</v>
      </c>
      <c r="B141" s="16" t="str">
        <f>'[1]CU '!B158</f>
        <v>WCU-1.5HP</v>
      </c>
      <c r="C141" s="59"/>
      <c r="D141" s="14" t="str">
        <f>'[1]CU '!D158</f>
        <v>1.5hp</v>
      </c>
      <c r="E141" s="14" t="str">
        <f>'[1]CU '!E158</f>
        <v>930*280*550</v>
      </c>
      <c r="F141" s="14" t="str">
        <f>'[1]CU '!F158</f>
        <v>1 X 16"</v>
      </c>
      <c r="G141" s="14" t="str">
        <f>'[1]CU '!G158</f>
        <v>37*11*23</v>
      </c>
      <c r="H141" s="14"/>
      <c r="I141" s="14"/>
      <c r="J141" s="281">
        <f>'[1]CU '!$Q158</f>
        <v>804.323357026764</v>
      </c>
      <c r="K141" s="528"/>
      <c r="L141" s="528"/>
      <c r="M141" s="814"/>
      <c r="N141" s="718"/>
    </row>
    <row r="142" s="164" customFormat="1" spans="1:14">
      <c r="A142" s="16" t="str">
        <f>'[1]CU '!A159</f>
        <v>CU089.03</v>
      </c>
      <c r="B142" s="16" t="str">
        <f>'[1]CU '!B159</f>
        <v>WCU-2HP</v>
      </c>
      <c r="C142" s="59"/>
      <c r="D142" s="14" t="str">
        <f>'[1]CU '!D159</f>
        <v>2hp</v>
      </c>
      <c r="E142" s="14" t="str">
        <f>'[1]CU '!E159</f>
        <v>1000*300*620</v>
      </c>
      <c r="F142" s="14" t="str">
        <f>'[1]CU '!F159</f>
        <v>1 X 16"</v>
      </c>
      <c r="G142" s="14" t="str">
        <f>'[1]CU '!G159</f>
        <v>39.5*12*24.5</v>
      </c>
      <c r="H142" s="14"/>
      <c r="I142" s="14"/>
      <c r="J142" s="281">
        <f>'[1]CU '!$Q159</f>
        <v>951.861960978419</v>
      </c>
      <c r="K142" s="528"/>
      <c r="L142" s="528"/>
      <c r="M142" s="814"/>
      <c r="N142" s="718"/>
    </row>
    <row r="143" s="164" customFormat="1" spans="1:14">
      <c r="A143" s="16" t="str">
        <f>'[1]CU '!A160</f>
        <v>CU089.04</v>
      </c>
      <c r="B143" s="16" t="str">
        <f>'[1]CU '!B160</f>
        <v>WCU-3HP</v>
      </c>
      <c r="C143" s="59"/>
      <c r="D143" s="14" t="str">
        <f>'[1]CU '!D160</f>
        <v>3hp</v>
      </c>
      <c r="E143" s="14" t="str">
        <f>'[1]CU '!E160</f>
        <v>1110*400*752</v>
      </c>
      <c r="F143" s="14" t="str">
        <f>'[1]CU '!F160</f>
        <v>1 X 20"</v>
      </c>
      <c r="G143" s="14" t="str">
        <f>'[1]CU '!G160</f>
        <v>44*16*30</v>
      </c>
      <c r="H143" s="14"/>
      <c r="I143" s="14"/>
      <c r="J143" s="281">
        <f>'[1]CU '!$Q160</f>
        <v>1546.83517796249</v>
      </c>
      <c r="K143" s="528"/>
      <c r="L143" s="528"/>
      <c r="M143" s="814"/>
      <c r="N143" s="718"/>
    </row>
    <row r="144" s="164" customFormat="1" spans="1:14">
      <c r="A144" s="16" t="str">
        <f>'[1]CU '!A161</f>
        <v>CU089.05</v>
      </c>
      <c r="B144" s="16" t="str">
        <f>'[1]CU '!B161</f>
        <v>WCU-4HP</v>
      </c>
      <c r="C144" s="59"/>
      <c r="D144" s="14" t="str">
        <f>'[1]CU '!D161</f>
        <v>4hp</v>
      </c>
      <c r="E144" s="14" t="str">
        <f>'[1]CU '!E161</f>
        <v>1110*400*752</v>
      </c>
      <c r="F144" s="14" t="str">
        <f>'[1]CU '!F161</f>
        <v>1 X 20"</v>
      </c>
      <c r="G144" s="14" t="str">
        <f>'[1]CU '!G161</f>
        <v>44*16*30</v>
      </c>
      <c r="H144" s="14"/>
      <c r="I144" s="14"/>
      <c r="J144" s="281">
        <f>'[1]CU '!$Q161</f>
        <v>1739.52773368806</v>
      </c>
      <c r="K144" s="528"/>
      <c r="L144" s="528"/>
      <c r="M144" s="814"/>
      <c r="N144" s="719"/>
    </row>
    <row r="145" s="164" customFormat="1" spans="1:14">
      <c r="A145" s="16" t="str">
        <f>'[1]CU '!A162</f>
        <v>CU089.06</v>
      </c>
      <c r="B145" s="16" t="str">
        <f>'[1]CU '!B162</f>
        <v>BCU - 10</v>
      </c>
      <c r="C145" s="58" t="s">
        <v>12</v>
      </c>
      <c r="D145" s="14" t="str">
        <f>'[1]CU '!D162</f>
        <v>1hp</v>
      </c>
      <c r="E145" s="14" t="str">
        <f>'[1]CU '!E162</f>
        <v>767*268*530</v>
      </c>
      <c r="F145" s="14" t="str">
        <f>'[1]CU '!F162</f>
        <v>1 X 16"</v>
      </c>
      <c r="G145" s="14" t="str">
        <f>'[1]CU '!G162</f>
        <v>30*10.5*21</v>
      </c>
      <c r="H145" s="14"/>
      <c r="I145" s="14"/>
      <c r="J145" s="281">
        <f>'[1]CU '!$Q162</f>
        <v>495.241880022559</v>
      </c>
      <c r="K145" s="528"/>
      <c r="L145" s="528"/>
      <c r="M145" s="814"/>
      <c r="N145" s="717"/>
    </row>
    <row r="146" s="164" customFormat="1" spans="1:14">
      <c r="A146" s="16" t="str">
        <f>'[1]CU '!A163</f>
        <v>CU089.07</v>
      </c>
      <c r="B146" s="16" t="str">
        <f>'[1]CU '!B163</f>
        <v>BCU - 15</v>
      </c>
      <c r="C146" s="59"/>
      <c r="D146" s="14" t="str">
        <f>'[1]CU '!D163</f>
        <v>1.5hp</v>
      </c>
      <c r="E146" s="14" t="str">
        <f>'[1]CU '!E163</f>
        <v>767*268*530</v>
      </c>
      <c r="F146" s="14" t="str">
        <f>'[1]CU '!F163</f>
        <v>1 X 16"</v>
      </c>
      <c r="G146" s="14" t="str">
        <f>'[1]CU '!G163</f>
        <v>30*10.5*21</v>
      </c>
      <c r="H146" s="14"/>
      <c r="I146" s="14"/>
      <c r="J146" s="281">
        <f>'[1]CU '!$Q163</f>
        <v>673.478032215768</v>
      </c>
      <c r="K146" s="528"/>
      <c r="L146" s="528"/>
      <c r="M146" s="814"/>
      <c r="N146" s="718"/>
    </row>
    <row r="147" s="164" customFormat="1" spans="1:14">
      <c r="A147" s="16" t="str">
        <f>'[1]CU '!A164</f>
        <v>CU089.08</v>
      </c>
      <c r="B147" s="16" t="str">
        <f>'[1]CU '!B164</f>
        <v>BCU - 22</v>
      </c>
      <c r="C147" s="59"/>
      <c r="D147" s="14" t="str">
        <f>'[1]CU '!D164</f>
        <v>2hp</v>
      </c>
      <c r="E147" s="14" t="str">
        <f>'[1]CU '!E164</f>
        <v>845*290*595</v>
      </c>
      <c r="F147" s="14" t="str">
        <f>'[1]CU '!F164</f>
        <v>1 X 16"</v>
      </c>
      <c r="G147" s="14">
        <f>'[1]CU '!G164</f>
        <v>0</v>
      </c>
      <c r="H147" s="14"/>
      <c r="I147" s="14"/>
      <c r="J147" s="281">
        <f>'[1]CU '!$Q164</f>
        <v>929.374222150304</v>
      </c>
      <c r="K147" s="528"/>
      <c r="L147" s="528"/>
      <c r="M147" s="814"/>
      <c r="N147" s="718"/>
    </row>
    <row r="148" s="164" customFormat="1" spans="1:14">
      <c r="A148" s="16" t="str">
        <f>'[1]CU '!A165</f>
        <v>CU089.09</v>
      </c>
      <c r="B148" s="16" t="str">
        <f>'[1]CU '!B165</f>
        <v>BCU - 36  </v>
      </c>
      <c r="C148" s="59"/>
      <c r="D148" s="14" t="str">
        <f>'[1]CU '!D165</f>
        <v>3hp</v>
      </c>
      <c r="E148" s="14" t="str">
        <f>'[1]CU '!E165</f>
        <v>830*310*715</v>
      </c>
      <c r="F148" s="14" t="str">
        <f>'[1]CU '!F165</f>
        <v>1 X 20"</v>
      </c>
      <c r="G148" s="14" t="str">
        <f>'[1]CU '!G165</f>
        <v>38*14.5*32</v>
      </c>
      <c r="H148" s="14"/>
      <c r="I148" s="14"/>
      <c r="J148" s="281">
        <f>'[1]CU '!$Q165</f>
        <v>1208.86469044259</v>
      </c>
      <c r="K148" s="528"/>
      <c r="L148" s="528"/>
      <c r="M148" s="814"/>
      <c r="N148" s="718"/>
    </row>
    <row r="149" s="164" customFormat="1" spans="1:14">
      <c r="A149" s="16" t="str">
        <f>'[1]CU '!A166</f>
        <v>CU089.10</v>
      </c>
      <c r="B149" s="16" t="str">
        <f>'[1]CU '!B166</f>
        <v>BCU - 40  </v>
      </c>
      <c r="C149" s="59"/>
      <c r="D149" s="14" t="str">
        <f>'[1]CU '!D166</f>
        <v>3.5hp</v>
      </c>
      <c r="E149" s="14" t="str">
        <f>'[1]CU '!E166</f>
        <v>960*370*810</v>
      </c>
      <c r="F149" s="14" t="str">
        <f>'[1]CU '!F166</f>
        <v>1 X 20"</v>
      </c>
      <c r="G149" s="14" t="str">
        <f>'[1]CU '!G166</f>
        <v>38*14.5*32</v>
      </c>
      <c r="H149" s="14"/>
      <c r="I149" s="14"/>
      <c r="J149" s="281">
        <f>'[1]CU '!$Q166</f>
        <v>1332.60674536979</v>
      </c>
      <c r="K149" s="528"/>
      <c r="L149" s="528"/>
      <c r="M149" s="814"/>
      <c r="N149" s="718"/>
    </row>
    <row r="150" s="164" customFormat="1" spans="1:14">
      <c r="A150" s="16" t="str">
        <f>'[1]CU '!A167</f>
        <v>CU089.11</v>
      </c>
      <c r="B150" s="16" t="str">
        <f>'[1]CU '!B167</f>
        <v>BCU - 50  </v>
      </c>
      <c r="C150" s="59"/>
      <c r="D150" s="14" t="str">
        <f>'[1]CU '!D167</f>
        <v>4hp</v>
      </c>
      <c r="E150" s="14" t="str">
        <f>'[1]CU '!E167</f>
        <v>960*370*810</v>
      </c>
      <c r="F150" s="14" t="str">
        <f>'[1]CU '!F167</f>
        <v>1 X 20"</v>
      </c>
      <c r="G150" s="14" t="str">
        <f>'[1]CU '!G167</f>
        <v>38*14.5*32</v>
      </c>
      <c r="H150" s="14"/>
      <c r="I150" s="14"/>
      <c r="J150" s="281">
        <f>'[1]CU '!$Q167</f>
        <v>1517.03000030936</v>
      </c>
      <c r="K150" s="528"/>
      <c r="L150" s="528"/>
      <c r="M150" s="814"/>
      <c r="N150" s="718"/>
    </row>
    <row r="151" s="164" customFormat="1" spans="1:14">
      <c r="A151" s="16" t="str">
        <f>'[1]CU '!A169</f>
        <v>CU089.13</v>
      </c>
      <c r="B151" s="16" t="str">
        <f>'[1]CU '!B169</f>
        <v>BCU - 64  </v>
      </c>
      <c r="C151" s="59"/>
      <c r="D151" s="14" t="str">
        <f>'[1]CU '!D169</f>
        <v>5hp</v>
      </c>
      <c r="E151" s="14" t="str">
        <f>'[1]CU '!E169</f>
        <v>960*370*1260</v>
      </c>
      <c r="F151" s="14" t="str">
        <f>'[1]CU '!F169</f>
        <v>2 X 20"</v>
      </c>
      <c r="G151" s="14" t="str">
        <f>'[1]CU '!G169</f>
        <v>38*14.5*50</v>
      </c>
      <c r="H151" s="14"/>
      <c r="I151" s="14"/>
      <c r="J151" s="281">
        <f>'[1]CU '!$Q169</f>
        <v>2125.03182788432</v>
      </c>
      <c r="K151" s="528"/>
      <c r="L151" s="528"/>
      <c r="M151" s="814"/>
      <c r="N151" s="718"/>
    </row>
    <row r="152" s="164" customFormat="1" spans="1:14">
      <c r="A152" s="16" t="str">
        <f>'[1]CU '!A170</f>
        <v>CU089.14</v>
      </c>
      <c r="B152" s="16" t="str">
        <f>'[1]CU '!B170</f>
        <v>BCU - 72</v>
      </c>
      <c r="C152" s="59"/>
      <c r="D152" s="14" t="str">
        <f>'[1]CU '!D170</f>
        <v>6hp</v>
      </c>
      <c r="E152" s="14" t="str">
        <f>'[1]CU '!E170</f>
        <v>960*370*1260</v>
      </c>
      <c r="F152" s="14" t="str">
        <f>'[1]CU '!F170</f>
        <v>2 X 20"</v>
      </c>
      <c r="G152" s="14" t="str">
        <f>'[1]CU '!G170</f>
        <v>38*14.5*50</v>
      </c>
      <c r="H152" s="14"/>
      <c r="I152" s="14"/>
      <c r="J152" s="281">
        <f>'[1]CU '!$Q170</f>
        <v>2455.80385932432</v>
      </c>
      <c r="K152" s="528"/>
      <c r="L152" s="528"/>
      <c r="M152" s="814"/>
      <c r="N152" s="718"/>
    </row>
    <row r="153" s="164" customFormat="1" spans="1:14">
      <c r="A153" s="16" t="str">
        <f>'[1]CU '!A171</f>
        <v>CU089.15</v>
      </c>
      <c r="B153" s="16" t="str">
        <f>'[1]CU '!B171</f>
        <v>BCU - 100</v>
      </c>
      <c r="C153" s="59"/>
      <c r="D153" s="14" t="str">
        <f>'[1]CU '!D171</f>
        <v>8hp</v>
      </c>
      <c r="E153" s="14" t="str">
        <f>'[1]CU '!E171</f>
        <v>960*370*1260</v>
      </c>
      <c r="F153" s="14" t="str">
        <f>'[1]CU '!F171</f>
        <v>2 X 20"</v>
      </c>
      <c r="G153" s="14" t="str">
        <f>'[1]CU '!G171</f>
        <v>38*14.5*50</v>
      </c>
      <c r="H153" s="14"/>
      <c r="I153" s="14"/>
      <c r="J153" s="281">
        <f>'[1]CU '!$Q171</f>
        <v>2684.25072995914</v>
      </c>
      <c r="K153" s="528"/>
      <c r="L153" s="528"/>
      <c r="M153" s="814"/>
      <c r="N153" s="718"/>
    </row>
    <row r="154" s="164" customFormat="1" spans="1:14">
      <c r="A154" s="16" t="str">
        <f>'[1]CU '!A172</f>
        <v>CU089.151</v>
      </c>
      <c r="B154" s="16" t="str">
        <f>'[1]CU '!B172</f>
        <v>BCU - 110</v>
      </c>
      <c r="C154" s="59"/>
      <c r="D154" s="14" t="str">
        <f>'[1]CU '!D172</f>
        <v>9hp</v>
      </c>
      <c r="E154" s="14">
        <f>'[1]CU '!E172</f>
        <v>0</v>
      </c>
      <c r="F154" s="14">
        <f>'[1]CU '!F172</f>
        <v>0</v>
      </c>
      <c r="G154" s="14">
        <f>'[1]CU '!G172</f>
        <v>0</v>
      </c>
      <c r="H154" s="14"/>
      <c r="I154" s="14"/>
      <c r="J154" s="281">
        <f>'[1]CU '!$Q172</f>
        <v>3697.98371840116</v>
      </c>
      <c r="K154" s="528"/>
      <c r="L154" s="528"/>
      <c r="M154" s="814"/>
      <c r="N154" s="718"/>
    </row>
    <row r="155" s="164" customFormat="1" spans="1:14">
      <c r="A155" s="16" t="str">
        <f>'[1]CU '!A173</f>
        <v>CU089.152</v>
      </c>
      <c r="B155" s="16" t="str">
        <f>'[1]CU '!B173</f>
        <v>BCU - 120</v>
      </c>
      <c r="C155" s="59"/>
      <c r="D155" s="14" t="str">
        <f>'[1]CU '!D173</f>
        <v>10hp</v>
      </c>
      <c r="E155" s="14">
        <f>'[1]CU '!E173</f>
        <v>0</v>
      </c>
      <c r="F155" s="14">
        <f>'[1]CU '!F173</f>
        <v>0</v>
      </c>
      <c r="G155" s="14">
        <f>'[1]CU '!G173</f>
        <v>0</v>
      </c>
      <c r="H155" s="14"/>
      <c r="I155" s="14"/>
      <c r="J155" s="281">
        <f>'[1]CU '!$Q173</f>
        <v>4037.08454199972</v>
      </c>
      <c r="K155" s="528"/>
      <c r="L155" s="528"/>
      <c r="M155" s="814"/>
      <c r="N155" s="718"/>
    </row>
    <row r="156" s="164" customFormat="1" spans="1:14">
      <c r="A156" s="16" t="str">
        <f>'[1]CU '!A174</f>
        <v>CU089.16</v>
      </c>
      <c r="B156" s="16" t="str">
        <f>'[1]CU '!B174</f>
        <v>TCU - 06</v>
      </c>
      <c r="C156" s="58" t="s">
        <v>13</v>
      </c>
      <c r="D156" s="14" t="str">
        <f>'[1]CU '!D174</f>
        <v>5hp-6hp</v>
      </c>
      <c r="E156" s="14" t="str">
        <f>'[1]CU '!E174</f>
        <v>1050*910*930</v>
      </c>
      <c r="F156" s="14" t="str">
        <f>'[1]CU '!F174</f>
        <v>1*20</v>
      </c>
      <c r="G156" s="14" t="str">
        <f>'[1]CU '!G174</f>
        <v>CR-104</v>
      </c>
      <c r="H156" s="14"/>
      <c r="I156" s="14"/>
      <c r="J156" s="281">
        <f>'[1]CU '!$Q174</f>
        <v>3298.20169479023</v>
      </c>
      <c r="K156" s="528"/>
      <c r="L156" s="528"/>
      <c r="M156" s="814"/>
      <c r="N156" s="717"/>
    </row>
    <row r="157" s="164" customFormat="1" spans="1:14">
      <c r="A157" s="16" t="str">
        <f>'[1]CU '!A175</f>
        <v>CU089.17</v>
      </c>
      <c r="B157" s="16" t="str">
        <f>'[1]CU '!B175</f>
        <v>TCU - 08</v>
      </c>
      <c r="C157" s="59"/>
      <c r="D157" s="14" t="str">
        <f>'[1]CU '!D175</f>
        <v>8hp</v>
      </c>
      <c r="E157" s="14" t="str">
        <f>'[1]CU '!E175</f>
        <v>1050*910*930</v>
      </c>
      <c r="F157" s="14" t="str">
        <f>'[1]CU '!F175</f>
        <v>1*20</v>
      </c>
      <c r="G157" s="14" t="str">
        <f>'[1]CU '!G175</f>
        <v>CR-104</v>
      </c>
      <c r="H157" s="14"/>
      <c r="I157" s="14"/>
      <c r="J157" s="281">
        <f>'[1]CU '!$Q175</f>
        <v>3706.31251055972</v>
      </c>
      <c r="K157" s="528"/>
      <c r="L157" s="528"/>
      <c r="M157" s="814"/>
      <c r="N157" s="718"/>
    </row>
    <row r="158" s="164" customFormat="1" spans="1:14">
      <c r="A158" s="16" t="str">
        <f>'[1]CU '!A176</f>
        <v>CU089.19</v>
      </c>
      <c r="B158" s="16" t="str">
        <f>'[1]CU '!B176</f>
        <v>TCU - 100B</v>
      </c>
      <c r="C158" s="59"/>
      <c r="D158" s="14" t="str">
        <f>'[1]CU '!D176</f>
        <v>10hp</v>
      </c>
      <c r="E158" s="14" t="str">
        <f>'[1]CU '!E176</f>
        <v>1310*1010*1100</v>
      </c>
      <c r="F158" s="14" t="str">
        <f>'[1]CU '!F176</f>
        <v>1*26</v>
      </c>
      <c r="G158" s="14" t="str">
        <f>'[1]CU '!G176</f>
        <v>CR-105</v>
      </c>
      <c r="H158" s="14"/>
      <c r="I158" s="14"/>
      <c r="J158" s="281">
        <f>'[1]CU '!$Q176</f>
        <v>4994.89564023425</v>
      </c>
      <c r="K158" s="528"/>
      <c r="L158" s="528"/>
      <c r="M158" s="814"/>
      <c r="N158" s="718"/>
    </row>
    <row r="159" s="164" customFormat="1" spans="1:14">
      <c r="A159" s="16" t="str">
        <f>'[1]CU '!A177</f>
        <v>CU089.20</v>
      </c>
      <c r="B159" s="16" t="str">
        <f>'[1]CU '!B177</f>
        <v>TCU - 120B</v>
      </c>
      <c r="C159" s="59"/>
      <c r="D159" s="14" t="str">
        <f>'[1]CU '!D177</f>
        <v>12hp</v>
      </c>
      <c r="E159" s="14" t="str">
        <f>'[1]CU '!E177</f>
        <v>1310*1010*1100</v>
      </c>
      <c r="F159" s="14" t="str">
        <f>'[1]CU '!F177</f>
        <v>1*26</v>
      </c>
      <c r="G159" s="14" t="str">
        <f>'[1]CU '!G177</f>
        <v>CR-106</v>
      </c>
      <c r="H159" s="14"/>
      <c r="I159" s="14"/>
      <c r="J159" s="281">
        <f>'[1]CU '!$Q177</f>
        <v>5473.2062756259</v>
      </c>
      <c r="K159" s="528"/>
      <c r="L159" s="528"/>
      <c r="M159" s="814"/>
      <c r="N159" s="718"/>
    </row>
    <row r="160" s="164" customFormat="1" spans="1:14">
      <c r="A160" s="16" t="str">
        <f>'[1]CU '!A178</f>
        <v>CU089.21</v>
      </c>
      <c r="B160" s="16" t="str">
        <f>'[1]CU '!B178</f>
        <v>TCU - 150B</v>
      </c>
      <c r="C160" s="59"/>
      <c r="D160" s="14" t="str">
        <f>'[1]CU '!D178</f>
        <v>15hp</v>
      </c>
      <c r="E160" s="14" t="str">
        <f>'[1]CU '!E178</f>
        <v>1310*1010*1100</v>
      </c>
      <c r="F160" s="14" t="str">
        <f>'[1]CU '!F178</f>
        <v>1*26</v>
      </c>
      <c r="G160" s="14" t="str">
        <f>'[1]CU '!G178</f>
        <v>CR-106 </v>
      </c>
      <c r="H160" s="14"/>
      <c r="I160" s="14"/>
      <c r="J160" s="281">
        <f>'[1]CU '!$Q178</f>
        <v>5976.50328749325</v>
      </c>
      <c r="K160" s="528"/>
      <c r="L160" s="528"/>
      <c r="M160" s="814"/>
      <c r="N160" s="718"/>
    </row>
    <row r="161" s="164" customFormat="1" spans="1:14">
      <c r="A161" s="16" t="str">
        <f>'[1]CU '!A179</f>
        <v>CU089.22</v>
      </c>
      <c r="B161" s="16" t="str">
        <f>'[1]CU '!B179</f>
        <v>TCU - 120 </v>
      </c>
      <c r="C161" s="59"/>
      <c r="D161" s="14" t="str">
        <f>'[1]CU '!D179</f>
        <v>10~12hp</v>
      </c>
      <c r="E161" s="14" t="str">
        <f>'[1]CU '!E179</f>
        <v>1618*1010*1100</v>
      </c>
      <c r="F161" s="14" t="str">
        <f>'[1]CU '!F179</f>
        <v>2*20</v>
      </c>
      <c r="G161" s="14" t="str">
        <f>'[1]CU '!G179</f>
        <v>CR-105</v>
      </c>
      <c r="H161" s="14"/>
      <c r="I161" s="14"/>
      <c r="J161" s="281">
        <f>'[1]CU '!$Q179</f>
        <v>6026.47604044462</v>
      </c>
      <c r="K161" s="528"/>
      <c r="L161" s="528"/>
      <c r="M161" s="814"/>
      <c r="N161" s="718"/>
    </row>
    <row r="162" s="164" customFormat="1" spans="1:14">
      <c r="A162" s="16" t="str">
        <f>'[1]CU '!A180</f>
        <v>CU089.23</v>
      </c>
      <c r="B162" s="16" t="str">
        <f>'[1]CU '!B180</f>
        <v>TCU - 150 </v>
      </c>
      <c r="C162" s="59"/>
      <c r="D162" s="14" t="str">
        <f>'[1]CU '!D180</f>
        <v>15hp</v>
      </c>
      <c r="E162" s="14" t="str">
        <f>'[1]CU '!E180</f>
        <v>1618*1010*1100</v>
      </c>
      <c r="F162" s="14" t="str">
        <f>'[1]CU '!F180</f>
        <v>2*20</v>
      </c>
      <c r="G162" s="14" t="str">
        <f>'[1]CU '!G180</f>
        <v>CR-106</v>
      </c>
      <c r="H162" s="14"/>
      <c r="I162" s="14"/>
      <c r="J162" s="281">
        <f>'[1]CU '!$Q180</f>
        <v>6709.43699744664</v>
      </c>
      <c r="K162" s="528"/>
      <c r="L162" s="528"/>
      <c r="M162" s="814"/>
      <c r="N162" s="718"/>
    </row>
    <row r="163" s="164" customFormat="1" spans="1:14">
      <c r="A163" s="16" t="str">
        <f>'[1]CU '!A181</f>
        <v>CU089.24</v>
      </c>
      <c r="B163" s="16" t="str">
        <f>'[1]CU '!B181</f>
        <v>TCU - 200</v>
      </c>
      <c r="C163" s="59"/>
      <c r="D163" s="14" t="str">
        <f>'[1]CU '!D181</f>
        <v>20hp</v>
      </c>
      <c r="E163" s="14" t="str">
        <f>'[1]CU '!E181</f>
        <v>1618*1010*1100</v>
      </c>
      <c r="F163" s="14" t="str">
        <f>'[1]CU '!F181</f>
        <v>2*26</v>
      </c>
      <c r="G163" s="14" t="str">
        <f>'[1]CU '!G181</f>
        <v>CR-107</v>
      </c>
      <c r="H163" s="14"/>
      <c r="I163" s="14"/>
      <c r="J163" s="281">
        <f>'[1]CU '!$Q181</f>
        <v>8583.41523312289</v>
      </c>
      <c r="K163" s="528"/>
      <c r="L163" s="528"/>
      <c r="M163" s="814"/>
      <c r="N163" s="718"/>
    </row>
    <row r="164" s="164" customFormat="1" spans="1:14">
      <c r="A164" s="16" t="str">
        <f>'[1]CU '!A182</f>
        <v>CU089.25</v>
      </c>
      <c r="B164" s="16" t="str">
        <f>'[1]CU '!B182</f>
        <v>TCU - 220</v>
      </c>
      <c r="C164" s="59"/>
      <c r="D164" s="14" t="str">
        <f>'[1]CU '!D182</f>
        <v>22hp</v>
      </c>
      <c r="E164" s="14" t="str">
        <f>'[1]CU '!E182</f>
        <v>1618*1010*1100</v>
      </c>
      <c r="F164" s="14" t="str">
        <f>'[1]CU '!F182</f>
        <v>2*26</v>
      </c>
      <c r="G164" s="14" t="str">
        <f>'[1]CU '!G182</f>
        <v>CR-108 </v>
      </c>
      <c r="H164" s="14"/>
      <c r="I164" s="14"/>
      <c r="J164" s="281">
        <f>'[1]CU '!$Q182</f>
        <v>9331.81669994218</v>
      </c>
      <c r="K164" s="528"/>
      <c r="L164" s="528"/>
      <c r="M164" s="814"/>
      <c r="N164" s="718"/>
    </row>
    <row r="165" s="164" customFormat="1" spans="1:14">
      <c r="A165" s="16" t="str">
        <f>'[1]CU '!A183</f>
        <v>CU089.26</v>
      </c>
      <c r="B165" s="16" t="str">
        <f>'[1]CU '!B183</f>
        <v>TCUV - 250</v>
      </c>
      <c r="C165" s="59"/>
      <c r="D165" s="14" t="str">
        <f>'[1]CU '!D183</f>
        <v>25hp</v>
      </c>
      <c r="E165" s="14" t="str">
        <f>'[1]CU '!E183</f>
        <v>2900*940*2000</v>
      </c>
      <c r="F165" s="14" t="str">
        <f>'[1]CU '!F183</f>
        <v>3*26</v>
      </c>
      <c r="G165" s="14" t="str">
        <f>'[1]CU '!G183</f>
        <v>L-29L</v>
      </c>
      <c r="H165" s="14"/>
      <c r="I165" s="14"/>
      <c r="J165" s="281">
        <f>'[1]CU '!$Q183</f>
        <v>14515.8949049209</v>
      </c>
      <c r="K165" s="528"/>
      <c r="L165" s="528"/>
      <c r="M165" s="814"/>
      <c r="N165" s="718"/>
    </row>
    <row r="166" s="164" customFormat="1" spans="1:14">
      <c r="A166" s="16" t="str">
        <f>'[1]CU '!A184</f>
        <v>CU089.27</v>
      </c>
      <c r="B166" s="16" t="str">
        <f>'[1]CU '!B184</f>
        <v>TCUV - 300</v>
      </c>
      <c r="C166" s="59"/>
      <c r="D166" s="14" t="str">
        <f>'[1]CU '!D184</f>
        <v>30hp</v>
      </c>
      <c r="E166" s="14" t="str">
        <f>'[1]CU '!E184</f>
        <v>2900*940*2000</v>
      </c>
      <c r="F166" s="14" t="str">
        <f>'[1]CU '!F184</f>
        <v>3*26</v>
      </c>
      <c r="G166" s="14" t="str">
        <f>'[1]CU '!G184</f>
        <v>L-29L</v>
      </c>
      <c r="H166" s="14"/>
      <c r="I166" s="14"/>
      <c r="J166" s="281">
        <f>'[1]CU '!$Q184</f>
        <v>15075.1138069957</v>
      </c>
      <c r="K166" s="528"/>
      <c r="L166" s="528"/>
      <c r="M166" s="814"/>
      <c r="N166" s="718"/>
    </row>
    <row r="167" s="164" customFormat="1" spans="1:14">
      <c r="A167" s="16" t="str">
        <f>'[1]CU '!A185</f>
        <v>CU089.28</v>
      </c>
      <c r="B167" s="16" t="str">
        <f>'[1]CU '!B185</f>
        <v>TCUV - 350</v>
      </c>
      <c r="C167" s="59"/>
      <c r="D167" s="14" t="str">
        <f>'[1]CU '!D185</f>
        <v>35hp</v>
      </c>
      <c r="E167" s="14" t="str">
        <f>'[1]CU '!E185</f>
        <v>2900*940*2000</v>
      </c>
      <c r="F167" s="14" t="str">
        <f>'[1]CU '!F185</f>
        <v>3*26</v>
      </c>
      <c r="G167" s="14" t="str">
        <f>'[1]CU '!G185</f>
        <v>L-40L</v>
      </c>
      <c r="H167" s="14"/>
      <c r="I167" s="14"/>
      <c r="J167" s="281">
        <f>'[1]CU '!$Q185</f>
        <v>16217.3481601698</v>
      </c>
      <c r="K167" s="528"/>
      <c r="L167" s="528"/>
      <c r="M167" s="814"/>
      <c r="N167" s="718"/>
    </row>
    <row r="168" s="164" customFormat="1" spans="1:14">
      <c r="A168" s="16" t="str">
        <f>'[1]CU '!A186</f>
        <v>CU089.29</v>
      </c>
      <c r="B168" s="16" t="str">
        <f>'[1]CU '!B186</f>
        <v>TCUV - 400</v>
      </c>
      <c r="C168" s="59"/>
      <c r="D168" s="14" t="str">
        <f>'[1]CU '!D186</f>
        <v>40hp</v>
      </c>
      <c r="E168" s="14" t="str">
        <f>'[1]CU '!E186</f>
        <v>2900*940*2000</v>
      </c>
      <c r="F168" s="14" t="str">
        <f>'[1]CU '!F186</f>
        <v>3*26</v>
      </c>
      <c r="G168" s="14" t="str">
        <f>'[1]CU '!G186</f>
        <v>L-40L</v>
      </c>
      <c r="H168" s="14"/>
      <c r="I168" s="14"/>
      <c r="J168" s="281">
        <f>'[1]CU '!$Q186</f>
        <v>17366.7214780513</v>
      </c>
      <c r="K168" s="528"/>
      <c r="L168" s="528"/>
      <c r="M168" s="814"/>
      <c r="N168" s="718"/>
    </row>
    <row r="169" s="164" customFormat="1" spans="1:14">
      <c r="A169" s="16" t="str">
        <f>'[1]CU '!A187</f>
        <v>CU089.30</v>
      </c>
      <c r="B169" s="16" t="str">
        <f>'[1]CU '!B187</f>
        <v>TCUV - 500</v>
      </c>
      <c r="C169" s="59"/>
      <c r="D169" s="14" t="str">
        <f>'[1]CU '!D187</f>
        <v>50hp</v>
      </c>
      <c r="E169" s="14" t="str">
        <f>'[1]CU '!E187</f>
        <v>2900*940*2000</v>
      </c>
      <c r="F169" s="14" t="str">
        <f>'[1]CU '!F187</f>
        <v>3*26</v>
      </c>
      <c r="G169" s="14" t="str">
        <f>'[1]CU '!G187</f>
        <v>L-60L</v>
      </c>
      <c r="H169" s="14"/>
      <c r="I169" s="14"/>
      <c r="J169" s="281">
        <f>'[1]CU '!$Q187</f>
        <v>19936.748772693</v>
      </c>
      <c r="K169" s="528"/>
      <c r="L169" s="528"/>
      <c r="M169" s="814"/>
      <c r="N169" s="718"/>
    </row>
    <row r="170" s="164" customFormat="1" spans="1:14">
      <c r="A170" s="16" t="str">
        <f>'[1]CU '!A188</f>
        <v>CU089.31</v>
      </c>
      <c r="B170" s="16" t="str">
        <f>'[1]CU '!B188</f>
        <v>TCUVS - 403 cw cooling coil</v>
      </c>
      <c r="C170" s="59"/>
      <c r="D170" s="14">
        <f>'[1]CU '!D188</f>
        <v>40</v>
      </c>
      <c r="E170" s="14">
        <f>'[1]CU '!E188</f>
        <v>0</v>
      </c>
      <c r="F170" s="14" t="str">
        <f>'[1]CU '!F188</f>
        <v>1*32</v>
      </c>
      <c r="G170" s="14">
        <f>'[1]CU '!G188</f>
        <v>0</v>
      </c>
      <c r="H170" s="14"/>
      <c r="I170" s="14"/>
      <c r="J170" s="281">
        <f>'[1]CU '!$Q188</f>
        <v>28521.353833267</v>
      </c>
      <c r="K170" s="528"/>
      <c r="L170" s="528"/>
      <c r="M170" s="814"/>
      <c r="N170" s="719"/>
    </row>
    <row r="171" s="164" customFormat="1" customHeight="1" spans="1:14">
      <c r="A171" s="16" t="str">
        <f>'[1]CU '!A191</f>
        <v>CU090</v>
      </c>
      <c r="B171" s="16" t="str">
        <f>'[1]CU '!B191</f>
        <v>UC - 100 (DE 2.5)</v>
      </c>
      <c r="C171" s="815" t="s">
        <v>14</v>
      </c>
      <c r="D171" s="14" t="str">
        <f>'[1]CU '!D191</f>
        <v>1/2HP</v>
      </c>
      <c r="E171" s="14" t="str">
        <f>'[1]CU '!E191</f>
        <v>15.5" X 15.5" X 6"</v>
      </c>
      <c r="F171" s="14" t="str">
        <f>'[1]CU '!F191</f>
        <v>1x8"</v>
      </c>
      <c r="G171" s="14" t="str">
        <f>'[1]CU '!G191</f>
        <v>DE2.5</v>
      </c>
      <c r="H171" s="14"/>
      <c r="I171" s="14"/>
      <c r="J171" s="281">
        <f>'[1]CU '!$Q191</f>
        <v>493.778392257555</v>
      </c>
      <c r="K171" s="528"/>
      <c r="L171" s="528"/>
      <c r="M171" s="814"/>
      <c r="N171" s="695"/>
    </row>
    <row r="172" s="164" customFormat="1" spans="1:14">
      <c r="A172" s="16" t="str">
        <f>'[1]CU '!A192</f>
        <v>CU090.01</v>
      </c>
      <c r="B172" s="16" t="str">
        <f>'[1]CU '!B192</f>
        <v>UC - 150 (DE 3.2)</v>
      </c>
      <c r="C172" s="816"/>
      <c r="D172" s="14" t="str">
        <f>'[1]CU '!D192</f>
        <v>3/4HP</v>
      </c>
      <c r="E172" s="14">
        <f>'[1]CU '!E192</f>
        <v>0</v>
      </c>
      <c r="F172" s="14" t="str">
        <f>'[1]CU '!F192</f>
        <v>2x8"</v>
      </c>
      <c r="G172" s="14" t="str">
        <f>'[1]CU '!G192</f>
        <v>DE3.2</v>
      </c>
      <c r="H172" s="14"/>
      <c r="I172" s="14"/>
      <c r="J172" s="281">
        <f>'[1]CU '!$Q192</f>
        <v>528.283388343022</v>
      </c>
      <c r="K172" s="528"/>
      <c r="L172" s="528"/>
      <c r="M172" s="814"/>
      <c r="N172" s="695"/>
    </row>
    <row r="173" s="164" customFormat="1" ht="16.15" customHeight="1" spans="1:14">
      <c r="A173" s="16" t="str">
        <f>'[1]CU '!A193</f>
        <v>CU091</v>
      </c>
      <c r="B173" s="16" t="str">
        <f>'[1]CU '!B193</f>
        <v>UC - 200 (DE 5)</v>
      </c>
      <c r="C173" s="816"/>
      <c r="D173" s="14" t="str">
        <f>'[1]CU '!D193</f>
        <v>1HP</v>
      </c>
      <c r="E173" s="14" t="str">
        <f>'[1]CU '!E193</f>
        <v>29.5" X15.5"X6"</v>
      </c>
      <c r="F173" s="14" t="str">
        <f>'[1]CU '!F193</f>
        <v>2x8"</v>
      </c>
      <c r="G173" s="14" t="str">
        <f>'[1]CU '!G193</f>
        <v>DE5</v>
      </c>
      <c r="H173" s="14"/>
      <c r="I173" s="14"/>
      <c r="J173" s="281">
        <f>'[1]CU '!$Q193</f>
        <v>744.831984465613</v>
      </c>
      <c r="K173" s="528"/>
      <c r="L173" s="528"/>
      <c r="M173" s="814"/>
      <c r="N173" s="695"/>
    </row>
    <row r="174" s="164" customFormat="1" ht="16.15" customHeight="1" spans="1:14">
      <c r="A174" s="16" t="str">
        <f>'[1]CU '!A194</f>
        <v>CU092</v>
      </c>
      <c r="B174" s="16" t="str">
        <f>'[1]CU '!B194</f>
        <v>UC - 300 (DE7.5)</v>
      </c>
      <c r="C174" s="816"/>
      <c r="D174" s="14" t="str">
        <f>'[1]CU '!D194</f>
        <v>1 1/2HP</v>
      </c>
      <c r="E174" s="14" t="str">
        <f>'[1]CU '!E194</f>
        <v>41.5" X15.5"X6"</v>
      </c>
      <c r="F174" s="14" t="str">
        <f>'[1]CU '!F194</f>
        <v>3x8"</v>
      </c>
      <c r="G174" s="14" t="str">
        <f>'[1]CU '!G194</f>
        <v>DE7.5</v>
      </c>
      <c r="H174" s="14"/>
      <c r="I174" s="14"/>
      <c r="J174" s="281">
        <f>'[1]CU '!$Q194</f>
        <v>1104.15987473497</v>
      </c>
      <c r="K174" s="528"/>
      <c r="L174" s="528"/>
      <c r="M174" s="814"/>
      <c r="N174" s="695"/>
    </row>
    <row r="175" s="164" customFormat="1" ht="16.15" customHeight="1" spans="1:14">
      <c r="A175" s="16" t="str">
        <f>'[1]CU '!A195</f>
        <v>CU092.01</v>
      </c>
      <c r="B175" s="16" t="str">
        <f>'[1]CU '!B195</f>
        <v>UC - 400 (DE11)</v>
      </c>
      <c r="C175" s="816"/>
      <c r="D175" s="14" t="str">
        <f>'[1]CU '!D195</f>
        <v>2HP</v>
      </c>
      <c r="E175" s="14" t="str">
        <f>'[1]CU '!E195</f>
        <v>53.5" X15.5"X6"</v>
      </c>
      <c r="F175" s="14" t="str">
        <f>'[1]CU '!F195</f>
        <v>4x8"</v>
      </c>
      <c r="G175" s="14" t="str">
        <f>'[1]CU '!G195</f>
        <v>DE11</v>
      </c>
      <c r="H175" s="14"/>
      <c r="I175" s="14"/>
      <c r="J175" s="281">
        <f>'[1]CU '!$Q195</f>
        <v>1292.66546868821</v>
      </c>
      <c r="K175" s="528"/>
      <c r="L175" s="528"/>
      <c r="M175" s="814"/>
      <c r="N175" s="695"/>
    </row>
    <row r="176" s="164" customFormat="1" ht="16.15" customHeight="1" spans="1:14">
      <c r="A176" s="16" t="str">
        <f>'[1]CU '!A196</f>
        <v>CU092.02</v>
      </c>
      <c r="B176" s="16" t="str">
        <f>'[1]CU '!B196</f>
        <v>UC - 500 (DE15)</v>
      </c>
      <c r="C176" s="816"/>
      <c r="D176" s="14" t="str">
        <f>'[1]CU '!D196</f>
        <v>2.5HP</v>
      </c>
      <c r="E176" s="14" t="str">
        <f>'[1]CU '!E196</f>
        <v>72" X15.5"X6"</v>
      </c>
      <c r="F176" s="14" t="str">
        <f>'[1]CU '!F196</f>
        <v>4x8"</v>
      </c>
      <c r="G176" s="14" t="str">
        <f>'[1]CU '!G196</f>
        <v>DE15</v>
      </c>
      <c r="H176" s="14"/>
      <c r="I176" s="14"/>
      <c r="J176" s="281">
        <f>'[1]CU '!$Q196</f>
        <v>1766.93479359899</v>
      </c>
      <c r="K176" s="528"/>
      <c r="L176" s="528"/>
      <c r="M176" s="814"/>
      <c r="N176" s="695"/>
    </row>
    <row r="177" s="164" customFormat="1" customHeight="1" spans="1:14">
      <c r="A177" s="16" t="str">
        <f>'[1]CU '!A197</f>
        <v>CU092.03</v>
      </c>
      <c r="B177" s="16" t="str">
        <f>'[1]CU '!B197</f>
        <v>UC - 600 (DE18)</v>
      </c>
      <c r="C177" s="818"/>
      <c r="D177" s="14" t="str">
        <f>'[1]CU '!D197</f>
        <v>3HP</v>
      </c>
      <c r="E177" s="14" t="str">
        <f>'[1]CU '!E197</f>
        <v>86" X15.5"X6"</v>
      </c>
      <c r="F177" s="14" t="str">
        <f>'[1]CU '!F197</f>
        <v>5x8"</v>
      </c>
      <c r="G177" s="14" t="str">
        <f>'[1]CU '!G197</f>
        <v>DE18</v>
      </c>
      <c r="H177" s="14"/>
      <c r="I177" s="14"/>
      <c r="J177" s="281">
        <f>'[1]CU '!$Q197</f>
        <v>1858.28482187996</v>
      </c>
      <c r="K177" s="528"/>
      <c r="L177" s="528"/>
      <c r="M177" s="814"/>
      <c r="N177" s="695"/>
    </row>
    <row r="178" s="164" customFormat="1" ht="13.9" customHeight="1" spans="1:14">
      <c r="A178" s="16" t="str">
        <f>'[1]CU '!A198</f>
        <v>CU092.04</v>
      </c>
      <c r="B178" s="16" t="str">
        <f>'[1]CU '!B198</f>
        <v>UC100 heater (A400mm*86.6mm)</v>
      </c>
      <c r="C178" s="819" t="s">
        <v>15</v>
      </c>
      <c r="D178" s="14"/>
      <c r="E178" s="14"/>
      <c r="F178" s="14"/>
      <c r="G178" s="14"/>
      <c r="H178" s="14"/>
      <c r="I178" s="14"/>
      <c r="J178" s="281">
        <f>'[1]CU '!$Q198</f>
        <v>34.8381477718101</v>
      </c>
      <c r="K178" s="822"/>
      <c r="L178" s="822"/>
      <c r="M178" s="823"/>
      <c r="N178" s="695"/>
    </row>
    <row r="179" s="164" customFormat="1" ht="16.15" customHeight="1" spans="1:14">
      <c r="A179" s="16" t="str">
        <f>'[1]CU '!A199</f>
        <v>CU092.05</v>
      </c>
      <c r="B179" s="16" t="str">
        <f>'[1]CU '!B199</f>
        <v>UC100 heater (B400mm*50mm)</v>
      </c>
      <c r="C179" s="820"/>
      <c r="D179" s="14"/>
      <c r="E179" s="14"/>
      <c r="F179" s="14"/>
      <c r="G179" s="14"/>
      <c r="H179" s="14"/>
      <c r="I179" s="14"/>
      <c r="J179" s="281">
        <f>'[1]CU '!$Q199</f>
        <v>34.8381477718101</v>
      </c>
      <c r="K179" s="822"/>
      <c r="L179" s="822"/>
      <c r="M179" s="823"/>
      <c r="N179" s="695"/>
    </row>
    <row r="180" s="164" customFormat="1" ht="16.15" customHeight="1" spans="1:14">
      <c r="A180" s="16" t="str">
        <f>'[1]CU '!A200</f>
        <v>CU092.06</v>
      </c>
      <c r="B180" s="16" t="str">
        <f>'[1]CU '!B200</f>
        <v>UC200 heater (A700mm*86.6mm)</v>
      </c>
      <c r="C180" s="820"/>
      <c r="D180" s="14"/>
      <c r="E180" s="14"/>
      <c r="F180" s="14"/>
      <c r="G180" s="14"/>
      <c r="H180" s="14"/>
      <c r="I180" s="14"/>
      <c r="J180" s="281">
        <f>'[1]CU '!$Q200</f>
        <v>55.1604006386994</v>
      </c>
      <c r="K180" s="822"/>
      <c r="L180" s="822"/>
      <c r="M180" s="823"/>
      <c r="N180" s="695"/>
    </row>
    <row r="181" s="164" customFormat="1" ht="16.15" customHeight="1" spans="1:14">
      <c r="A181" s="16" t="str">
        <f>'[1]CU '!A201</f>
        <v>CU092.07</v>
      </c>
      <c r="B181" s="16" t="str">
        <f>'[1]CU '!B201</f>
        <v>UC200 heater (B700mm*50mm)</v>
      </c>
      <c r="C181" s="820"/>
      <c r="D181" s="14"/>
      <c r="E181" s="14"/>
      <c r="F181" s="14"/>
      <c r="G181" s="14"/>
      <c r="H181" s="14"/>
      <c r="I181" s="14"/>
      <c r="J181" s="281">
        <f>'[1]CU '!$Q201</f>
        <v>55.1604006386994</v>
      </c>
      <c r="K181" s="822"/>
      <c r="L181" s="822"/>
      <c r="M181" s="823"/>
      <c r="N181" s="695"/>
    </row>
    <row r="182" s="164" customFormat="1" ht="16.5" customHeight="1" spans="1:14">
      <c r="A182" s="16" t="str">
        <f>'[1]CU '!A202</f>
        <v>CU092.08</v>
      </c>
      <c r="B182" s="16" t="str">
        <f>'[1]CU '!B202</f>
        <v>UC300 heater (A1030mm*86.6mm)</v>
      </c>
      <c r="C182" s="820"/>
      <c r="D182" s="14"/>
      <c r="E182" s="14"/>
      <c r="F182" s="14"/>
      <c r="G182" s="14"/>
      <c r="H182" s="14"/>
      <c r="I182" s="14"/>
      <c r="J182" s="281">
        <f>'[1]CU '!$Q202</f>
        <v>81.289011467557</v>
      </c>
      <c r="K182" s="822"/>
      <c r="L182" s="822"/>
      <c r="M182" s="823"/>
      <c r="N182" s="695"/>
    </row>
    <row r="183" s="164" customFormat="1" ht="16.15" customHeight="1" spans="1:14">
      <c r="A183" s="16" t="str">
        <f>'[1]CU '!A203</f>
        <v>CU092.09</v>
      </c>
      <c r="B183" s="16" t="str">
        <f>'[1]CU '!B203</f>
        <v>UC300 heater (B1030mm*50mm)</v>
      </c>
      <c r="C183" s="820"/>
      <c r="D183" s="14"/>
      <c r="E183" s="14"/>
      <c r="F183" s="14"/>
      <c r="G183" s="14"/>
      <c r="H183" s="14"/>
      <c r="I183" s="14"/>
      <c r="J183" s="281">
        <f>'[1]CU '!$Q203</f>
        <v>81.289011467557</v>
      </c>
      <c r="K183" s="824"/>
      <c r="L183" s="824"/>
      <c r="M183" s="824"/>
      <c r="N183" s="695"/>
    </row>
    <row r="184" ht="16.15" customHeight="1" spans="1:14">
      <c r="A184" s="16" t="str">
        <f>'[1]CU '!A204</f>
        <v>CU092.10</v>
      </c>
      <c r="B184" s="16" t="str">
        <f>'[1]CU '!B204</f>
        <v>UC400 heater (A1030mm*86.6mm)</v>
      </c>
      <c r="C184" s="820"/>
      <c r="D184" s="14"/>
      <c r="E184" s="14"/>
      <c r="F184" s="14"/>
      <c r="G184" s="14"/>
      <c r="H184" s="14"/>
      <c r="I184" s="14"/>
      <c r="J184" s="281">
        <f>'[1]CU '!$Q204</f>
        <v>110.320801277399</v>
      </c>
      <c r="K184" s="104"/>
      <c r="L184" s="104"/>
      <c r="M184" s="104"/>
      <c r="N184" s="695"/>
    </row>
    <row r="185" ht="16.15" customHeight="1" spans="1:14">
      <c r="A185" s="16" t="str">
        <f>'[1]CU '!A205</f>
        <v>CU092.11</v>
      </c>
      <c r="B185" s="16" t="str">
        <f>'[1]CU '!B205</f>
        <v>UC400 heater (B1030mm*50mm)</v>
      </c>
      <c r="C185" s="821"/>
      <c r="D185" s="14"/>
      <c r="E185" s="14"/>
      <c r="F185" s="14"/>
      <c r="G185" s="14"/>
      <c r="H185" s="14"/>
      <c r="I185" s="14"/>
      <c r="J185" s="281">
        <f>'[1]CU '!$Q205</f>
        <v>110.320801277399</v>
      </c>
      <c r="K185" s="104"/>
      <c r="L185" s="104"/>
      <c r="M185" s="104"/>
      <c r="N185" s="695"/>
    </row>
    <row r="186" ht="16.15" customHeight="1" spans="1:14">
      <c r="A186" s="16" t="str">
        <f>'[1]CU '!A206</f>
        <v>CU092.12</v>
      </c>
      <c r="B186" s="16" t="str">
        <f>'[1]CU '!B206</f>
        <v>UC100 HEATER (L=320mm)</v>
      </c>
      <c r="C186" s="20" t="s">
        <v>16</v>
      </c>
      <c r="D186" s="14"/>
      <c r="E186" s="14" t="str">
        <f>'[1]CU '!E206</f>
        <v>8*5*318L</v>
      </c>
      <c r="F186" s="14"/>
      <c r="G186" s="14"/>
      <c r="H186" s="14"/>
      <c r="I186" s="14"/>
      <c r="J186" s="281">
        <f>'[1]CU '!$Q206</f>
        <v>37.326586898368</v>
      </c>
      <c r="K186" s="104"/>
      <c r="L186" s="104"/>
      <c r="M186" s="104"/>
      <c r="N186" s="695"/>
    </row>
    <row r="187" ht="16.15" customHeight="1" spans="1:14">
      <c r="A187" s="16" t="str">
        <f>'[1]CU '!A207</f>
        <v>CU092.13</v>
      </c>
      <c r="B187" s="16" t="str">
        <f>'[1]CU '!B207</f>
        <v>UC100 HEATER (LB=330mm)</v>
      </c>
      <c r="C187" s="17"/>
      <c r="D187" s="14"/>
      <c r="E187" s="14" t="str">
        <f>'[1]CU '!E207</f>
        <v>8*5*318LB</v>
      </c>
      <c r="F187" s="14"/>
      <c r="G187" s="14"/>
      <c r="H187" s="14"/>
      <c r="I187" s="14"/>
      <c r="J187" s="281">
        <f>'[1]CU '!$Q207</f>
        <v>38.1042241254173</v>
      </c>
      <c r="K187" s="104"/>
      <c r="L187" s="104"/>
      <c r="M187" s="104"/>
      <c r="N187" s="695"/>
    </row>
    <row r="188" ht="16.15" customHeight="1" spans="1:14">
      <c r="A188" s="16" t="str">
        <f>'[1]CU '!A208</f>
        <v>CU092.14</v>
      </c>
      <c r="B188" s="16" t="str">
        <f>'[1]CU '!B208</f>
        <v>UC200 HEATER (L=605mm)</v>
      </c>
      <c r="C188" s="17"/>
      <c r="D188" s="14"/>
      <c r="E188" s="14" t="str">
        <f>'[1]CU '!E208</f>
        <v>8*5*648L</v>
      </c>
      <c r="F188" s="14"/>
      <c r="G188" s="14"/>
      <c r="H188" s="14"/>
      <c r="I188" s="14"/>
      <c r="J188" s="281">
        <f>'[1]CU '!$Q208</f>
        <v>51.8424818032889</v>
      </c>
      <c r="K188" s="104"/>
      <c r="L188" s="104"/>
      <c r="M188" s="104"/>
      <c r="N188" s="695"/>
    </row>
    <row r="189" ht="16.15" customHeight="1" spans="1:14">
      <c r="A189" s="16" t="str">
        <f>'[1]CU '!A209</f>
        <v>CU092.15</v>
      </c>
      <c r="B189" s="16" t="str">
        <f>'[1]CU '!B209</f>
        <v>UC200 HEATER (LB=620mm)</v>
      </c>
      <c r="C189" s="17"/>
      <c r="D189" s="14"/>
      <c r="E189" s="14" t="str">
        <f>'[1]CU '!E209</f>
        <v>8*5*648LB</v>
      </c>
      <c r="F189" s="14"/>
      <c r="G189" s="14"/>
      <c r="H189" s="14"/>
      <c r="I189" s="14"/>
      <c r="J189" s="281">
        <f>'[1]CU '!$Q209</f>
        <v>58.0635796196836</v>
      </c>
      <c r="K189" s="104"/>
      <c r="L189" s="104"/>
      <c r="M189" s="104"/>
      <c r="N189" s="695"/>
    </row>
    <row r="190" ht="16.15" customHeight="1" spans="1:14">
      <c r="A190" s="16" t="str">
        <f>'[1]CU '!A210</f>
        <v>CU092.16</v>
      </c>
      <c r="B190" s="16" t="str">
        <f>'[1]CU '!B210</f>
        <v>UC300 HEATER (L=905mm)</v>
      </c>
      <c r="C190" s="17"/>
      <c r="D190" s="14"/>
      <c r="E190" s="14" t="str">
        <f>'[1]CU '!E210</f>
        <v>8*5*927L</v>
      </c>
      <c r="F190" s="14"/>
      <c r="G190" s="14"/>
      <c r="H190" s="14"/>
      <c r="I190" s="14"/>
      <c r="J190" s="281">
        <f>'[1]CU '!$Q210</f>
        <v>68.4320759803413</v>
      </c>
      <c r="K190" s="104"/>
      <c r="L190" s="104"/>
      <c r="M190" s="104"/>
      <c r="N190" s="695"/>
    </row>
    <row r="191" ht="16.15" customHeight="1" spans="1:14">
      <c r="A191" s="16" t="str">
        <f>'[1]CU '!A211</f>
        <v>CU092.17</v>
      </c>
      <c r="B191" s="16" t="str">
        <f>'[1]CU '!B211</f>
        <v>UC300 HEATER (LB=925mm)</v>
      </c>
      <c r="C191" s="17"/>
      <c r="D191" s="14"/>
      <c r="E191" s="14" t="str">
        <f>'[1]CU '!E211</f>
        <v>8*5*927LB</v>
      </c>
      <c r="F191" s="14"/>
      <c r="G191" s="14"/>
      <c r="H191" s="14"/>
      <c r="I191" s="14"/>
      <c r="J191" s="281">
        <f>'[1]CU '!$Q211</f>
        <v>74.653173796736</v>
      </c>
      <c r="K191" s="104"/>
      <c r="L191" s="104"/>
      <c r="M191" s="104"/>
      <c r="N191" s="695"/>
    </row>
    <row r="192" ht="16.15" customHeight="1" spans="1:14">
      <c r="A192" s="16" t="str">
        <f>'[1]CU '!A212</f>
        <v>CU092.18</v>
      </c>
      <c r="B192" s="16" t="str">
        <f>'[1]CU '!B212</f>
        <v>UC400 HEATER (L=1205mm)</v>
      </c>
      <c r="C192" s="17"/>
      <c r="D192" s="14"/>
      <c r="E192" s="14"/>
      <c r="F192" s="14"/>
      <c r="G192" s="14"/>
      <c r="H192" s="14"/>
      <c r="I192" s="14"/>
      <c r="J192" s="281">
        <f>'[1]CU '!$Q212</f>
        <v>97.982290608216</v>
      </c>
      <c r="K192" s="104"/>
      <c r="L192" s="104"/>
      <c r="M192" s="104"/>
      <c r="N192" s="695"/>
    </row>
    <row r="193" ht="21" customHeight="1" spans="1:14">
      <c r="A193" s="16" t="str">
        <f>'[1]CU '!A213</f>
        <v>CU092.19</v>
      </c>
      <c r="B193" s="16" t="str">
        <f>'[1]CU '!B213</f>
        <v>UC400 HEATER (LB=1225mm)</v>
      </c>
      <c r="C193" s="17"/>
      <c r="D193" s="14"/>
      <c r="E193" s="14"/>
      <c r="F193" s="14"/>
      <c r="G193" s="14"/>
      <c r="H193" s="14"/>
      <c r="I193" s="14"/>
      <c r="J193" s="281">
        <f>'[1]CU '!$Q213</f>
        <v>112.498185513137</v>
      </c>
      <c r="K193" s="104"/>
      <c r="L193" s="104"/>
      <c r="M193" s="104"/>
      <c r="N193" s="695"/>
    </row>
    <row r="194" ht="16.15" customHeight="1" spans="1:14">
      <c r="A194" s="16" t="str">
        <f>'[1]CU '!A214</f>
        <v>CU092.20</v>
      </c>
      <c r="B194" s="16" t="str">
        <f>'[1]CU '!B214</f>
        <v>UC500 HEATER (L=1670mm)</v>
      </c>
      <c r="C194" s="17"/>
      <c r="D194" s="14"/>
      <c r="E194" s="14"/>
      <c r="F194" s="14"/>
      <c r="G194" s="14"/>
      <c r="H194" s="14"/>
      <c r="I194" s="14"/>
      <c r="J194" s="281">
        <f>'[1]CU '!$Q214</f>
        <v>119.756132965597</v>
      </c>
      <c r="K194" s="104"/>
      <c r="L194" s="104"/>
      <c r="M194" s="104"/>
      <c r="N194" s="695"/>
    </row>
    <row r="195" ht="16.15" customHeight="1" spans="1:14">
      <c r="A195" s="16" t="str">
        <f>'[1]CU '!A215</f>
        <v>CU092.21</v>
      </c>
      <c r="B195" s="16" t="str">
        <f>'[1]CU '!B215</f>
        <v>UC500 HEATER (LB=1695mm)</v>
      </c>
      <c r="C195" s="17"/>
      <c r="D195" s="14"/>
      <c r="E195" s="14"/>
      <c r="F195" s="14"/>
      <c r="G195" s="14"/>
      <c r="H195" s="14"/>
      <c r="I195" s="14"/>
      <c r="J195" s="281">
        <f>'[1]CU '!$Q215</f>
        <v>143.344462186094</v>
      </c>
      <c r="K195" s="104"/>
      <c r="L195" s="104"/>
      <c r="M195" s="104"/>
      <c r="N195" s="695"/>
    </row>
    <row r="196" ht="16.15" customHeight="1" spans="1:14">
      <c r="A196" s="16" t="str">
        <f>'[1]CU '!A216</f>
        <v>CU092.22</v>
      </c>
      <c r="B196" s="16" t="str">
        <f>'[1]CU '!B216</f>
        <v>UC600 HEATER (L=2020mm)</v>
      </c>
      <c r="C196" s="17"/>
      <c r="D196" s="14"/>
      <c r="E196" s="14"/>
      <c r="F196" s="14"/>
      <c r="G196" s="14"/>
      <c r="H196" s="14"/>
      <c r="I196" s="14"/>
      <c r="J196" s="281">
        <f>'[1]CU '!$Q216</f>
        <v>134.272027870518</v>
      </c>
      <c r="K196" s="104"/>
      <c r="L196" s="104"/>
      <c r="M196" s="104"/>
      <c r="N196" s="695"/>
    </row>
    <row r="197" customHeight="1" spans="1:14">
      <c r="A197" s="16" t="str">
        <f>'[1]CU '!A217</f>
        <v>CU092.23</v>
      </c>
      <c r="B197" s="16" t="str">
        <f>'[1]CU '!B217</f>
        <v>UC600 HEATER (LB=2040mm)</v>
      </c>
      <c r="C197" s="19"/>
      <c r="D197" s="14"/>
      <c r="E197" s="14"/>
      <c r="F197" s="14"/>
      <c r="G197" s="14"/>
      <c r="H197" s="14"/>
      <c r="I197" s="14"/>
      <c r="J197" s="281">
        <f>'[1]CU '!$Q217</f>
        <v>166.93279140659</v>
      </c>
      <c r="K197" s="104"/>
      <c r="L197" s="104"/>
      <c r="M197" s="104"/>
      <c r="N197" s="175"/>
    </row>
    <row r="198" customHeight="1" spans="1:14">
      <c r="A198" s="16" t="str">
        <f>'[1]CU '!A218</f>
        <v>CU092.24</v>
      </c>
      <c r="B198" s="16" t="str">
        <f>'[1]CU '!B218</f>
        <v>8 X 5 X 318 (UC100) COIL</v>
      </c>
      <c r="C198" s="17"/>
      <c r="D198" s="14" t="str">
        <f>'[1]CU '!D218</f>
        <v>1/2HP</v>
      </c>
      <c r="E198" s="14"/>
      <c r="F198" s="14"/>
      <c r="G198" s="14"/>
      <c r="H198" s="14"/>
      <c r="I198" s="14"/>
      <c r="J198" s="281">
        <f>'[1]CU '!$Q218</f>
        <v>230.802728988242</v>
      </c>
      <c r="K198" s="104"/>
      <c r="L198" s="104"/>
      <c r="M198" s="104"/>
      <c r="N198" s="176"/>
    </row>
    <row r="199" customHeight="1" spans="1:14">
      <c r="A199" s="16" t="str">
        <f>'[1]CU '!A219</f>
        <v>CU092.241</v>
      </c>
      <c r="B199" s="16" t="str">
        <f>'[1]CU '!B219</f>
        <v>6 X 5 X 648 (UC150) COIL</v>
      </c>
      <c r="C199" s="17"/>
      <c r="D199" s="14" t="str">
        <f>'[1]CU '!D219</f>
        <v>3/4HP</v>
      </c>
      <c r="E199" s="14"/>
      <c r="F199" s="14"/>
      <c r="G199" s="14"/>
      <c r="H199" s="14"/>
      <c r="I199" s="14"/>
      <c r="J199" s="281">
        <f>'[1]CU '!$Q219</f>
        <v>339.671940775149</v>
      </c>
      <c r="K199" s="104"/>
      <c r="L199" s="104"/>
      <c r="M199" s="104"/>
      <c r="N199" s="176"/>
    </row>
    <row r="200" customHeight="1" spans="1:14">
      <c r="A200" s="16" t="str">
        <f>'[1]CU '!A220</f>
        <v>CU092.25</v>
      </c>
      <c r="B200" s="16" t="str">
        <f>'[1]CU '!B220</f>
        <v>8 X 5 X 648 (UC200) COIL</v>
      </c>
      <c r="C200" s="17"/>
      <c r="D200" s="14" t="str">
        <f>'[1]CU '!D220</f>
        <v>1HP</v>
      </c>
      <c r="E200" s="14"/>
      <c r="F200" s="14"/>
      <c r="G200" s="14"/>
      <c r="H200" s="14"/>
      <c r="I200" s="14"/>
      <c r="J200" s="281">
        <f>'[1]CU '!$Q220</f>
        <v>406.445057337785</v>
      </c>
      <c r="K200" s="104"/>
      <c r="L200" s="104"/>
      <c r="M200" s="104"/>
      <c r="N200" s="176"/>
    </row>
    <row r="201" customHeight="1" spans="1:14">
      <c r="A201" s="16" t="str">
        <f>'[1]CU '!A221</f>
        <v>CU092.26</v>
      </c>
      <c r="B201" s="16" t="str">
        <f>'[1]CU '!B221</f>
        <v>8 X 5 X 927 (UC300) COIL</v>
      </c>
      <c r="C201" s="17"/>
      <c r="D201" s="14" t="str">
        <f>'[1]CU '!D221</f>
        <v>1 1/2HP</v>
      </c>
      <c r="E201" s="14"/>
      <c r="F201" s="14"/>
      <c r="G201" s="14"/>
      <c r="H201" s="14"/>
      <c r="I201" s="14"/>
      <c r="J201" s="281">
        <f>'[1]CU '!$Q221</f>
        <v>570.474669763391</v>
      </c>
      <c r="K201" s="104"/>
      <c r="L201" s="104"/>
      <c r="M201" s="104"/>
      <c r="N201" s="176"/>
    </row>
    <row r="202" customHeight="1" spans="1:14">
      <c r="A202" s="16" t="str">
        <f>'[1]CU '!A222</f>
        <v>CU092.27</v>
      </c>
      <c r="B202" s="16" t="str">
        <f>'[1]CU '!B222</f>
        <v>Drain pipe fitting (UC)</v>
      </c>
      <c r="C202" s="825" t="s">
        <v>17</v>
      </c>
      <c r="D202" s="14">
        <f>'[1]CU '!D222</f>
        <v>0</v>
      </c>
      <c r="E202" s="14">
        <f>'[1]CU '!E222</f>
        <v>0</v>
      </c>
      <c r="F202" s="14">
        <f>'[1]CU '!F222</f>
        <v>0</v>
      </c>
      <c r="G202" s="14">
        <f>'[1]CU '!G222</f>
        <v>0</v>
      </c>
      <c r="H202" s="14"/>
      <c r="I202" s="14"/>
      <c r="J202" s="281">
        <f>'[1]CU '!$Q222</f>
        <v>10.4535790219702</v>
      </c>
      <c r="K202" s="104"/>
      <c r="L202" s="104"/>
      <c r="M202" s="104"/>
      <c r="N202" s="176"/>
    </row>
    <row r="203" customHeight="1" spans="1:14">
      <c r="A203" s="16" t="str">
        <f>'[1]CU '!A223</f>
        <v>CU093</v>
      </c>
      <c r="B203" s="16" t="str">
        <f>'[1]CU '!B223</f>
        <v>5 X 10 X 4R</v>
      </c>
      <c r="C203" s="826" t="s">
        <v>17</v>
      </c>
      <c r="D203" s="14" t="str">
        <f>'[1]CU '!D223</f>
        <v>1/4hp</v>
      </c>
      <c r="E203" s="14" t="str">
        <f>'[1]CU '!E223</f>
        <v>1 door (360l)</v>
      </c>
      <c r="F203" s="14">
        <f>'[1]CU '!F223</f>
        <v>0</v>
      </c>
      <c r="G203" s="14" t="str">
        <f>'[1]CU '!G223</f>
        <v>5 X 10 X 4R</v>
      </c>
      <c r="H203" s="14"/>
      <c r="I203" s="14"/>
      <c r="J203" s="281" t="str">
        <f>'[1]CU '!$Q223</f>
        <v>~</v>
      </c>
      <c r="K203" s="104"/>
      <c r="L203" s="104"/>
      <c r="M203" s="104"/>
      <c r="N203" s="176"/>
    </row>
    <row r="204" customHeight="1" spans="1:14">
      <c r="A204" s="16" t="str">
        <f>'[1]CU '!A224</f>
        <v>CU094</v>
      </c>
      <c r="B204" s="16" t="str">
        <f>'[1]CU '!B224</f>
        <v>5 X 14 X 4R </v>
      </c>
      <c r="C204" s="827"/>
      <c r="D204" s="14" t="str">
        <f>'[1]CU '!D224</f>
        <v>1/3hp</v>
      </c>
      <c r="E204" s="14" t="str">
        <f>'[1]CU '!E224</f>
        <v>1 door (400l)</v>
      </c>
      <c r="F204" s="14">
        <f>'[1]CU '!F224</f>
        <v>0</v>
      </c>
      <c r="G204" s="14" t="str">
        <f>'[1]CU '!G224</f>
        <v>5 X 14 X 4R </v>
      </c>
      <c r="H204" s="14"/>
      <c r="I204" s="14"/>
      <c r="J204" s="281">
        <f>'[1]CU '!$Q224</f>
        <v>179.421466505824</v>
      </c>
      <c r="K204" s="104"/>
      <c r="L204" s="104"/>
      <c r="M204" s="104"/>
      <c r="N204" s="176"/>
    </row>
    <row r="205" customHeight="1" spans="1:14">
      <c r="A205" s="16" t="str">
        <f>'[1]CU '!A225</f>
        <v>CU095</v>
      </c>
      <c r="B205" s="16" t="str">
        <f>'[1]CU '!B225</f>
        <v>5 X 20 X 4R </v>
      </c>
      <c r="C205" s="827"/>
      <c r="D205" s="14" t="str">
        <f>'[1]CU '!D225</f>
        <v>1/2HP</v>
      </c>
      <c r="E205" s="14" t="str">
        <f>'[1]CU '!E225</f>
        <v>2 door (1050l)</v>
      </c>
      <c r="F205" s="14">
        <f>'[1]CU '!F225</f>
        <v>0</v>
      </c>
      <c r="G205" s="14" t="str">
        <f>'[1]CU '!G225</f>
        <v>5 X 20 X 4R </v>
      </c>
      <c r="H205" s="14"/>
      <c r="I205" s="14"/>
      <c r="J205" s="281">
        <f>'[1]CU '!$Q225</f>
        <v>223.995274825934</v>
      </c>
      <c r="K205" s="104"/>
      <c r="L205" s="104"/>
      <c r="M205" s="104"/>
      <c r="N205" s="176"/>
    </row>
    <row r="206" customHeight="1" spans="1:14">
      <c r="A206" s="16" t="str">
        <f>'[1]CU '!A226</f>
        <v>CU096</v>
      </c>
      <c r="B206" s="16" t="str">
        <f>'[1]CU '!B226</f>
        <v>5 X 23 X 4R </v>
      </c>
      <c r="C206" s="827"/>
      <c r="D206" s="14" t="str">
        <f>'[1]CU '!D226</f>
        <v>1/2HP (B)</v>
      </c>
      <c r="E206" s="14" t="str">
        <f>'[1]CU '!E226</f>
        <v>2 door (1050l)</v>
      </c>
      <c r="F206" s="14">
        <f>'[1]CU '!F226</f>
        <v>0</v>
      </c>
      <c r="G206" s="14" t="str">
        <f>'[1]CU '!G226</f>
        <v>5 X 23 X 4R </v>
      </c>
      <c r="H206" s="14"/>
      <c r="I206" s="14"/>
      <c r="J206" s="281">
        <f>'[1]CU '!$Q226</f>
        <v>256.530901336964</v>
      </c>
      <c r="K206" s="104"/>
      <c r="L206" s="104"/>
      <c r="M206" s="104"/>
      <c r="N206" s="176"/>
    </row>
    <row r="207" customHeight="1" spans="1:14">
      <c r="A207" s="16" t="str">
        <f>'[1]CU '!A227</f>
        <v>CU097</v>
      </c>
      <c r="B207" s="16" t="str">
        <f>'[1]CU '!B227</f>
        <v>5 X 33 X 4R </v>
      </c>
      <c r="C207" s="827"/>
      <c r="D207" s="14" t="str">
        <f>'[1]CU '!D227</f>
        <v>1/2hp-3/4hp</v>
      </c>
      <c r="E207" s="14" t="str">
        <f>'[1]CU '!E227</f>
        <v>3 door (1480l)</v>
      </c>
      <c r="F207" s="14">
        <f>'[1]CU '!F227</f>
        <v>0</v>
      </c>
      <c r="G207" s="14" t="str">
        <f>'[1]CU '!G227</f>
        <v>5 X 33 X 4R ( 有水盘 )</v>
      </c>
      <c r="H207" s="14"/>
      <c r="I207" s="14"/>
      <c r="J207" s="281">
        <f>'[1]CU '!$Q227</f>
        <v>317.334981805077</v>
      </c>
      <c r="K207" s="104"/>
      <c r="L207" s="104"/>
      <c r="M207" s="104"/>
      <c r="N207" s="176"/>
    </row>
    <row r="208" customHeight="1" spans="1:14">
      <c r="A208" s="16" t="str">
        <f>'[1]CU '!A228</f>
        <v>CU098</v>
      </c>
      <c r="B208" s="16" t="str">
        <f>'[1]CU '!B228</f>
        <v>5 X 48 X 4R </v>
      </c>
      <c r="C208" s="828"/>
      <c r="D208" s="14" t="str">
        <f>'[1]CU '!D228</f>
        <v>1HP</v>
      </c>
      <c r="E208" s="14" t="str">
        <f>'[1]CU '!E228</f>
        <v>4 door (1480l)</v>
      </c>
      <c r="F208" s="14">
        <f>'[1]CU '!F228</f>
        <v>0</v>
      </c>
      <c r="G208" s="14" t="str">
        <f>'[1]CU '!G228</f>
        <v>5 X 48 X 4R </v>
      </c>
      <c r="H208" s="14"/>
      <c r="I208" s="14"/>
      <c r="J208" s="281" t="str">
        <f>'[1]CU '!$Q228</f>
        <v>~</v>
      </c>
      <c r="K208" s="104"/>
      <c r="L208" s="104"/>
      <c r="M208" s="104"/>
      <c r="N208" s="176"/>
    </row>
    <row r="209" customHeight="1" spans="1:14">
      <c r="A209" s="16" t="str">
        <f>'[1]CU '!A229</f>
        <v>CU099</v>
      </c>
      <c r="B209" s="16" t="str">
        <f>'[1]CU '!B229</f>
        <v>5 X 10 X 4R</v>
      </c>
      <c r="C209" s="826" t="s">
        <v>18</v>
      </c>
      <c r="D209" s="14" t="str">
        <f>'[1]CU '!D229</f>
        <v>1/4hp</v>
      </c>
      <c r="E209" s="14" t="str">
        <f>'[1]CU '!E229</f>
        <v>1 door (360l)</v>
      </c>
      <c r="F209" s="14">
        <f>'[1]CU '!F229</f>
        <v>0</v>
      </c>
      <c r="G209" s="14" t="str">
        <f>'[1]CU '!G229</f>
        <v>5 X 10 X 4R ( 无水盘 )</v>
      </c>
      <c r="H209" s="14"/>
      <c r="I209" s="14"/>
      <c r="J209" s="281">
        <f>'[1]CU '!$Q229</f>
        <v>112.623322538179</v>
      </c>
      <c r="K209" s="104"/>
      <c r="L209" s="104"/>
      <c r="M209" s="104"/>
      <c r="N209" s="176"/>
    </row>
    <row r="210" customHeight="1" spans="1:14">
      <c r="A210" s="16" t="str">
        <f>'[1]CU '!A230</f>
        <v>CU100</v>
      </c>
      <c r="B210" s="16" t="str">
        <f>'[1]CU '!B230</f>
        <v>5 X 14 X 4R </v>
      </c>
      <c r="C210" s="829"/>
      <c r="D210" s="14" t="str">
        <f>'[1]CU '!D230</f>
        <v>1/3hp</v>
      </c>
      <c r="E210" s="14" t="str">
        <f>'[1]CU '!E230</f>
        <v>1 door (400l)</v>
      </c>
      <c r="F210" s="14">
        <f>'[1]CU '!F230</f>
        <v>0</v>
      </c>
      <c r="G210" s="14" t="str">
        <f>'[1]CU '!G230</f>
        <v>5 X 14 X 4R ( 无水盘 )</v>
      </c>
      <c r="H210" s="14"/>
      <c r="I210" s="14"/>
      <c r="J210" s="281">
        <f>'[1]CU '!$Q230</f>
        <v>153.9811093147</v>
      </c>
      <c r="K210" s="104"/>
      <c r="L210" s="104"/>
      <c r="M210" s="104"/>
      <c r="N210" s="176"/>
    </row>
    <row r="211" customHeight="1" spans="1:14">
      <c r="A211" s="16" t="str">
        <f>'[1]CU '!A231</f>
        <v>CU100.1</v>
      </c>
      <c r="B211" s="16" t="str">
        <f>'[1]CU '!B231</f>
        <v>5 X 16 X 4R </v>
      </c>
      <c r="C211" s="829"/>
      <c r="D211" s="14" t="str">
        <f>'[1]CU '!D231</f>
        <v>1/3hp</v>
      </c>
      <c r="E211" s="14" t="str">
        <f>'[1]CU '!E231</f>
        <v>1 door (400l)</v>
      </c>
      <c r="F211" s="14">
        <f>'[1]CU '!F231</f>
        <v>0</v>
      </c>
      <c r="G211" s="14" t="str">
        <f>'[1]CU '!G231</f>
        <v>5 X 16 X 4R ( 无水盘 )</v>
      </c>
      <c r="H211" s="14"/>
      <c r="I211" s="14"/>
      <c r="J211" s="281">
        <f>'[1]CU '!$Q231</f>
        <v>157.998007818561</v>
      </c>
      <c r="K211" s="104"/>
      <c r="L211" s="104"/>
      <c r="M211" s="104"/>
      <c r="N211" s="176"/>
    </row>
    <row r="212" customHeight="1" spans="1:14">
      <c r="A212" s="16" t="str">
        <f>'[1]CU '!A232</f>
        <v>CU101</v>
      </c>
      <c r="B212" s="16" t="str">
        <f>'[1]CU '!B232</f>
        <v>5 X 20 X 4R </v>
      </c>
      <c r="C212" s="829"/>
      <c r="D212" s="14" t="str">
        <f>'[1]CU '!D232</f>
        <v>1/2HP</v>
      </c>
      <c r="E212" s="14" t="str">
        <f>'[1]CU '!E232</f>
        <v>2 door (1050l)</v>
      </c>
      <c r="F212" s="14">
        <f>'[1]CU '!F232</f>
        <v>0</v>
      </c>
      <c r="G212" s="14" t="str">
        <f>'[1]CU '!G232</f>
        <v>5 X 20 X 4R ( 无水盘 )</v>
      </c>
      <c r="H212" s="14"/>
      <c r="I212" s="14"/>
      <c r="J212" s="281">
        <f>'[1]CU '!$Q232</f>
        <v>186.454167313208</v>
      </c>
      <c r="K212" s="104"/>
      <c r="L212" s="104"/>
      <c r="M212" s="104"/>
      <c r="N212" s="176"/>
    </row>
    <row r="213" customHeight="1" spans="1:14">
      <c r="A213" s="16" t="str">
        <f>'[1]CU '!A233</f>
        <v>CU101.1</v>
      </c>
      <c r="B213" s="16" t="str">
        <f>'[1]CU '!B233</f>
        <v>5 X 23 X 4R </v>
      </c>
      <c r="C213" s="829"/>
      <c r="D213" s="14" t="str">
        <f>'[1]CU '!D233</f>
        <v>1/2HP</v>
      </c>
      <c r="E213" s="14" t="str">
        <f>'[1]CU '!E233</f>
        <v>2 door (1050l)</v>
      </c>
      <c r="F213" s="14">
        <f>'[1]CU '!F233</f>
        <v>0</v>
      </c>
      <c r="G213" s="14" t="str">
        <f>'[1]CU '!G233</f>
        <v>5 X 23X 4R ( 无水盘 )</v>
      </c>
      <c r="H213" s="14"/>
      <c r="I213" s="14"/>
      <c r="J213" s="281">
        <f>'[1]CU '!$Q233</f>
        <v>210.230202071268</v>
      </c>
      <c r="K213" s="104"/>
      <c r="L213" s="104"/>
      <c r="M213" s="104"/>
      <c r="N213" s="176"/>
    </row>
    <row r="214" customHeight="1" spans="1:14">
      <c r="A214" s="16" t="str">
        <f>'[1]CU '!A234</f>
        <v>CU102</v>
      </c>
      <c r="B214" s="16" t="str">
        <f>'[1]CU '!B234</f>
        <v>5 X 33 X 4R </v>
      </c>
      <c r="C214" s="829"/>
      <c r="D214" s="14" t="str">
        <f>'[1]CU '!D234</f>
        <v>1/2hp-3/4hp</v>
      </c>
      <c r="E214" s="14" t="str">
        <f>'[1]CU '!E234</f>
        <v>3 door (1480l)</v>
      </c>
      <c r="F214" s="14">
        <f>'[1]CU '!F234</f>
        <v>0</v>
      </c>
      <c r="G214" s="14" t="str">
        <f>'[1]CU '!G234</f>
        <v>5 X 33 X 4R ( 无水盘 )</v>
      </c>
      <c r="H214" s="14"/>
      <c r="I214" s="14"/>
      <c r="J214" s="281">
        <f>'[1]CU '!$Q234</f>
        <v>274.050084842903</v>
      </c>
      <c r="K214" s="104"/>
      <c r="L214" s="104"/>
      <c r="M214" s="104"/>
      <c r="N214" s="176"/>
    </row>
    <row r="215" customHeight="1" spans="1:14">
      <c r="A215" s="16" t="str">
        <f>'[1]CU '!A235</f>
        <v>CU103</v>
      </c>
      <c r="B215" s="16" t="str">
        <f>'[1]CU '!B235</f>
        <v>5 X 48 X 4R </v>
      </c>
      <c r="C215" s="829"/>
      <c r="D215" s="14" t="str">
        <f>'[1]CU '!D235</f>
        <v>1HP</v>
      </c>
      <c r="E215" s="14" t="str">
        <f>'[1]CU '!E235</f>
        <v>3 door (1480l)</v>
      </c>
      <c r="F215" s="14">
        <f>'[1]CU '!F235</f>
        <v>0</v>
      </c>
      <c r="G215" s="14" t="str">
        <f>'[1]CU '!G235</f>
        <v>5 X 48 X 4R </v>
      </c>
      <c r="H215" s="14"/>
      <c r="I215" s="14"/>
      <c r="J215" s="281">
        <f>'[1]CU '!$Q235</f>
        <v>382.65218596181</v>
      </c>
      <c r="K215" s="104"/>
      <c r="L215" s="104"/>
      <c r="M215" s="104"/>
      <c r="N215" s="176"/>
    </row>
    <row r="216" customHeight="1" spans="1:14">
      <c r="A216" s="16" t="str">
        <f>'[1]CU '!A236</f>
        <v>CU103.10</v>
      </c>
      <c r="B216" s="16" t="str">
        <f>'[1]CU '!B236</f>
        <v>5 X 53 X 4R (1400mm)</v>
      </c>
      <c r="C216" s="829"/>
      <c r="D216" s="14"/>
      <c r="E216" s="14"/>
      <c r="F216" s="14"/>
      <c r="G216" s="14"/>
      <c r="H216" s="14"/>
      <c r="I216" s="14"/>
      <c r="J216" s="281">
        <f>'[1]CU '!$Q236</f>
        <v>430.198339909474</v>
      </c>
      <c r="K216" s="104"/>
      <c r="L216" s="104"/>
      <c r="M216" s="104"/>
      <c r="N216" s="176"/>
    </row>
    <row r="217" customHeight="1" spans="1:14">
      <c r="A217" s="16" t="str">
        <f>'[1]CU '!A237</f>
        <v>CU103.11</v>
      </c>
      <c r="B217" s="16" t="str">
        <f>'[1]CU '!B237</f>
        <v>5 X 83 X 4R (2100mm)</v>
      </c>
      <c r="C217" s="829"/>
      <c r="D217" s="14"/>
      <c r="E217" s="14"/>
      <c r="F217" s="14"/>
      <c r="G217" s="14"/>
      <c r="H217" s="14"/>
      <c r="I217" s="14"/>
      <c r="J217" s="281">
        <f>'[1]CU '!$Q237</f>
        <v>577.996542577759</v>
      </c>
      <c r="K217" s="104"/>
      <c r="L217" s="104"/>
      <c r="M217" s="104"/>
      <c r="N217" s="176"/>
    </row>
    <row r="218" customHeight="1" spans="1:14">
      <c r="A218" s="16" t="str">
        <f>'[1]CU '!A238</f>
        <v>CU103.01</v>
      </c>
      <c r="B218" s="16" t="str">
        <f>'[1]CU '!B238</f>
        <v>5 x 6 x 13 (30u)</v>
      </c>
      <c r="C218" s="829"/>
      <c r="D218" s="14" t="str">
        <f>'[1]CU '!D238</f>
        <v>3/4hp frezzer</v>
      </c>
      <c r="E218" s="14" t="str">
        <f>'[1]CU '!E238</f>
        <v>1 door frezzer(400l)</v>
      </c>
      <c r="F218" s="14">
        <f>'[1]CU '!F238</f>
        <v>0</v>
      </c>
      <c r="G218" s="14">
        <f>'[1]CU '!G238</f>
        <v>0</v>
      </c>
      <c r="H218" s="14"/>
      <c r="I218" s="14"/>
      <c r="J218" s="281">
        <f>'[1]CU '!$Q238</f>
        <v>204.542155478431</v>
      </c>
      <c r="K218" s="104"/>
      <c r="L218" s="104"/>
      <c r="M218" s="104"/>
      <c r="N218" s="176"/>
    </row>
    <row r="219" customHeight="1" spans="1:14">
      <c r="A219" s="16" t="str">
        <f>'[1]CU '!A239</f>
        <v>CU104</v>
      </c>
      <c r="B219" s="16" t="str">
        <f>'[1]CU '!B239</f>
        <v>5 x 6 x 22 (30u)</v>
      </c>
      <c r="C219" s="829"/>
      <c r="D219" s="14" t="str">
        <f>'[1]CU '!D239</f>
        <v>1hp frezzer</v>
      </c>
      <c r="E219" s="14" t="str">
        <f>'[1]CU '!E239</f>
        <v>2 door frezzer(1050l)</v>
      </c>
      <c r="F219" s="14">
        <f>'[1]CU '!F239</f>
        <v>0</v>
      </c>
      <c r="G219" s="14" t="str">
        <f>'[1]CU '!G239</f>
        <v>5 x 6 x 22 (30u)</v>
      </c>
      <c r="H219" s="14"/>
      <c r="I219" s="14"/>
      <c r="J219" s="281">
        <f>'[1]CU '!$Q239</f>
        <v>319.34968790826</v>
      </c>
      <c r="K219" s="104"/>
      <c r="L219" s="104"/>
      <c r="M219" s="104"/>
      <c r="N219" s="176"/>
    </row>
    <row r="220" customHeight="1" spans="1:14">
      <c r="A220" s="16" t="str">
        <f>'[1]CU '!A240</f>
        <v>CU104.1</v>
      </c>
      <c r="B220" s="16" t="str">
        <f>'[1]CU '!B240</f>
        <v>5 x 6 x 33 (30u)</v>
      </c>
      <c r="C220" s="829"/>
      <c r="D220" s="14" t="str">
        <f>'[1]CU '!D240</f>
        <v>1.5hp frezzer</v>
      </c>
      <c r="E220" s="14" t="str">
        <f>'[1]CU '!E240</f>
        <v>3 door frezzer(1480l)</v>
      </c>
      <c r="F220" s="14">
        <f>'[1]CU '!F240</f>
        <v>0</v>
      </c>
      <c r="G220" s="14" t="str">
        <f>'[1]CU '!G240</f>
        <v>5 x 6 x 33 (30u)</v>
      </c>
      <c r="H220" s="14"/>
      <c r="I220" s="14"/>
      <c r="J220" s="281">
        <f>'[1]CU '!$Q240</f>
        <v>475.844231251402</v>
      </c>
      <c r="K220" s="104"/>
      <c r="L220" s="104"/>
      <c r="M220" s="104"/>
      <c r="N220" s="176"/>
    </row>
    <row r="221" customHeight="1" spans="1:14">
      <c r="A221" s="16" t="str">
        <f>'[1]CU '!A241</f>
        <v>CU105</v>
      </c>
      <c r="B221" s="16" t="str">
        <f>'[1]CU '!B241</f>
        <v>4 x 32 x 4R</v>
      </c>
      <c r="C221" s="829"/>
      <c r="D221" s="14" t="str">
        <f>'[1]CU '!D241</f>
        <v>1/2hp</v>
      </c>
      <c r="E221" s="14" t="str">
        <f>'[1]CU '!E241</f>
        <v>4 x 4 x 814</v>
      </c>
      <c r="F221" s="14">
        <f>'[1]CU '!F241</f>
        <v>0</v>
      </c>
      <c r="G221" s="14" t="str">
        <f>'[1]CU '!G241</f>
        <v>4 x 32 x 4R</v>
      </c>
      <c r="H221" s="14"/>
      <c r="I221" s="14"/>
      <c r="J221" s="281">
        <f>'[1]CU '!$Q241</f>
        <v>265.456129006717</v>
      </c>
      <c r="K221" s="104"/>
      <c r="L221" s="104"/>
      <c r="M221" s="104"/>
      <c r="N221" s="176"/>
    </row>
    <row r="222" customHeight="1" spans="1:14">
      <c r="A222" s="16" t="str">
        <f>'[1]CU '!A242</f>
        <v>CU105.0</v>
      </c>
      <c r="B222" s="16" t="str">
        <f>'[1]CU '!B242</f>
        <v>4*4*1520 (60")</v>
      </c>
      <c r="C222" s="829"/>
      <c r="D222" s="14">
        <f>'[1]CU '!D242</f>
        <v>0</v>
      </c>
      <c r="E222" s="14"/>
      <c r="F222" s="14"/>
      <c r="G222" s="14"/>
      <c r="H222" s="14"/>
      <c r="I222" s="14"/>
      <c r="J222" s="281">
        <f>'[1]CU '!$Q242</f>
        <v>387.970282004249</v>
      </c>
      <c r="K222" s="104"/>
      <c r="L222" s="104"/>
      <c r="M222" s="104"/>
      <c r="N222" s="176"/>
    </row>
    <row r="223" customHeight="1" spans="1:14">
      <c r="A223" s="16" t="str">
        <f>'[1]CU '!A243</f>
        <v>CU105.1</v>
      </c>
      <c r="B223" s="16" t="str">
        <f>'[1]CU '!B243</f>
        <v>4*4*1680 (66")</v>
      </c>
      <c r="C223" s="829"/>
      <c r="D223" s="14" t="str">
        <f>'[1]CU '!D243</f>
        <v>1.5HP</v>
      </c>
      <c r="E223" s="14"/>
      <c r="F223" s="14"/>
      <c r="G223" s="14"/>
      <c r="H223" s="14"/>
      <c r="I223" s="14"/>
      <c r="J223" s="281">
        <f>'[1]CU '!$Q243</f>
        <v>420.77620448937</v>
      </c>
      <c r="K223" s="104"/>
      <c r="L223" s="104"/>
      <c r="M223" s="104"/>
      <c r="N223" s="176"/>
    </row>
    <row r="224" customHeight="1" spans="1:14">
      <c r="A224" s="16" t="str">
        <f>'[1]CU '!A244</f>
        <v>CU105.2</v>
      </c>
      <c r="B224" s="16" t="str">
        <f>'[1]CU '!B244</f>
        <v>4*5*1200 (47")</v>
      </c>
      <c r="C224" s="829"/>
      <c r="D224" s="14">
        <f>'[1]CU '!D244</f>
        <v>0</v>
      </c>
      <c r="E224" s="14"/>
      <c r="F224" s="14"/>
      <c r="G224" s="14"/>
      <c r="H224" s="14"/>
      <c r="I224" s="14"/>
      <c r="J224" s="281">
        <f>'[1]CU '!$Q244</f>
        <v>421.519255892895</v>
      </c>
      <c r="K224" s="104"/>
      <c r="L224" s="104"/>
      <c r="M224" s="104"/>
      <c r="N224" s="176"/>
    </row>
    <row r="225" customHeight="1" spans="1:14">
      <c r="A225" s="16" t="str">
        <f>'[1]CU '!A245</f>
        <v>CU105.3</v>
      </c>
      <c r="B225" s="16" t="str">
        <f>'[1]CU '!B245</f>
        <v>4*5*1400 (55")</v>
      </c>
      <c r="C225" s="829"/>
      <c r="D225" s="14">
        <f>'[1]CU '!D245</f>
        <v>0</v>
      </c>
      <c r="E225" s="14"/>
      <c r="F225" s="14"/>
      <c r="G225" s="14"/>
      <c r="H225" s="14"/>
      <c r="I225" s="14"/>
      <c r="J225" s="281">
        <f>'[1]CU '!$Q245</f>
        <v>455.017474904251</v>
      </c>
      <c r="K225" s="104"/>
      <c r="L225" s="104"/>
      <c r="M225" s="104"/>
      <c r="N225" s="176"/>
    </row>
    <row r="226" customHeight="1" spans="1:14">
      <c r="A226" s="16" t="str">
        <f>'[1]CU '!A246</f>
        <v>CU105.4</v>
      </c>
      <c r="B226" s="16" t="str">
        <f>'[1]CU '!B246</f>
        <v>4*5*2100 (83")</v>
      </c>
      <c r="C226" s="829"/>
      <c r="D226" s="14">
        <f>'[1]CU '!D246</f>
        <v>0</v>
      </c>
      <c r="E226" s="14"/>
      <c r="F226" s="14"/>
      <c r="G226" s="14"/>
      <c r="H226" s="14"/>
      <c r="I226" s="14"/>
      <c r="J226" s="281">
        <f>'[1]CU '!$Q246</f>
        <v>611.342496957245</v>
      </c>
      <c r="K226" s="104"/>
      <c r="L226" s="104"/>
      <c r="M226" s="104"/>
      <c r="N226" s="176"/>
    </row>
    <row r="227" customHeight="1" spans="1:14">
      <c r="A227" s="16" t="str">
        <f>'[1]CU '!A247</f>
        <v>CU105.5</v>
      </c>
      <c r="B227" s="16" t="str">
        <f>'[1]CU '!B247</f>
        <v>4*5*2700 (106")</v>
      </c>
      <c r="C227" s="829"/>
      <c r="D227" s="14">
        <f>'[1]CU '!D247</f>
        <v>0</v>
      </c>
      <c r="E227" s="14"/>
      <c r="F227" s="14"/>
      <c r="G227" s="14"/>
      <c r="H227" s="14"/>
      <c r="I227" s="14"/>
      <c r="J227" s="281">
        <f>'[1]CU '!$Q247</f>
        <v>817.914847527273</v>
      </c>
      <c r="K227" s="104"/>
      <c r="L227" s="104"/>
      <c r="M227" s="104"/>
      <c r="N227" s="176"/>
    </row>
    <row r="228" customHeight="1" spans="1:14">
      <c r="A228" s="16" t="str">
        <f>'[1]CU '!A248</f>
        <v>CU105.6</v>
      </c>
      <c r="B228" s="16" t="str">
        <f>'[1]CU '!B248</f>
        <v>4*5*3250 (128")</v>
      </c>
      <c r="C228" s="829"/>
      <c r="D228" s="14"/>
      <c r="E228" s="14"/>
      <c r="F228" s="14"/>
      <c r="G228" s="14"/>
      <c r="H228" s="14"/>
      <c r="I228" s="14"/>
      <c r="J228" s="281">
        <f>'[1]CU '!$Q248</f>
        <v>968.656833078375</v>
      </c>
      <c r="K228" s="104"/>
      <c r="L228" s="104"/>
      <c r="M228" s="104"/>
      <c r="N228" s="176"/>
    </row>
    <row r="229" customHeight="1" spans="1:14">
      <c r="A229" s="16" t="str">
        <f>'[1]CU '!A249</f>
        <v>CU106</v>
      </c>
      <c r="B229" s="16" t="str">
        <f>'[1]CU '!B249</f>
        <v>12 x 11 x 3R (280) </v>
      </c>
      <c r="C229" s="829"/>
      <c r="D229" s="14" t="str">
        <f>'[1]CU '!D249</f>
        <v>3/8~1/2hp</v>
      </c>
      <c r="E229" s="14" t="str">
        <f>'[1]CU '!E249</f>
        <v>1.8,2.1 chiller,1.2,1.5 frezzer</v>
      </c>
      <c r="F229" s="14">
        <f>'[1]CU '!F249</f>
        <v>0</v>
      </c>
      <c r="G229" s="14">
        <f>'[1]CU '!G249</f>
        <v>0</v>
      </c>
      <c r="H229" s="14"/>
      <c r="I229" s="14"/>
      <c r="J229" s="281">
        <f>'[1]CU '!$Q249</f>
        <v>201.7709391784</v>
      </c>
      <c r="K229" s="104"/>
      <c r="L229" s="104"/>
      <c r="M229" s="104"/>
      <c r="N229" s="176"/>
    </row>
    <row r="230" spans="1:14">
      <c r="A230" s="16" t="str">
        <f>'[1]CU '!A250</f>
        <v>CU106.1</v>
      </c>
      <c r="B230" s="16" t="str">
        <f>'[1]CU '!B250</f>
        <v>12 x 13 x 3R (330) </v>
      </c>
      <c r="C230" s="829"/>
      <c r="D230" s="14" t="str">
        <f>'[1]CU '!D250</f>
        <v>3/4hp</v>
      </c>
      <c r="E230" s="14" t="str">
        <f>'[1]CU '!E250</f>
        <v>1.8,2.1 counter frezzer</v>
      </c>
      <c r="F230" s="14">
        <f>'[1]CU '!F250</f>
        <v>0</v>
      </c>
      <c r="G230" s="14">
        <f>'[1]CU '!G250</f>
        <v>0</v>
      </c>
      <c r="H230" s="14"/>
      <c r="I230" s="14"/>
      <c r="J230" s="281">
        <f>'[1]CU '!$Q250</f>
        <v>224.996371026274</v>
      </c>
      <c r="K230" s="104"/>
      <c r="L230" s="104"/>
      <c r="M230" s="104"/>
      <c r="N230" s="176"/>
    </row>
    <row r="231" customHeight="1" spans="1:14">
      <c r="A231" s="16" t="str">
        <f>'[1]CU '!A251</f>
        <v>CU107</v>
      </c>
      <c r="B231" s="16" t="str">
        <f>'[1]CU '!B251</f>
        <v>8 x 11 x 3R (280)</v>
      </c>
      <c r="C231" s="829"/>
      <c r="D231" s="14" t="str">
        <f>'[1]CU '!D251</f>
        <v>1/3hp</v>
      </c>
      <c r="E231" s="14" t="str">
        <f>'[1]CU '!E251</f>
        <v>1.2,1.5m counter chiller</v>
      </c>
      <c r="F231" s="14">
        <f>'[1]CU '!F251</f>
        <v>0</v>
      </c>
      <c r="G231" s="14" t="str">
        <f>'[1]CU '!G251</f>
        <v>8 x 11 x 3R (280)</v>
      </c>
      <c r="H231" s="14"/>
      <c r="I231" s="14"/>
      <c r="J231" s="281">
        <f>'[1]CU '!$Q251</f>
        <v>146.610538539701</v>
      </c>
      <c r="K231" s="104"/>
      <c r="L231" s="104"/>
      <c r="M231" s="104"/>
      <c r="N231" s="177"/>
    </row>
    <row r="232" spans="1:14">
      <c r="A232" s="16" t="str">
        <f>'[1]CU '!A252</f>
        <v>CU107.1</v>
      </c>
      <c r="B232" s="16" t="str">
        <f>'[1]CU '!B252</f>
        <v>3 x 42 x 450</v>
      </c>
      <c r="C232" s="829"/>
      <c r="D232" s="14">
        <f>'[1]CU '!D252</f>
        <v>0</v>
      </c>
      <c r="E232" s="14">
        <f>'[1]CU '!E252</f>
        <v>0</v>
      </c>
      <c r="F232" s="14">
        <f>'[1]CU '!F252</f>
        <v>0</v>
      </c>
      <c r="G232" s="14">
        <f>'[1]CU '!G252</f>
        <v>0</v>
      </c>
      <c r="H232" s="14"/>
      <c r="I232" s="14"/>
      <c r="J232" s="281">
        <f>'[1]CU '!$Q252</f>
        <v>1299.04063130947</v>
      </c>
      <c r="K232" s="104"/>
      <c r="L232" s="104"/>
      <c r="M232" s="104"/>
      <c r="N232" s="104"/>
    </row>
    <row r="233" spans="1:14">
      <c r="A233" s="16" t="str">
        <f>'[1]CU '!A253</f>
        <v>CU107.2</v>
      </c>
      <c r="B233" s="16" t="str">
        <f>'[1]CU '!B253</f>
        <v>4 x 42 x 450</v>
      </c>
      <c r="C233" s="829"/>
      <c r="D233" s="14">
        <f>'[1]CU '!D253</f>
        <v>0</v>
      </c>
      <c r="E233" s="14">
        <f>'[1]CU '!E253</f>
        <v>0</v>
      </c>
      <c r="F233" s="14">
        <f>'[1]CU '!F253</f>
        <v>0</v>
      </c>
      <c r="G233" s="14">
        <f>'[1]CU '!G253</f>
        <v>0</v>
      </c>
      <c r="H233" s="14"/>
      <c r="I233" s="14"/>
      <c r="J233" s="281">
        <f>'[1]CU '!$Q253</f>
        <v>1786.18086805052</v>
      </c>
      <c r="K233" s="104"/>
      <c r="L233" s="104"/>
      <c r="M233" s="104"/>
      <c r="N233" s="104"/>
    </row>
    <row r="234" spans="1:14">
      <c r="A234" s="16" t="str">
        <f>'[1]CU '!A254</f>
        <v>CU107.31</v>
      </c>
      <c r="B234" s="16" t="str">
        <f>'[1]CU '!B254</f>
        <v>3 x 12 x 350</v>
      </c>
      <c r="C234" s="829"/>
      <c r="D234" s="14">
        <f>'[1]CU '!D254</f>
        <v>0</v>
      </c>
      <c r="E234" s="14">
        <f>'[1]CU '!E254</f>
        <v>0</v>
      </c>
      <c r="F234" s="14">
        <f>'[1]CU '!F254</f>
        <v>0</v>
      </c>
      <c r="G234" s="14">
        <f>'[1]CU '!G254</f>
        <v>0</v>
      </c>
      <c r="H234" s="14"/>
      <c r="I234" s="14"/>
      <c r="J234" s="281">
        <f>'[1]CU '!$Q254</f>
        <v>201.902901859354</v>
      </c>
      <c r="K234" s="104"/>
      <c r="L234" s="104"/>
      <c r="M234" s="104"/>
      <c r="N234" s="104"/>
    </row>
    <row r="235" ht="15" customHeight="1" spans="1:14">
      <c r="A235" s="16" t="str">
        <f>'[1]CU '!A255</f>
        <v>CU107.32</v>
      </c>
      <c r="B235" s="16" t="str">
        <f>'[1]CU '!B255</f>
        <v>6*6*460</v>
      </c>
      <c r="C235" s="829"/>
      <c r="D235" s="14">
        <f>'[1]CU '!D255</f>
        <v>0</v>
      </c>
      <c r="E235" s="14">
        <f>'[1]CU '!E255</f>
        <v>0</v>
      </c>
      <c r="F235" s="14">
        <f>'[1]CU '!F255</f>
        <v>0</v>
      </c>
      <c r="G235" s="14">
        <f>'[1]CU '!G255</f>
        <v>0</v>
      </c>
      <c r="H235" s="14"/>
      <c r="I235" s="14"/>
      <c r="J235" s="281">
        <f>'[1]CU '!$Q255</f>
        <v>270.523495955344</v>
      </c>
      <c r="K235" s="104"/>
      <c r="L235" s="104"/>
      <c r="M235" s="104"/>
      <c r="N235" s="104"/>
    </row>
    <row r="236" spans="1:14">
      <c r="A236" s="16" t="str">
        <f>'[1]CU '!A256</f>
        <v>CU107.4</v>
      </c>
      <c r="B236" s="16" t="str">
        <f>'[1]CU '!B256</f>
        <v>4*42*550</v>
      </c>
      <c r="C236" s="826" t="s">
        <v>19</v>
      </c>
      <c r="D236" s="14">
        <f>'[1]CU '!D256</f>
        <v>0</v>
      </c>
      <c r="E236" s="14">
        <f>'[1]CU '!E256</f>
        <v>0</v>
      </c>
      <c r="F236" s="14">
        <f>'[1]CU '!F256</f>
        <v>0</v>
      </c>
      <c r="G236" s="14">
        <f>'[1]CU '!G256</f>
        <v>0</v>
      </c>
      <c r="H236" s="14"/>
      <c r="I236" s="14"/>
      <c r="J236" s="281">
        <f>'[1]CU '!$Q256</f>
        <v>4777.04905052851</v>
      </c>
      <c r="K236" s="104"/>
      <c r="L236" s="104"/>
      <c r="M236" s="104"/>
      <c r="N236" s="104"/>
    </row>
    <row r="237" spans="1:14">
      <c r="A237" s="16" t="str">
        <f>'[1]CU '!A257</f>
        <v>CU107.5</v>
      </c>
      <c r="B237" s="16" t="str">
        <f>'[1]CU '!B257</f>
        <v>5*48*550</v>
      </c>
      <c r="C237" s="830"/>
      <c r="D237" s="14"/>
      <c r="E237" s="14"/>
      <c r="F237" s="14"/>
      <c r="G237" s="14"/>
      <c r="H237" s="14"/>
      <c r="I237" s="14"/>
      <c r="J237" s="281">
        <f>'[1]CU '!$Q257</f>
        <v>5764.12990406313</v>
      </c>
      <c r="K237" s="104"/>
      <c r="L237" s="104"/>
      <c r="M237" s="104"/>
      <c r="N237" s="104"/>
    </row>
    <row r="238" spans="1:14">
      <c r="A238" s="16" t="str">
        <f>'[1]CU '!A258</f>
        <v>CU108</v>
      </c>
      <c r="B238" s="16" t="str">
        <f>'[1]CU '!B258</f>
        <v>OB15-32</v>
      </c>
      <c r="C238" s="221" t="s">
        <v>20</v>
      </c>
      <c r="D238" s="14">
        <f>'[1]CU '!D257</f>
        <v>0</v>
      </c>
      <c r="E238" s="14">
        <f>'[1]CU '!E257</f>
        <v>0</v>
      </c>
      <c r="F238" s="14" t="str">
        <f>'[1]CU '!F257</f>
        <v>KG</v>
      </c>
      <c r="G238" s="14">
        <f>'[1]CU '!G257</f>
        <v>0</v>
      </c>
      <c r="H238" s="14"/>
      <c r="I238" s="14"/>
      <c r="J238" s="281">
        <f>'[1]CU '!$Q258</f>
        <v>147.540983606557</v>
      </c>
      <c r="K238" s="104"/>
      <c r="L238" s="104"/>
      <c r="M238" s="104"/>
      <c r="N238" s="104"/>
    </row>
    <row r="239" spans="1:14">
      <c r="A239" s="16" t="str">
        <f>'[1]CU '!A259</f>
        <v>CU109</v>
      </c>
      <c r="B239" s="16" t="str">
        <f>'[1]CU '!B259</f>
        <v>OB36</v>
      </c>
      <c r="C239" s="410"/>
      <c r="D239" s="14" t="str">
        <f>'[1]CU '!D258</f>
        <v>CU15~CU32</v>
      </c>
      <c r="E239" s="14" t="str">
        <f>'[1]CU '!E258</f>
        <v>22.5L*41W*18H</v>
      </c>
      <c r="F239" s="14">
        <f>'[1]CU '!F258</f>
        <v>10</v>
      </c>
      <c r="G239" s="14">
        <f>'[1]CU '!G258</f>
        <v>0</v>
      </c>
      <c r="H239" s="14"/>
      <c r="I239" s="14"/>
      <c r="J239" s="281">
        <f>'[1]CU '!$Q259</f>
        <v>147.540983606557</v>
      </c>
      <c r="K239" s="104"/>
      <c r="L239" s="104"/>
      <c r="M239" s="104"/>
      <c r="N239" s="104"/>
    </row>
    <row r="240" spans="1:14">
      <c r="A240" s="16" t="str">
        <f>'[1]CU '!A260</f>
        <v>CU110</v>
      </c>
      <c r="B240" s="16" t="str">
        <f>'[1]CU '!B260</f>
        <v>OB40</v>
      </c>
      <c r="C240" s="410"/>
      <c r="D240" s="14" t="str">
        <f>'[1]CU '!D260</f>
        <v>CU40</v>
      </c>
      <c r="E240" s="14" t="str">
        <f>'[1]CU '!E260</f>
        <v>27*43*20</v>
      </c>
      <c r="F240" s="14">
        <f>'[1]CU '!F260</f>
        <v>10</v>
      </c>
      <c r="G240" s="14">
        <f>'[1]CU '!G260</f>
        <v>0</v>
      </c>
      <c r="H240" s="14"/>
      <c r="I240" s="14"/>
      <c r="J240" s="281">
        <f>'[1]CU '!$Q260</f>
        <v>147.540983606557</v>
      </c>
      <c r="K240" s="104"/>
      <c r="L240" s="104"/>
      <c r="M240" s="104"/>
      <c r="N240" s="104"/>
    </row>
    <row r="241" spans="1:14">
      <c r="A241" s="16" t="str">
        <f>'[1]CU '!A261</f>
        <v>CU111</v>
      </c>
      <c r="B241" s="16" t="str">
        <f>'[1]CU '!B261</f>
        <v>OB50</v>
      </c>
      <c r="C241" s="410"/>
      <c r="D241" s="14" t="str">
        <f>'[1]CU '!D261</f>
        <v>CU50</v>
      </c>
      <c r="E241" s="14" t="str">
        <f>'[1]CU '!E261</f>
        <v>29*46*26</v>
      </c>
      <c r="F241" s="14">
        <f>'[1]CU '!F261</f>
        <v>20</v>
      </c>
      <c r="G241" s="14">
        <f>'[1]CU '!G261</f>
        <v>0</v>
      </c>
      <c r="H241" s="14"/>
      <c r="I241" s="14"/>
      <c r="J241" s="281">
        <f>'[1]CU '!$Q261</f>
        <v>295.081967213115</v>
      </c>
      <c r="K241" s="104"/>
      <c r="L241" s="104"/>
      <c r="M241" s="104"/>
      <c r="N241" s="104"/>
    </row>
    <row r="242" spans="1:14">
      <c r="A242" s="16" t="str">
        <f>'[1]CU '!A262</f>
        <v>CU112</v>
      </c>
      <c r="B242" s="16" t="str">
        <f>'[1]CU '!B262</f>
        <v>OB64-72B</v>
      </c>
      <c r="C242" s="410"/>
      <c r="D242" s="14" t="str">
        <f>'[1]CU '!D262</f>
        <v>CU64B~72B</v>
      </c>
      <c r="E242" s="14" t="str">
        <f>'[1]CU '!E262</f>
        <v>31*45*20</v>
      </c>
      <c r="F242" s="14">
        <f>'[1]CU '!F262</f>
        <v>20</v>
      </c>
      <c r="G242" s="14">
        <f>'[1]CU '!G262</f>
        <v>0</v>
      </c>
      <c r="H242" s="14"/>
      <c r="I242" s="14"/>
      <c r="J242" s="281">
        <f>'[1]CU '!$Q262</f>
        <v>295.081967213115</v>
      </c>
      <c r="K242" s="104"/>
      <c r="L242" s="104"/>
      <c r="M242" s="104"/>
      <c r="N242" s="104"/>
    </row>
    <row r="243" spans="1:14">
      <c r="A243" s="16" t="str">
        <f>'[1]CU '!A263</f>
        <v>CU113</v>
      </c>
      <c r="B243" s="16" t="str">
        <f>'[1]CU '!B263</f>
        <v>OB64-72</v>
      </c>
      <c r="C243" s="410"/>
      <c r="D243" s="14" t="str">
        <f>'[1]CU '!D263</f>
        <v>CU64-72</v>
      </c>
      <c r="E243" s="14" t="str">
        <f>'[1]CU '!E263</f>
        <v>42*47*26</v>
      </c>
      <c r="F243" s="14">
        <f>'[1]CU '!F263</f>
        <v>22</v>
      </c>
      <c r="G243" s="14">
        <f>'[1]CU '!G263</f>
        <v>0</v>
      </c>
      <c r="H243" s="14"/>
      <c r="I243" s="14"/>
      <c r="J243" s="281">
        <f>'[1]CU '!$Q263</f>
        <v>324.590163934426</v>
      </c>
      <c r="K243" s="104"/>
      <c r="L243" s="104"/>
      <c r="M243" s="104"/>
      <c r="N243" s="104"/>
    </row>
    <row r="244" spans="1:14">
      <c r="A244" s="16" t="str">
        <f>'[1]CU '!A264</f>
        <v>CU114</v>
      </c>
      <c r="B244" s="16" t="str">
        <f>'[1]CU '!B264</f>
        <v>OB80-100</v>
      </c>
      <c r="C244" s="410"/>
      <c r="D244" s="14" t="str">
        <f>'[1]CU '!D264</f>
        <v>CU80~100</v>
      </c>
      <c r="E244" s="14" t="str">
        <f>'[1]CU '!E264</f>
        <v>44.5*47*26</v>
      </c>
      <c r="F244" s="14">
        <f>'[1]CU '!F264</f>
        <v>23</v>
      </c>
      <c r="G244" s="14">
        <f>'[1]CU '!G264</f>
        <v>0</v>
      </c>
      <c r="H244" s="14"/>
      <c r="I244" s="14"/>
      <c r="J244" s="281">
        <f>'[1]CU '!$Q264</f>
        <v>339.344262295082</v>
      </c>
      <c r="K244" s="104"/>
      <c r="L244" s="104"/>
      <c r="M244" s="104"/>
      <c r="N244" s="104"/>
    </row>
    <row r="245" spans="1:14">
      <c r="A245" s="16" t="str">
        <f>'[1]CU '!A265</f>
        <v>CU115</v>
      </c>
      <c r="B245" s="16" t="str">
        <f>'[1]CU '!B265</f>
        <v>OB125-160</v>
      </c>
      <c r="C245" s="410"/>
      <c r="D245" s="14" t="str">
        <f>'[1]CU '!D265</f>
        <v>CU125~160</v>
      </c>
      <c r="E245" s="14" t="str">
        <f>'[1]CU '!E265</f>
        <v>57*51*30</v>
      </c>
      <c r="F245" s="14">
        <f>'[1]CU '!F265</f>
        <v>26</v>
      </c>
      <c r="G245" s="14">
        <f>'[1]CU '!G265</f>
        <v>0</v>
      </c>
      <c r="H245" s="14"/>
      <c r="I245" s="14"/>
      <c r="J245" s="281">
        <f>'[1]CU '!$Q265</f>
        <v>383.606557377049</v>
      </c>
      <c r="K245" s="104"/>
      <c r="L245" s="104"/>
      <c r="M245" s="104"/>
      <c r="N245" s="104"/>
    </row>
    <row r="246" spans="1:14">
      <c r="A246" s="16" t="str">
        <f>'[1]CU '!A266</f>
        <v>CU116</v>
      </c>
      <c r="B246" s="16" t="str">
        <f>'[1]CU '!B266</f>
        <v>OB200</v>
      </c>
      <c r="C246" s="410"/>
      <c r="D246" s="14" t="str">
        <f>'[1]CU '!D266</f>
        <v>CU200</v>
      </c>
      <c r="E246" s="14" t="str">
        <f>'[1]CU '!E266</f>
        <v>65*58*40</v>
      </c>
      <c r="F246" s="14">
        <f>'[1]CU '!F266</f>
        <v>45</v>
      </c>
      <c r="G246" s="14">
        <f>'[1]CU '!G266</f>
        <v>0</v>
      </c>
      <c r="H246" s="14"/>
      <c r="I246" s="14"/>
      <c r="J246" s="281">
        <f>'[1]CU '!$Q266</f>
        <v>663.934426229508</v>
      </c>
      <c r="K246" s="104"/>
      <c r="L246" s="104"/>
      <c r="M246" s="104"/>
      <c r="N246" s="175"/>
    </row>
    <row r="247" spans="1:14">
      <c r="A247" s="16" t="str">
        <f>'[1]CU '!A267</f>
        <v>CU117</v>
      </c>
      <c r="B247" s="16" t="str">
        <f>'[1]CU '!B267</f>
        <v>OB250</v>
      </c>
      <c r="C247" s="410"/>
      <c r="D247" s="14" t="str">
        <f>'[1]CU '!D267</f>
        <v>CU250</v>
      </c>
      <c r="E247" s="14" t="str">
        <f>'[1]CU '!E267</f>
        <v>86*61*40</v>
      </c>
      <c r="F247" s="14">
        <f>'[1]CU '!F267</f>
        <v>53</v>
      </c>
      <c r="G247" s="14">
        <f>'[1]CU '!G267</f>
        <v>0</v>
      </c>
      <c r="H247" s="14"/>
      <c r="I247" s="14"/>
      <c r="J247" s="281">
        <f>'[1]CU '!$Q267</f>
        <v>1032.7868852459</v>
      </c>
      <c r="K247" s="104"/>
      <c r="L247" s="104"/>
      <c r="M247" s="104"/>
      <c r="N247" s="176"/>
    </row>
    <row r="248" spans="1:14">
      <c r="A248" s="16" t="str">
        <f>'[1]CU '!A268</f>
        <v>CU118</v>
      </c>
      <c r="B248" s="16" t="str">
        <f>'[1]CU '!B268</f>
        <v>OB300-400</v>
      </c>
      <c r="C248" s="222"/>
      <c r="D248" s="14" t="str">
        <f>'[1]CU '!D268</f>
        <v>CU300~400</v>
      </c>
      <c r="E248" s="14" t="str">
        <f>'[1]CU '!E268</f>
        <v>65*66*40</v>
      </c>
      <c r="F248" s="14">
        <f>'[1]CU '!F268</f>
        <v>53</v>
      </c>
      <c r="G248" s="14">
        <f>'[1]CU '!G268</f>
        <v>0</v>
      </c>
      <c r="H248" s="14"/>
      <c r="I248" s="14"/>
      <c r="J248" s="281">
        <f>'[1]CU '!$Q268</f>
        <v>681.428571428571</v>
      </c>
      <c r="K248" s="104"/>
      <c r="L248" s="104"/>
      <c r="M248" s="104"/>
      <c r="N248" s="176"/>
    </row>
    <row r="249" spans="1:14">
      <c r="A249" s="16" t="str">
        <f>'[1]CU '!A269</f>
        <v>CU118.1</v>
      </c>
      <c r="B249" s="16" t="str">
        <f>'[1]CU '!B269</f>
        <v>3/8 wall plug (100pcs)</v>
      </c>
      <c r="C249" s="221" t="s">
        <v>21</v>
      </c>
      <c r="D249" s="14" t="str">
        <f>'[1]CU '!D269</f>
        <v>ob15-100</v>
      </c>
      <c r="E249" s="14">
        <f>'[1]CU '!E269</f>
        <v>0</v>
      </c>
      <c r="F249" s="14">
        <f>'[1]CU '!F269</f>
        <v>0</v>
      </c>
      <c r="G249" s="14">
        <f>'[1]CU '!G269</f>
        <v>0</v>
      </c>
      <c r="H249" s="14"/>
      <c r="I249" s="14"/>
      <c r="J249" s="281">
        <f>'[1]CU '!$Q269</f>
        <v>85.7142857142857</v>
      </c>
      <c r="K249" s="104"/>
      <c r="L249" s="104"/>
      <c r="M249" s="104"/>
      <c r="N249" s="177"/>
    </row>
    <row r="250" customHeight="1" spans="1:14">
      <c r="A250" s="16" t="str">
        <f>'[1]CU '!A270</f>
        <v>CU118.2</v>
      </c>
      <c r="B250" s="16" t="str">
        <f>'[1]CU '!B270</f>
        <v>3/8 wall plug (1pc)</v>
      </c>
      <c r="C250" s="410"/>
      <c r="D250" s="14">
        <f>'[1]CU '!D270</f>
        <v>0</v>
      </c>
      <c r="E250" s="14">
        <f>'[1]CU '!E270</f>
        <v>0</v>
      </c>
      <c r="F250" s="14">
        <f>'[1]CU '!F270</f>
        <v>0</v>
      </c>
      <c r="G250" s="14">
        <f>'[1]CU '!G270</f>
        <v>0</v>
      </c>
      <c r="H250" s="14"/>
      <c r="I250" s="14"/>
      <c r="J250" s="281">
        <f>'[1]CU '!$Q270</f>
        <v>1.33333333333333</v>
      </c>
      <c r="K250" s="104"/>
      <c r="L250" s="104"/>
      <c r="M250" s="104"/>
      <c r="N250" s="104"/>
    </row>
    <row r="251" customHeight="1" spans="1:14">
      <c r="A251" s="16" t="str">
        <f>'[1]CU '!A271</f>
        <v>CU118.3</v>
      </c>
      <c r="B251" s="16" t="str">
        <f>'[1]CU '!B271</f>
        <v>1/2 wall plug (30pcs)</v>
      </c>
      <c r="C251" s="410"/>
      <c r="D251" s="14"/>
      <c r="E251" s="14"/>
      <c r="F251" s="14"/>
      <c r="G251" s="14"/>
      <c r="H251" s="14"/>
      <c r="I251" s="14"/>
      <c r="J251" s="281">
        <f>'[1]CU '!$Q271</f>
        <v>76.5</v>
      </c>
      <c r="K251" s="104"/>
      <c r="L251" s="104"/>
      <c r="M251" s="104"/>
      <c r="N251" s="104"/>
    </row>
    <row r="252" spans="1:14">
      <c r="A252" s="16" t="str">
        <f>'[1]CU '!A272</f>
        <v>CU118.4</v>
      </c>
      <c r="B252" s="16" t="str">
        <f>'[1]CU '!B272</f>
        <v>1/2 wall plug (1pc)</v>
      </c>
      <c r="C252" s="222"/>
      <c r="D252" s="14">
        <f>'[1]CU '!D272</f>
        <v>0</v>
      </c>
      <c r="E252" s="14">
        <f>'[1]CU '!E272</f>
        <v>0</v>
      </c>
      <c r="F252" s="14">
        <f>'[1]CU '!F272</f>
        <v>0</v>
      </c>
      <c r="G252" s="14">
        <f>'[1]CU '!G272</f>
        <v>0</v>
      </c>
      <c r="H252" s="14"/>
      <c r="I252" s="14"/>
      <c r="J252" s="281">
        <f>'[1]CU '!$Q272</f>
        <v>3.06</v>
      </c>
      <c r="K252" s="104"/>
      <c r="L252" s="104"/>
      <c r="M252" s="104"/>
      <c r="N252" s="104"/>
    </row>
    <row r="253" spans="1:14">
      <c r="A253" s="16" t="str">
        <f>'[1]CU '!A273</f>
        <v>CU124</v>
      </c>
      <c r="B253" s="16" t="str">
        <f>'[1]CU '!B273</f>
        <v>WC-1HP</v>
      </c>
      <c r="C253" s="455" t="s">
        <v>22</v>
      </c>
      <c r="D253" s="14">
        <f>'[1]CU '!D273</f>
        <v>0</v>
      </c>
      <c r="E253" s="14">
        <f>'[1]CU '!E273</f>
        <v>0</v>
      </c>
      <c r="F253" s="14">
        <f>'[1]CU '!F273</f>
        <v>0</v>
      </c>
      <c r="G253" s="14">
        <f>'[1]CU '!G273</f>
        <v>0</v>
      </c>
      <c r="H253" s="14"/>
      <c r="I253" s="14"/>
      <c r="J253" s="281">
        <f>'[1]CU '!$Q273</f>
        <v>773.387843294965</v>
      </c>
      <c r="K253" s="104"/>
      <c r="L253" s="104"/>
      <c r="M253" s="104"/>
      <c r="N253" s="104"/>
    </row>
    <row r="254" spans="1:14">
      <c r="A254" s="16" t="str">
        <f>'[1]CU '!A274</f>
        <v>CU125</v>
      </c>
      <c r="B254" s="16" t="str">
        <f>'[1]CU '!B274</f>
        <v>WC-1.5HP</v>
      </c>
      <c r="C254" s="456"/>
      <c r="D254" s="14">
        <f>'[1]CU '!D274</f>
        <v>0</v>
      </c>
      <c r="E254" s="14">
        <f>'[1]CU '!E274</f>
        <v>0</v>
      </c>
      <c r="F254" s="14">
        <f>'[1]CU '!F274</f>
        <v>0</v>
      </c>
      <c r="G254" s="14">
        <f>'[1]CU '!G274</f>
        <v>0</v>
      </c>
      <c r="H254" s="14"/>
      <c r="I254" s="14"/>
      <c r="J254" s="281">
        <f>'[1]CU '!$Q274</f>
        <v>856.675764880577</v>
      </c>
      <c r="K254" s="104"/>
      <c r="L254" s="104"/>
      <c r="M254" s="104"/>
      <c r="N254" s="104"/>
    </row>
    <row r="255" spans="1:14">
      <c r="A255" s="16" t="str">
        <f>'[1]CU '!A275</f>
        <v>CU128</v>
      </c>
      <c r="B255" s="16" t="str">
        <f>'[1]CU '!B275</f>
        <v>LCU-02</v>
      </c>
      <c r="C255" s="455" t="s">
        <v>23</v>
      </c>
      <c r="D255" s="14" t="str">
        <f>'[1]CU '!D275</f>
        <v>2.5hp </v>
      </c>
      <c r="E255" s="14" t="str">
        <f>'[1]CU '!E275</f>
        <v>1210*530*866</v>
      </c>
      <c r="F255" s="14" t="str">
        <f>'[1]CU '!F275</f>
        <v>1 x 18</v>
      </c>
      <c r="G255" s="14" t="str">
        <f>'[1]CU '!G275</f>
        <v>CYQ75-500 </v>
      </c>
      <c r="H255" s="14"/>
      <c r="I255" s="14"/>
      <c r="J255" s="281" t="str">
        <f>'[1]CU '!$Q275</f>
        <v>~</v>
      </c>
      <c r="K255" s="104"/>
      <c r="L255" s="104"/>
      <c r="M255" s="104"/>
      <c r="N255" s="104"/>
    </row>
    <row r="256" spans="1:14">
      <c r="A256" s="16" t="str">
        <f>'[1]CU '!A276</f>
        <v>CU129</v>
      </c>
      <c r="B256" s="16" t="str">
        <f>'[1]CU '!B276</f>
        <v>LCU-03</v>
      </c>
      <c r="C256" s="456"/>
      <c r="D256" s="14" t="str">
        <f>'[1]CU '!D276</f>
        <v>3hp</v>
      </c>
      <c r="E256" s="14" t="str">
        <f>'[1]CU '!E276</f>
        <v>1210*530*866</v>
      </c>
      <c r="F256" s="14" t="str">
        <f>'[1]CU '!F276</f>
        <v>1 x 18</v>
      </c>
      <c r="G256" s="14" t="str">
        <f>'[1]CU '!G276</f>
        <v>CYQ75-580 </v>
      </c>
      <c r="H256" s="14"/>
      <c r="I256" s="14"/>
      <c r="J256" s="281">
        <f>'[1]CU '!$Q276</f>
        <v>2201.18078476259</v>
      </c>
      <c r="K256" s="104"/>
      <c r="L256" s="104"/>
      <c r="M256" s="104"/>
      <c r="N256" s="104"/>
    </row>
    <row r="257" spans="1:14">
      <c r="A257" s="16" t="str">
        <f>'[1]CU '!A277</f>
        <v>CU130</v>
      </c>
      <c r="B257" s="16" t="str">
        <f>'[1]CU '!B277</f>
        <v>LCU-04</v>
      </c>
      <c r="C257" s="456"/>
      <c r="D257" s="14" t="str">
        <f>'[1]CU '!D277</f>
        <v>4hp </v>
      </c>
      <c r="E257" s="14" t="str">
        <f>'[1]CU '!E277</f>
        <v>1210*530*866</v>
      </c>
      <c r="F257" s="14" t="str">
        <f>'[1]CU '!F277</f>
        <v>1 x 20</v>
      </c>
      <c r="G257" s="14" t="str">
        <f>'[1]CU '!G277</f>
        <v>CYQ75-650</v>
      </c>
      <c r="H257" s="14"/>
      <c r="I257" s="14"/>
      <c r="J257" s="281" t="str">
        <f>'[1]CU '!$Q277</f>
        <v>~</v>
      </c>
      <c r="K257" s="104"/>
      <c r="L257" s="104"/>
      <c r="M257" s="104"/>
      <c r="N257" s="104"/>
    </row>
    <row r="258" spans="1:14">
      <c r="A258" s="16" t="str">
        <f>'[1]CU '!A278</f>
        <v>CU131</v>
      </c>
      <c r="B258" s="16" t="str">
        <f>'[1]CU '!B278</f>
        <v>LCU-05</v>
      </c>
      <c r="C258" s="456"/>
      <c r="D258" s="14" t="str">
        <f>'[1]CU '!D278</f>
        <v>5hp </v>
      </c>
      <c r="E258" s="14" t="str">
        <f>'[1]CU '!E278</f>
        <v>1210*530*1100</v>
      </c>
      <c r="F258" s="14" t="str">
        <f>'[1]CU '!F278</f>
        <v>2 x 16</v>
      </c>
      <c r="G258" s="14" t="str">
        <f>'[1]CU '!G278</f>
        <v>CYQ75-820 </v>
      </c>
      <c r="H258" s="14"/>
      <c r="I258" s="14"/>
      <c r="J258" s="281">
        <f>'[1]CU '!$Q278</f>
        <v>2912.69760059396</v>
      </c>
      <c r="K258" s="104"/>
      <c r="L258" s="104"/>
      <c r="M258" s="104"/>
      <c r="N258" s="104"/>
    </row>
    <row r="259" spans="1:14">
      <c r="A259" s="16" t="str">
        <f>'[1]CU '!A279</f>
        <v>CU132</v>
      </c>
      <c r="B259" s="16" t="str">
        <f>'[1]CU '!B279</f>
        <v>LCU-06</v>
      </c>
      <c r="C259" s="456"/>
      <c r="D259" s="14" t="str">
        <f>'[1]CU '!D279</f>
        <v>6hp </v>
      </c>
      <c r="E259" s="14" t="str">
        <f>'[1]CU '!E279</f>
        <v>1210*530*1260</v>
      </c>
      <c r="F259" s="14" t="str">
        <f>'[1]CU '!F279</f>
        <v>2 x 18</v>
      </c>
      <c r="G259" s="14" t="str">
        <f>'[1]CU '!G279</f>
        <v>CYQ75-1100 </v>
      </c>
      <c r="H259" s="14"/>
      <c r="I259" s="14"/>
      <c r="J259" s="281">
        <f>'[1]CU '!$Q279</f>
        <v>3128.05636926533</v>
      </c>
      <c r="K259" s="104"/>
      <c r="L259" s="104"/>
      <c r="M259" s="104"/>
      <c r="N259" s="104"/>
    </row>
    <row r="260" spans="1:14">
      <c r="A260" s="16" t="str">
        <f>'[1]CU '!A280</f>
        <v>CU133</v>
      </c>
      <c r="B260" s="16" t="str">
        <f>'[1]CU '!B280</f>
        <v>LCU-08</v>
      </c>
      <c r="C260" s="456"/>
      <c r="D260" s="14" t="str">
        <f>'[1]CU '!D280</f>
        <v>8hp </v>
      </c>
      <c r="E260" s="14" t="str">
        <f>'[1]CU '!E280</f>
        <v>1210*530*1260</v>
      </c>
      <c r="F260" s="14" t="str">
        <f>'[1]CU '!F280</f>
        <v>2 x 18</v>
      </c>
      <c r="G260" s="14" t="str">
        <f>'[1]CU '!G280</f>
        <v>CYQ75-1100 </v>
      </c>
      <c r="H260" s="14"/>
      <c r="I260" s="14"/>
      <c r="J260" s="281">
        <f>'[1]CU '!$Q280</f>
        <v>3576.62131837641</v>
      </c>
      <c r="K260" s="104"/>
      <c r="L260" s="104"/>
      <c r="M260" s="104"/>
      <c r="N260" s="104"/>
    </row>
    <row r="261" spans="1:14">
      <c r="A261" s="16" t="str">
        <f>'[1]CU '!A281</f>
        <v>CU134</v>
      </c>
      <c r="B261" s="16" t="str">
        <f>'[1]CU '!B281</f>
        <v>LCU-10</v>
      </c>
      <c r="C261" s="456"/>
      <c r="D261" s="14" t="str">
        <f>'[1]CU '!D281</f>
        <v>10hp</v>
      </c>
      <c r="E261" s="14" t="str">
        <f>'[1]CU '!E281</f>
        <v>1521*560*1350</v>
      </c>
      <c r="F261" s="14" t="str">
        <f>'[1]CU '!F281</f>
        <v>2 x 20</v>
      </c>
      <c r="G261" s="14" t="str">
        <f>'[1]CU '!G281</f>
        <v>cr105</v>
      </c>
      <c r="H261" s="14"/>
      <c r="I261" s="14"/>
      <c r="J261" s="281">
        <f>'[1]CU '!$Q281</f>
        <v>4401.17174207397</v>
      </c>
      <c r="K261" s="104"/>
      <c r="L261" s="104"/>
      <c r="M261" s="104"/>
      <c r="N261" s="104"/>
    </row>
    <row r="262" spans="1:14">
      <c r="A262" s="16" t="str">
        <f>'[1]CU '!A282</f>
        <v>CU135</v>
      </c>
      <c r="B262" s="16" t="str">
        <f>'[1]CU '!B282</f>
        <v>LCU-12</v>
      </c>
      <c r="C262" s="456"/>
      <c r="D262" s="14" t="str">
        <f>'[1]CU '!D282</f>
        <v>12hp</v>
      </c>
      <c r="E262" s="14" t="str">
        <f>'[1]CU '!E282</f>
        <v>1521*560*1350</v>
      </c>
      <c r="F262" s="14" t="str">
        <f>'[1]CU '!F282</f>
        <v>2 x 20</v>
      </c>
      <c r="G262" s="14" t="str">
        <f>'[1]CU '!G282</f>
        <v>cr106</v>
      </c>
      <c r="H262" s="14"/>
      <c r="I262" s="14"/>
      <c r="J262" s="281">
        <f>'[1]CU '!$Q282</f>
        <v>4966.3397814049</v>
      </c>
      <c r="K262" s="104"/>
      <c r="L262" s="104"/>
      <c r="M262" s="104"/>
      <c r="N262" s="104"/>
    </row>
    <row r="263" spans="1:14">
      <c r="A263" s="16" t="str">
        <f>'[1]CU '!A283</f>
        <v>CU136</v>
      </c>
      <c r="B263" s="16" t="str">
        <f>'[1]CU '!B283</f>
        <v>LCU-15</v>
      </c>
      <c r="C263" s="456"/>
      <c r="D263" s="14" t="str">
        <f>'[1]CU '!D283</f>
        <v>15hp</v>
      </c>
      <c r="E263" s="14" t="str">
        <f>'[1]CU '!E283</f>
        <v>1521*560*1550</v>
      </c>
      <c r="F263" s="14" t="str">
        <f>'[1]CU '!F283</f>
        <v>2 x 20</v>
      </c>
      <c r="G263" s="14" t="str">
        <f>'[1]CU '!G283</f>
        <v>cr107</v>
      </c>
      <c r="H263" s="14"/>
      <c r="I263" s="14"/>
      <c r="J263" s="281">
        <f>'[1]CU '!$Q283</f>
        <v>5477.9655854308</v>
      </c>
      <c r="K263" s="104"/>
      <c r="L263" s="104"/>
      <c r="M263" s="104"/>
      <c r="N263" s="104"/>
    </row>
    <row r="264" spans="1:14">
      <c r="A264" s="16" t="str">
        <f>'[1]CU '!A284</f>
        <v>CU137</v>
      </c>
      <c r="B264" s="16" t="str">
        <f>'[1]CU '!B284</f>
        <v>LCU-20</v>
      </c>
      <c r="C264" s="457"/>
      <c r="D264" s="14" t="str">
        <f>'[1]CU '!D284</f>
        <v>20hp</v>
      </c>
      <c r="E264" s="14" t="str">
        <f>'[1]CU '!E284</f>
        <v>1521*560*1550</v>
      </c>
      <c r="F264" s="14" t="str">
        <f>'[1]CU '!F284</f>
        <v>2 x 20</v>
      </c>
      <c r="G264" s="14" t="str">
        <f>'[1]CU '!G284</f>
        <v>cr108</v>
      </c>
      <c r="H264" s="14"/>
      <c r="I264" s="14"/>
      <c r="J264" s="281">
        <f>'[1]CU '!$Q284</f>
        <v>6200.19084832318</v>
      </c>
      <c r="K264" s="104"/>
      <c r="L264" s="104"/>
      <c r="M264" s="104"/>
      <c r="N264" s="104"/>
    </row>
    <row r="265" spans="1:14">
      <c r="A265" s="16" t="str">
        <f>'[1]CU '!A285</f>
        <v>CU140</v>
      </c>
      <c r="B265" s="16" t="str">
        <f>'[1]CU '!B285</f>
        <v>GREEN COLOUR CAT (1L)</v>
      </c>
      <c r="C265" s="831"/>
      <c r="D265" s="14">
        <f>'[1]CU '!D285</f>
        <v>0</v>
      </c>
      <c r="E265" s="14">
        <f>'[1]CU '!E285</f>
        <v>0</v>
      </c>
      <c r="F265" s="14">
        <f>'[1]CU '!F285</f>
        <v>0</v>
      </c>
      <c r="G265" s="14">
        <f>'[1]CU '!G285</f>
        <v>0</v>
      </c>
      <c r="H265" s="14"/>
      <c r="I265" s="14"/>
      <c r="J265" s="281">
        <f>'[1]CU '!$Q285</f>
        <v>28</v>
      </c>
      <c r="K265" s="104"/>
      <c r="L265" s="104"/>
      <c r="M265" s="104"/>
      <c r="N265" s="104"/>
    </row>
    <row r="266" spans="1:14">
      <c r="A266" s="16" t="str">
        <f>'[1]CU '!A286</f>
        <v>CU141</v>
      </c>
      <c r="B266" s="16" t="str">
        <f>'[1]CU '!B286</f>
        <v>BLUE COLOUR CAT (1L)</v>
      </c>
      <c r="C266" s="57"/>
      <c r="D266" s="14">
        <f>'[1]CU '!D286</f>
        <v>0</v>
      </c>
      <c r="E266" s="14">
        <f>'[1]CU '!E286</f>
        <v>0</v>
      </c>
      <c r="F266" s="14">
        <f>'[1]CU '!F286</f>
        <v>0</v>
      </c>
      <c r="G266" s="14">
        <f>'[1]CU '!G286</f>
        <v>0</v>
      </c>
      <c r="H266" s="14"/>
      <c r="I266" s="14"/>
      <c r="J266" s="281">
        <f>'[1]CU '!$Q286</f>
        <v>28</v>
      </c>
      <c r="K266" s="104"/>
      <c r="L266" s="104"/>
      <c r="M266" s="104"/>
      <c r="N266" s="104"/>
    </row>
    <row r="267" spans="1:14">
      <c r="A267" s="16" t="str">
        <f>'[1]CU '!A287</f>
        <v>CU142</v>
      </c>
      <c r="B267" s="16" t="str">
        <f>'[1]CU '!B287</f>
        <v>CYQ75-500 RECEIVER TANK</v>
      </c>
      <c r="C267" s="57"/>
      <c r="D267" s="14" t="str">
        <f>'[1]CU '!D287</f>
        <v>2hp</v>
      </c>
      <c r="E267" s="14" t="str">
        <f>'[1]CU '!E287</f>
        <v>500mml*75mm</v>
      </c>
      <c r="F267" s="14" t="str">
        <f>'[1]CU '!F287</f>
        <v>2.2L</v>
      </c>
      <c r="G267" s="14" t="str">
        <f>'[1]CU '!G287</f>
        <v>bcu36</v>
      </c>
      <c r="H267" s="14"/>
      <c r="I267" s="14"/>
      <c r="J267" s="281">
        <f>'[1]CU '!$Q287</f>
        <v>110.848652001214</v>
      </c>
      <c r="K267" s="104"/>
      <c r="L267" s="104"/>
      <c r="M267" s="104"/>
      <c r="N267" s="104"/>
    </row>
    <row r="268" spans="1:14">
      <c r="A268" s="16" t="str">
        <f>'[1]CU '!A288</f>
        <v>CU143</v>
      </c>
      <c r="B268" s="16" t="str">
        <f>'[1]CU '!B288</f>
        <v>CYQ75-580 RECEIVER TANK</v>
      </c>
      <c r="C268" s="57"/>
      <c r="D268" s="14" t="str">
        <f>'[1]CU '!D288</f>
        <v>3hp</v>
      </c>
      <c r="E268" s="14" t="str">
        <f>'[1]CU '!E288</f>
        <v>580mml*75mm</v>
      </c>
      <c r="F268" s="14" t="str">
        <f>'[1]CU '!F288</f>
        <v>2.6L</v>
      </c>
      <c r="G268" s="14" t="str">
        <f>'[1]CU '!G288</f>
        <v>bcu40</v>
      </c>
      <c r="H268" s="14"/>
      <c r="I268" s="14"/>
      <c r="J268" s="281">
        <f>'[1]CU '!$Q288</f>
        <v>122.725293287058</v>
      </c>
      <c r="K268" s="104"/>
      <c r="L268" s="104"/>
      <c r="M268" s="104"/>
      <c r="N268" s="104"/>
    </row>
    <row r="269" ht="15" customHeight="1" spans="1:14">
      <c r="A269" s="16" t="str">
        <f>'[1]CU '!A289</f>
        <v>CU144</v>
      </c>
      <c r="B269" s="16" t="str">
        <f>'[1]CU '!B289</f>
        <v>CYQ75-600 RECEIVER TANK 3/8"</v>
      </c>
      <c r="D269" s="14"/>
      <c r="E269" s="14"/>
      <c r="F269" s="14"/>
      <c r="G269" s="14"/>
      <c r="H269" s="14"/>
      <c r="I269" s="14"/>
      <c r="J269" s="281">
        <f>'[1]CU '!$Q289</f>
        <v>138.560815001518</v>
      </c>
      <c r="K269" s="104"/>
      <c r="L269" s="104"/>
      <c r="M269" s="104"/>
      <c r="N269" s="104"/>
    </row>
    <row r="270" customHeight="1" spans="1:14">
      <c r="A270" s="16" t="str">
        <f>'[1]CU '!A290</f>
        <v>CU145</v>
      </c>
      <c r="B270" s="16" t="str">
        <f>'[1]CU '!B290</f>
        <v>CYQ75-820 RECEIVER TANK</v>
      </c>
      <c r="D270" s="14"/>
      <c r="E270" s="14"/>
      <c r="F270" s="14"/>
      <c r="G270" s="14"/>
      <c r="H270" s="14"/>
      <c r="I270" s="14"/>
      <c r="J270" s="281">
        <f>'[1]CU '!$Q290</f>
        <v>162.314097573206</v>
      </c>
      <c r="K270" s="104"/>
      <c r="L270" s="104"/>
      <c r="M270" s="104"/>
      <c r="N270" s="104"/>
    </row>
    <row r="271" spans="1:14">
      <c r="A271" s="16" t="str">
        <f>'[1]CU '!A291</f>
        <v>CU146</v>
      </c>
      <c r="B271" s="16" t="str">
        <f>'[1]CU '!B291</f>
        <v>CYQ75-1000 RECEIVER TANK 1/2"</v>
      </c>
      <c r="C271" s="58" t="s">
        <v>24</v>
      </c>
      <c r="D271" s="14"/>
      <c r="E271" s="14"/>
      <c r="F271" s="14"/>
      <c r="G271" s="14"/>
      <c r="H271" s="14"/>
      <c r="I271" s="14"/>
      <c r="J271" s="281">
        <f>'[1]CU '!$Q291</f>
        <v>205.861782287969</v>
      </c>
      <c r="K271" s="104"/>
      <c r="L271" s="104"/>
      <c r="M271" s="104"/>
      <c r="N271" s="104"/>
    </row>
    <row r="272" customHeight="1" spans="1:14">
      <c r="A272" s="16" t="str">
        <f>'[1]CU '!A292</f>
        <v>CU146.1</v>
      </c>
      <c r="B272" s="16" t="str">
        <f>'[1]CU '!B292</f>
        <v>4 x 14 x 300 condenser</v>
      </c>
      <c r="C272" s="59"/>
      <c r="D272" s="14"/>
      <c r="E272" s="14"/>
      <c r="F272" s="14"/>
      <c r="G272" s="14"/>
      <c r="H272" s="14"/>
      <c r="I272" s="14"/>
      <c r="J272" s="281">
        <f>'[1]CU '!$Q292</f>
        <v>303.406000061871</v>
      </c>
      <c r="K272" s="104"/>
      <c r="L272" s="104"/>
      <c r="M272" s="104"/>
      <c r="N272" s="104"/>
    </row>
    <row r="273" spans="1:14">
      <c r="A273" s="16" t="str">
        <f>'[1]CU '!A293</f>
        <v>CU146.2</v>
      </c>
      <c r="B273" s="16" t="str">
        <f>'[1]CU '!B293</f>
        <v>4 x 16 x 300 condenser</v>
      </c>
      <c r="C273" s="59"/>
      <c r="D273" s="14"/>
      <c r="E273" s="14"/>
      <c r="F273" s="14"/>
      <c r="G273" s="14"/>
      <c r="H273" s="14"/>
      <c r="I273" s="14"/>
      <c r="J273" s="281">
        <f>'[1]CU '!$Q293</f>
        <v>335.531341244893</v>
      </c>
      <c r="K273" s="104"/>
      <c r="L273" s="104"/>
      <c r="M273" s="104"/>
      <c r="N273" s="104"/>
    </row>
    <row r="274" spans="1:14">
      <c r="A274" s="16" t="str">
        <f>'[1]CU '!A294</f>
        <v>CU146.3</v>
      </c>
      <c r="B274" s="16" t="str">
        <f>'[1]CU '!B294</f>
        <v>4 x 16 x 400 condenser</v>
      </c>
      <c r="C274" s="59"/>
      <c r="D274" s="14" t="str">
        <f>'[1]CU '!D294</f>
        <v>1.5HP</v>
      </c>
      <c r="E274" s="14">
        <f>'[1]CU '!E294</f>
        <v>0</v>
      </c>
      <c r="F274" s="14">
        <f>'[1]CU '!F294</f>
        <v>0</v>
      </c>
      <c r="G274" s="14">
        <f>'[1]CU '!G294</f>
        <v>0</v>
      </c>
      <c r="H274" s="14"/>
      <c r="I274" s="14"/>
      <c r="J274" s="281">
        <f>'[1]CU '!$Q294</f>
        <v>397.40236870849</v>
      </c>
      <c r="K274" s="104"/>
      <c r="L274" s="104"/>
      <c r="M274" s="104"/>
      <c r="N274" s="104"/>
    </row>
    <row r="275" spans="1:14">
      <c r="A275" s="16" t="str">
        <f>'[1]CU '!A295</f>
        <v>CU147</v>
      </c>
      <c r="B275" s="16" t="str">
        <f>'[1]CU '!B295</f>
        <v>4 x 20 x 400 condenser</v>
      </c>
      <c r="C275" s="60"/>
      <c r="D275" s="14" t="str">
        <f>'[1]CU '!D295</f>
        <v>2HP</v>
      </c>
      <c r="E275" s="14">
        <f>'[1]CU '!E295</f>
        <v>0</v>
      </c>
      <c r="F275" s="14">
        <f>'[1]CU '!F295</f>
        <v>0</v>
      </c>
      <c r="G275" s="14">
        <f>'[1]CU '!G295</f>
        <v>0</v>
      </c>
      <c r="H275" s="14"/>
      <c r="I275" s="14"/>
      <c r="J275" s="281">
        <f>'[1]CU '!$Q295</f>
        <v>511.6258040259</v>
      </c>
      <c r="K275" s="104"/>
      <c r="L275" s="104"/>
      <c r="M275" s="104"/>
      <c r="N275" s="104"/>
    </row>
    <row r="276" spans="1:14">
      <c r="A276" s="16" t="str">
        <f>'[1]CU '!A296</f>
        <v>CU148</v>
      </c>
      <c r="B276" s="16" t="str">
        <f>'[1]CU '!B296</f>
        <v>4 x 24 x 400 condenser</v>
      </c>
      <c r="C276" s="58"/>
      <c r="D276" s="14" t="str">
        <f>'[1]CU '!D296</f>
        <v>2.5HP</v>
      </c>
      <c r="E276" s="14">
        <f>'[1]CU '!E296</f>
        <v>0</v>
      </c>
      <c r="F276" s="14">
        <f>'[1]CU '!F296</f>
        <v>0</v>
      </c>
      <c r="G276" s="14">
        <f>'[1]CU '!G296</f>
        <v>0</v>
      </c>
      <c r="H276" s="14"/>
      <c r="I276" s="14"/>
      <c r="J276" s="281">
        <f>'[1]CU '!$Q296</f>
        <v>598.483207965181</v>
      </c>
      <c r="K276" s="104"/>
      <c r="L276" s="104"/>
      <c r="M276" s="104"/>
      <c r="N276" s="104"/>
    </row>
    <row r="277" spans="1:14">
      <c r="A277" s="16" t="str">
        <f>'[1]CU '!A297</f>
        <v>CU151</v>
      </c>
      <c r="B277" s="16" t="str">
        <f>'[1]CU '!B297</f>
        <v>fan motor 25w(for bcu10-22,wcu1-1.5hp)</v>
      </c>
      <c r="C277" s="58"/>
      <c r="D277" s="14">
        <f>'[1]CU '!D297</f>
        <v>0</v>
      </c>
      <c r="E277" s="14">
        <f>'[1]CU '!E297</f>
        <v>0</v>
      </c>
      <c r="F277" s="14">
        <f>'[1]CU '!F297</f>
        <v>0</v>
      </c>
      <c r="G277" s="14">
        <f>'[1]CU '!G297</f>
        <v>0</v>
      </c>
      <c r="H277" s="14"/>
      <c r="I277" s="14"/>
      <c r="J277" s="281">
        <f>'[1]CU '!$Q297</f>
        <v>113.223980258383</v>
      </c>
      <c r="K277" s="104"/>
      <c r="L277" s="104"/>
      <c r="M277" s="104"/>
      <c r="N277" s="104"/>
    </row>
    <row r="278" spans="1:14">
      <c r="A278" s="16" t="str">
        <f>'[1]CU '!A298</f>
        <v>CU151.1</v>
      </c>
      <c r="B278" s="16" t="str">
        <f>'[1]CU '!B298</f>
        <v>fan motor 40w(for wcu2hp-3hp)</v>
      </c>
      <c r="C278" s="58"/>
      <c r="D278" s="14">
        <f>'[1]CU '!D298</f>
        <v>0</v>
      </c>
      <c r="E278" s="14">
        <f>'[1]CU '!E298</f>
        <v>0</v>
      </c>
      <c r="F278" s="14">
        <f>'[1]CU '!F298</f>
        <v>0</v>
      </c>
      <c r="G278" s="14">
        <f>'[1]CU '!G298</f>
        <v>0</v>
      </c>
      <c r="H278" s="14"/>
      <c r="I278" s="14"/>
      <c r="J278" s="281">
        <f>'[1]CU '!$Q298</f>
        <v>137.901001596748</v>
      </c>
      <c r="K278" s="104"/>
      <c r="L278" s="104"/>
      <c r="M278" s="104"/>
      <c r="N278" s="104"/>
    </row>
    <row r="279" spans="1:14">
      <c r="A279" s="16" t="str">
        <f>'[1]CU '!A299</f>
        <v>CU152</v>
      </c>
      <c r="B279" s="16" t="str">
        <f>'[1]CU '!B299</f>
        <v>fan motor 85w(for bcu36-100)</v>
      </c>
      <c r="C279" s="57"/>
      <c r="D279" s="14">
        <f>'[1]CU '!D299</f>
        <v>0</v>
      </c>
      <c r="E279" s="14">
        <f>'[1]CU '!E299</f>
        <v>0</v>
      </c>
      <c r="F279" s="14">
        <f>'[1]CU '!F299</f>
        <v>0</v>
      </c>
      <c r="G279" s="14">
        <f>'[1]CU '!G299</f>
        <v>0</v>
      </c>
      <c r="H279" s="14"/>
      <c r="I279" s="14"/>
      <c r="J279" s="281">
        <f>'[1]CU '!$Q299</f>
        <v>203.222528668892</v>
      </c>
      <c r="K279" s="104"/>
      <c r="L279" s="104"/>
      <c r="M279" s="104"/>
      <c r="N279" s="104"/>
    </row>
    <row r="280" spans="1:14">
      <c r="A280" s="16" t="str">
        <f>'[1]CU '!A300</f>
        <v>CU153</v>
      </c>
      <c r="B280" s="16" t="str">
        <f>'[1]CU '!B300</f>
        <v>fan blade 400mm 25w(for bcu10-22,wcu1-1.5hp)</v>
      </c>
      <c r="C280" s="57"/>
      <c r="D280" s="14">
        <f>'[1]CU '!D300</f>
        <v>0</v>
      </c>
      <c r="E280" s="14">
        <f>'[1]CU '!E300</f>
        <v>0</v>
      </c>
      <c r="F280" s="14">
        <f>'[1]CU '!F300</f>
        <v>0</v>
      </c>
      <c r="G280" s="14">
        <f>'[1]CU '!G300</f>
        <v>0</v>
      </c>
      <c r="H280" s="14"/>
      <c r="I280" s="14"/>
      <c r="J280" s="281">
        <f>'[1]CU '!$Q300</f>
        <v>15.967484395413</v>
      </c>
      <c r="K280" s="104"/>
      <c r="L280" s="104"/>
      <c r="M280" s="104"/>
      <c r="N280" s="104"/>
    </row>
    <row r="281" spans="1:14">
      <c r="A281" s="16" t="str">
        <f>'[1]CU '!A301</f>
        <v>CU153.1</v>
      </c>
      <c r="B281" s="16" t="str">
        <f>'[1]CU '!B301</f>
        <v>fan blade 400mm 40w(wcu2-3hp)</v>
      </c>
      <c r="C281" s="57"/>
      <c r="D281" s="14">
        <f>'[1]CU '!D301</f>
        <v>0</v>
      </c>
      <c r="E281" s="14">
        <f>'[1]CU '!E301</f>
        <v>0</v>
      </c>
      <c r="F281" s="14">
        <f>'[1]CU '!F301</f>
        <v>0</v>
      </c>
      <c r="G281" s="14">
        <f>'[1]CU '!G301</f>
        <v>0</v>
      </c>
      <c r="H281" s="14"/>
      <c r="I281" s="14"/>
      <c r="J281" s="281">
        <f>'[1]CU '!$Q301</f>
        <v>26.1286108288576</v>
      </c>
      <c r="K281" s="104"/>
      <c r="L281" s="104"/>
      <c r="M281" s="104"/>
      <c r="N281" s="104"/>
    </row>
    <row r="282" spans="1:14">
      <c r="A282" s="16" t="str">
        <f>'[1]CU '!A302</f>
        <v>CU154</v>
      </c>
      <c r="B282" s="16" t="str">
        <f>'[1]CU '!B302</f>
        <v>fan blade 496mm*150mm(bcu36-100)</v>
      </c>
      <c r="C282" s="57"/>
      <c r="D282" s="14">
        <f>'[1]CU '!D302</f>
        <v>0</v>
      </c>
      <c r="E282" s="14">
        <f>'[1]CU '!E302</f>
        <v>0</v>
      </c>
      <c r="F282" s="14">
        <f>'[1]CU '!F302</f>
        <v>0</v>
      </c>
      <c r="G282" s="14">
        <f>'[1]CU '!G302</f>
        <v>0</v>
      </c>
      <c r="H282" s="14"/>
      <c r="I282" s="14"/>
      <c r="J282" s="281">
        <f>'[1]CU '!$Q302</f>
        <v>36.2897372623022</v>
      </c>
      <c r="K282" s="104"/>
      <c r="L282" s="104"/>
      <c r="M282" s="104"/>
      <c r="N282" s="104"/>
    </row>
    <row r="283" spans="1:14">
      <c r="A283" s="16" t="str">
        <f>'[1]CU '!A303</f>
        <v>CU155</v>
      </c>
      <c r="B283" s="16" t="str">
        <f>'[1]CU '!B303</f>
        <v>fan cover (bcu10-22)</v>
      </c>
      <c r="C283" s="57"/>
      <c r="D283" s="14">
        <f>'[1]CU '!D303</f>
        <v>0</v>
      </c>
      <c r="E283" s="14">
        <f>'[1]CU '!E303</f>
        <v>0</v>
      </c>
      <c r="F283" s="14">
        <f>'[1]CU '!F303</f>
        <v>0</v>
      </c>
      <c r="G283" s="14">
        <f>'[1]CU '!G303</f>
        <v>0</v>
      </c>
      <c r="H283" s="14"/>
      <c r="I283" s="14"/>
      <c r="J283" s="281">
        <f>'[1]CU '!$Q303</f>
        <v>20.3222528668892</v>
      </c>
      <c r="K283" s="104"/>
      <c r="L283" s="104"/>
      <c r="M283" s="104"/>
      <c r="N283" s="104"/>
    </row>
    <row r="284" spans="1:14">
      <c r="A284" s="16" t="str">
        <f>'[1]CU '!A304</f>
        <v>CU156</v>
      </c>
      <c r="B284" s="16" t="str">
        <f>'[1]CU '!B304</f>
        <v>fan cover (bcu36-100)</v>
      </c>
      <c r="C284" s="57"/>
      <c r="D284" s="14">
        <f>'[1]CU '!D304</f>
        <v>0</v>
      </c>
      <c r="E284" s="14">
        <f>'[1]CU '!E304</f>
        <v>0</v>
      </c>
      <c r="F284" s="14">
        <f>'[1]CU '!F304</f>
        <v>0</v>
      </c>
      <c r="G284" s="14">
        <f>'[1]CU '!G304</f>
        <v>0</v>
      </c>
      <c r="H284" s="14"/>
      <c r="I284" s="14"/>
      <c r="J284" s="281">
        <f>'[1]CU '!$Q304</f>
        <v>34.8381477718101</v>
      </c>
      <c r="K284" s="104"/>
      <c r="L284" s="104"/>
      <c r="M284" s="104"/>
      <c r="N284" s="104"/>
    </row>
    <row r="285" spans="1:14">
      <c r="A285" s="16" t="str">
        <f>'[1]CU '!A305</f>
        <v>CU157</v>
      </c>
      <c r="B285" s="16" t="str">
        <f>'[1]CU '!B305</f>
        <v>15hp 2*41*2r left/right condenser (705+935mm)</v>
      </c>
      <c r="C285" s="57"/>
      <c r="D285" s="14">
        <f>'[1]CU '!D305</f>
        <v>0</v>
      </c>
      <c r="E285" s="14">
        <f>'[1]CU '!E305</f>
        <v>0</v>
      </c>
      <c r="F285" s="14">
        <f>'[1]CU '!F305</f>
        <v>0</v>
      </c>
      <c r="G285" s="14">
        <f>'[1]CU '!G305</f>
        <v>0</v>
      </c>
      <c r="H285" s="14"/>
      <c r="I285" s="14"/>
      <c r="J285" s="281">
        <f>'[1]CU '!$Q305</f>
        <v>4443.12609263665</v>
      </c>
      <c r="K285" s="104"/>
      <c r="L285" s="104"/>
      <c r="M285" s="104"/>
      <c r="N285" s="104"/>
    </row>
    <row r="286" spans="1:14">
      <c r="A286" s="16" t="str">
        <f>'[1]CU '!A306</f>
        <v>CU158</v>
      </c>
      <c r="B286" s="16" t="str">
        <f>'[1]CU '!B306</f>
        <v>15hp 2*41*2r left/right condenser (780+960mm)</v>
      </c>
      <c r="C286" s="57"/>
      <c r="D286" s="14">
        <f>'[1]CU '!D306</f>
        <v>0</v>
      </c>
      <c r="E286" s="14">
        <f>'[1]CU '!E306</f>
        <v>0</v>
      </c>
      <c r="F286" s="14">
        <f>'[1]CU '!F306</f>
        <v>0</v>
      </c>
      <c r="G286" s="14">
        <f>'[1]CU '!G306</f>
        <v>0</v>
      </c>
      <c r="H286" s="14"/>
      <c r="I286" s="14"/>
      <c r="J286" s="281">
        <f>'[1]CU '!$Q306</f>
        <v>4498.41534813955</v>
      </c>
      <c r="K286" s="104"/>
      <c r="L286" s="104"/>
      <c r="M286" s="104"/>
      <c r="N286" s="104"/>
    </row>
    <row r="287" spans="1:14">
      <c r="A287" s="16" t="str">
        <f>'[1]CU '!A307</f>
        <v>CU159</v>
      </c>
      <c r="B287" s="16" t="str">
        <f>'[1]CU '!B307</f>
        <v>7.5hp 1*36*3r L shape condenser (280+880mm)</v>
      </c>
      <c r="C287" s="57"/>
      <c r="D287" s="14">
        <f>'[1]CU '!D307</f>
        <v>0</v>
      </c>
      <c r="E287" s="14">
        <f>'[1]CU '!E307</f>
        <v>0</v>
      </c>
      <c r="F287" s="14">
        <f>'[1]CU '!F307</f>
        <v>0</v>
      </c>
      <c r="G287" s="14">
        <f>'[1]CU '!G307</f>
        <v>0</v>
      </c>
      <c r="H287" s="14"/>
      <c r="I287" s="14"/>
      <c r="J287" s="281">
        <f>'[1]CU '!$Q307</f>
        <v>2585.64377993903</v>
      </c>
      <c r="K287" s="104"/>
      <c r="L287" s="104"/>
      <c r="M287" s="104"/>
      <c r="N287" s="104"/>
    </row>
  </sheetData>
  <mergeCells count="37">
    <mergeCell ref="C9:C33"/>
    <mergeCell ref="C34:C38"/>
    <mergeCell ref="C39:C55"/>
    <mergeCell ref="C56:C68"/>
    <mergeCell ref="C69:C77"/>
    <mergeCell ref="C78:C86"/>
    <mergeCell ref="C91:C101"/>
    <mergeCell ref="C102:C124"/>
    <mergeCell ref="C125:C139"/>
    <mergeCell ref="C140:C144"/>
    <mergeCell ref="C145:C155"/>
    <mergeCell ref="C156:C170"/>
    <mergeCell ref="C171:C177"/>
    <mergeCell ref="C178:C185"/>
    <mergeCell ref="C186:C197"/>
    <mergeCell ref="C203:C208"/>
    <mergeCell ref="C209:C233"/>
    <mergeCell ref="C236:C237"/>
    <mergeCell ref="C238:C248"/>
    <mergeCell ref="C249:C252"/>
    <mergeCell ref="C253:C254"/>
    <mergeCell ref="C255:C264"/>
    <mergeCell ref="C271:C275"/>
    <mergeCell ref="N9:N33"/>
    <mergeCell ref="N34:N55"/>
    <mergeCell ref="N56:N68"/>
    <mergeCell ref="N69:N86"/>
    <mergeCell ref="N91:N101"/>
    <mergeCell ref="N102:N124"/>
    <mergeCell ref="N125:N139"/>
    <mergeCell ref="N140:N144"/>
    <mergeCell ref="N145:N155"/>
    <mergeCell ref="N156:N170"/>
    <mergeCell ref="N171:N176"/>
    <mergeCell ref="N177:N196"/>
    <mergeCell ref="N197:N231"/>
    <mergeCell ref="N246:N249"/>
  </mergeCells>
  <pageMargins left="0.708661417322835" right="0.708661417322835" top="0.748031496062992" bottom="0.748031496062992" header="0.31496062992126" footer="0.31496062992126"/>
  <pageSetup paperSize="9" orientation="landscape"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217"/>
  <sheetViews>
    <sheetView zoomScale="130" zoomScaleNormal="130" topLeftCell="A75" workbookViewId="0">
      <selection activeCell="H78" sqref="H78"/>
    </sheetView>
  </sheetViews>
  <sheetFormatPr defaultColWidth="9" defaultRowHeight="11.25"/>
  <cols>
    <col min="1" max="1" width="13.7142857142857" style="773" customWidth="1"/>
    <col min="2" max="2" width="38.3809523809524" style="400" customWidth="1"/>
    <col min="3" max="3" width="22.0857142857143" style="773" customWidth="1"/>
    <col min="4" max="4" width="18.7619047619048" style="400" customWidth="1"/>
    <col min="5" max="5" width="15.647619047619" style="400" customWidth="1"/>
    <col min="6" max="6" width="15.8190476190476" style="400" customWidth="1"/>
    <col min="7" max="7" width="14.2857142857143" style="400" customWidth="1"/>
    <col min="8" max="8" width="13.1809523809524" style="551" customWidth="1"/>
    <col min="9" max="9" width="12.9619047619048" style="400" customWidth="1"/>
    <col min="10" max="10" width="26.0857142857143" style="400" customWidth="1"/>
    <col min="11" max="16376" width="9.14285714285714" style="400"/>
    <col min="16377" max="16384" width="9" style="400"/>
  </cols>
  <sheetData>
    <row r="1" s="400" customFormat="1" spans="1:8">
      <c r="A1" s="317" t="s">
        <v>25</v>
      </c>
      <c r="B1" s="774"/>
      <c r="C1" s="775"/>
      <c r="D1" s="774"/>
      <c r="E1" s="774"/>
      <c r="F1" s="774"/>
      <c r="G1" s="774"/>
      <c r="H1" s="551"/>
    </row>
    <row r="2" s="400" customFormat="1" spans="1:8">
      <c r="A2" s="776" t="s">
        <v>26</v>
      </c>
      <c r="B2" s="777"/>
      <c r="C2" s="776"/>
      <c r="D2" s="777"/>
      <c r="E2" s="777"/>
      <c r="F2" s="777"/>
      <c r="G2" s="777"/>
      <c r="H2" s="551"/>
    </row>
    <row r="3" s="400" customFormat="1" spans="1:8">
      <c r="A3" s="776" t="s">
        <v>27</v>
      </c>
      <c r="B3" s="777"/>
      <c r="C3" s="776"/>
      <c r="D3" s="777"/>
      <c r="E3" s="777"/>
      <c r="F3" s="777"/>
      <c r="G3" s="777"/>
      <c r="H3" s="551"/>
    </row>
    <row r="4" s="400" customFormat="1" spans="1:8">
      <c r="A4" s="317" t="s">
        <v>28</v>
      </c>
      <c r="B4" s="192"/>
      <c r="C4" s="317"/>
      <c r="D4" s="192"/>
      <c r="E4" s="192"/>
      <c r="F4" s="192"/>
      <c r="G4" s="192"/>
      <c r="H4" s="551"/>
    </row>
    <row r="5" s="400" customFormat="1" spans="1:8">
      <c r="A5" s="317" t="s">
        <v>29</v>
      </c>
      <c r="B5" s="192"/>
      <c r="C5" s="317"/>
      <c r="D5" s="192"/>
      <c r="E5" s="192"/>
      <c r="F5" s="192"/>
      <c r="G5" s="192"/>
      <c r="H5" s="551"/>
    </row>
    <row r="6" s="400" customFormat="1" spans="1:8">
      <c r="A6" s="317" t="str">
        <f>'[1]aluminium plate'!A6</f>
        <v>DATE :5.12.25</v>
      </c>
      <c r="B6" s="192"/>
      <c r="C6" s="317"/>
      <c r="D6" s="192"/>
      <c r="E6" s="192"/>
      <c r="F6" s="192"/>
      <c r="G6" s="192"/>
      <c r="H6" s="551"/>
    </row>
    <row r="7" s="400" customFormat="1" spans="1:9">
      <c r="A7" s="317" t="s">
        <v>30</v>
      </c>
      <c r="B7" s="778">
        <f>'[1]Small comp'!B5</f>
        <v>4.25</v>
      </c>
      <c r="C7" s="778"/>
      <c r="D7" s="779"/>
      <c r="E7" s="779"/>
      <c r="F7" s="779"/>
      <c r="G7" s="779"/>
      <c r="H7" s="551"/>
      <c r="I7" s="400">
        <f>[1]Quickool!O7</f>
        <v>0</v>
      </c>
    </row>
    <row r="8" s="400" customFormat="1" ht="12" spans="1:10">
      <c r="A8" s="773"/>
      <c r="C8" s="773"/>
      <c r="H8" s="551"/>
      <c r="I8" s="400" t="str">
        <f>[1]Quickool!P8</f>
        <v>Warrantly 1year on parts only</v>
      </c>
      <c r="J8" s="789"/>
    </row>
    <row r="9" s="400" customFormat="1" ht="12" spans="1:10">
      <c r="A9" s="562" t="str">
        <f>[1]Quickool!A9</f>
        <v>ITEM CODE</v>
      </c>
      <c r="B9" s="344" t="str">
        <f>[1]Quickool!B9</f>
        <v>MODEL</v>
      </c>
      <c r="C9" s="699" t="s">
        <v>31</v>
      </c>
      <c r="D9" s="13" t="s">
        <v>32</v>
      </c>
      <c r="E9" s="344" t="str">
        <f>[1]Quickool!E9</f>
        <v>cond unit model</v>
      </c>
      <c r="F9" s="344" t="str">
        <f>[1]Quickool!G9</f>
        <v>fan sets</v>
      </c>
      <c r="G9" s="780" t="str">
        <f>[1]Quickool!H9</f>
        <v>cappillary tube</v>
      </c>
      <c r="H9" s="781" t="str">
        <f>[1]Quickool!$J9</f>
        <v>blower</v>
      </c>
      <c r="I9" s="73" t="str">
        <f>[1]Quickool!P9</f>
        <v>(RM) </v>
      </c>
      <c r="J9" s="790" t="s">
        <v>1</v>
      </c>
    </row>
    <row r="10" s="400" customFormat="1" ht="20" customHeight="1" spans="1:10">
      <c r="A10" s="562" t="str">
        <f>[1]Quickool!A10</f>
        <v>CAB001</v>
      </c>
      <c r="B10" s="88" t="str">
        <f>[1]Quickool!B10</f>
        <v>Mini 2 Door cabinet c/w 1/3hp cond unit</v>
      </c>
      <c r="C10" s="91" t="str">
        <f>[1]Quickool!C10</f>
        <v>760*585*1830</v>
      </c>
      <c r="D10" s="221" t="s">
        <v>33</v>
      </c>
      <c r="E10" s="344" t="str">
        <f>[1]Quickool!E10</f>
        <v>KK270CZ1 cw cs030</v>
      </c>
      <c r="F10" s="344" t="str">
        <f>[1]Quickool!G10</f>
        <v>10watts</v>
      </c>
      <c r="G10" s="782" t="str">
        <f>[1]Quickool!H10</f>
        <v>0.049*54" (0.4kg)</v>
      </c>
      <c r="H10" s="783" t="str">
        <f>[1]Quickool!$J10</f>
        <v>~</v>
      </c>
      <c r="I10" s="443">
        <f>[1]Quickool!P10</f>
        <v>2742.09574043756</v>
      </c>
      <c r="J10" s="100"/>
    </row>
    <row r="11" s="400" customFormat="1" ht="18" customHeight="1" spans="1:10">
      <c r="A11" s="562" t="str">
        <f>[1]Quickool!A11</f>
        <v>CAB002</v>
      </c>
      <c r="B11" s="88" t="str">
        <f>[1]Quickool!B11</f>
        <v>2 Door cabinet c/w 3/8hp cond unit R134</v>
      </c>
      <c r="C11" s="91" t="str">
        <f>[1]Quickool!C11</f>
        <v>840*685*2080</v>
      </c>
      <c r="D11" s="410"/>
      <c r="E11" s="344" t="str">
        <f>[1]Quickool!E11</f>
        <v>K325CZ1 cs033</v>
      </c>
      <c r="F11" s="344" t="str">
        <f>[1]Quickool!G11</f>
        <v>10watts</v>
      </c>
      <c r="G11" s="782" t="str">
        <f>[1]Quickool!H11</f>
        <v>0.049*54"</v>
      </c>
      <c r="H11" s="783" t="str">
        <f>[1]Quickool!$J11</f>
        <v>~</v>
      </c>
      <c r="I11" s="443">
        <f>[1]Quickool!P11</f>
        <v>3457.47511631116</v>
      </c>
      <c r="J11" s="100"/>
    </row>
    <row r="12" s="400" customFormat="1" ht="20" customHeight="1" spans="1:10">
      <c r="A12" s="562" t="str">
        <f>[1]Quickool!A12</f>
        <v>CAB003</v>
      </c>
      <c r="B12" s="88" t="str">
        <f>[1]Quickool!B12</f>
        <v>4 Door cabinet c/w 1/2hp cond unit R134</v>
      </c>
      <c r="C12" s="91" t="str">
        <f>[1]Quickool!C12</f>
        <v>1300*685*2080</v>
      </c>
      <c r="D12" s="410"/>
      <c r="E12" s="344" t="str">
        <f>[1]Quickool!E12</f>
        <v>K400CZ1 cw cs060</v>
      </c>
      <c r="F12" s="344" t="str">
        <f>[1]Quickool!G12</f>
        <v>16watts</v>
      </c>
      <c r="G12" s="782" t="str">
        <f>[1]Quickool!H12</f>
        <v>0.042*52" (0.8kg)</v>
      </c>
      <c r="H12" s="783" t="str">
        <f>[1]Quickool!$J12</f>
        <v>~</v>
      </c>
      <c r="I12" s="443">
        <f>[1]Quickool!P12</f>
        <v>4318.85937206569</v>
      </c>
      <c r="J12" s="100"/>
    </row>
    <row r="13" s="400" customFormat="1" ht="17" customHeight="1" spans="1:10">
      <c r="A13" s="562" t="str">
        <f>[1]Quickool!A13</f>
        <v>CAB004</v>
      </c>
      <c r="B13" s="88" t="str">
        <f>[1]Quickool!B13</f>
        <v>6 Door cabinet c/w 5/8hp cond unit R404</v>
      </c>
      <c r="C13" s="91" t="str">
        <f>[1]Quickool!C13</f>
        <v>1930*685*2080</v>
      </c>
      <c r="D13" s="410"/>
      <c r="E13" s="344" t="str">
        <f>[1]Quickool!E13</f>
        <v>ne2178ck,mpt16la cw cs075</v>
      </c>
      <c r="F13" s="344" t="str">
        <f>[1]Quickool!G13</f>
        <v>18watts cw hi/lo switch</v>
      </c>
      <c r="G13" s="782" t="str">
        <f>[1]Quickool!H13</f>
        <v>0.055*60"</v>
      </c>
      <c r="H13" s="783" t="str">
        <f>[1]Quickool!$J13</f>
        <v>~</v>
      </c>
      <c r="I13" s="443">
        <f>[1]Quickool!P13</f>
        <v>5625.03029552725</v>
      </c>
      <c r="J13" s="100"/>
    </row>
    <row r="14" s="400" customFormat="1" ht="22" customHeight="1" spans="1:10">
      <c r="A14" s="562" t="str">
        <f>[1]Quickool!A14</f>
        <v>CAB005</v>
      </c>
      <c r="B14" s="88" t="str">
        <f>[1]Quickool!B14</f>
        <v>6 Door cabinet c/w 3/4hp cond unit R404</v>
      </c>
      <c r="C14" s="91" t="str">
        <f>[1]Quickool!C14</f>
        <v>1930*685*2080</v>
      </c>
      <c r="D14" s="410"/>
      <c r="E14" s="344" t="str">
        <f>[1]Quickool!E14</f>
        <v>ne2180ck,mpt18la cw cs075</v>
      </c>
      <c r="F14" s="344" t="str">
        <f>[1]Quickool!G14</f>
        <v>25watts cw hi/lo switch</v>
      </c>
      <c r="G14" s="782" t="str">
        <f>[1]Quickool!H14</f>
        <v>0.055*60" (0.9kg)</v>
      </c>
      <c r="H14" s="783" t="str">
        <f>[1]Quickool!$J14</f>
        <v>~</v>
      </c>
      <c r="I14" s="443">
        <f>[1]Quickool!P14</f>
        <v>5701.21453243722</v>
      </c>
      <c r="J14" s="100"/>
    </row>
    <row r="15" s="400" customFormat="1" ht="24" customHeight="1" spans="1:10">
      <c r="A15" s="562" t="str">
        <f>[1]Quickool!A15</f>
        <v>CAB006</v>
      </c>
      <c r="B15" s="197" t="str">
        <f>[1]Quickool!B15</f>
        <v>2 Door cabinet full piping (8rack 32ice)c/w ice tray</v>
      </c>
      <c r="C15" s="91" t="str">
        <f>[1]Quickool!C15</f>
        <v>840*685*2080</v>
      </c>
      <c r="D15" s="410"/>
      <c r="E15" s="344" t="str">
        <f>[1]Quickool!E15</f>
        <v>Nct2195ck cw cs145</v>
      </c>
      <c r="F15" s="100">
        <f>[1]Quickool!G15</f>
        <v>0</v>
      </c>
      <c r="G15" s="782">
        <f>[1]Quickool!H15</f>
        <v>0</v>
      </c>
      <c r="H15" s="783" t="str">
        <f>[1]Quickool!$J15</f>
        <v>~</v>
      </c>
      <c r="I15" s="443">
        <f>[1]Quickool!P15</f>
        <v>5850.60676344484</v>
      </c>
      <c r="J15" s="100"/>
    </row>
    <row r="16" s="400" customFormat="1" ht="21" customHeight="1" spans="1:10">
      <c r="A16" s="562" t="str">
        <f>[1]Quickool!A16</f>
        <v>CAB007</v>
      </c>
      <c r="B16" s="197" t="str">
        <f>[1]Quickool!B16</f>
        <v>2 Door cabinet full piping (10rack 40ice)c/w ice tray</v>
      </c>
      <c r="C16" s="91" t="str">
        <f>[1]Quickool!C16</f>
        <v>840*685*2080</v>
      </c>
      <c r="D16" s="410"/>
      <c r="E16" s="344" t="str">
        <f>[1]Quickool!E16</f>
        <v>Nct2195ck cw cs145</v>
      </c>
      <c r="F16" s="100">
        <f>[1]Quickool!G16</f>
        <v>0</v>
      </c>
      <c r="G16" s="782">
        <f>[1]Quickool!H16</f>
        <v>0</v>
      </c>
      <c r="H16" s="783" t="str">
        <f>[1]Quickool!$J16</f>
        <v>~</v>
      </c>
      <c r="I16" s="443">
        <f>[1]Quickool!P16</f>
        <v>6417.47020368329</v>
      </c>
      <c r="J16" s="100"/>
    </row>
    <row r="17" s="400" customFormat="1" ht="18" customHeight="1" spans="1:10">
      <c r="A17" s="562" t="str">
        <f>[1]Quickool!A17</f>
        <v>CAB008</v>
      </c>
      <c r="B17" s="197" t="str">
        <f>[1]Quickool!B17</f>
        <v>4 Door cabinet full piping (10rack 60ice)c/w ice tray</v>
      </c>
      <c r="C17" s="91" t="str">
        <f>[1]Quickool!C17</f>
        <v>1300*685*2080</v>
      </c>
      <c r="D17" s="410"/>
      <c r="E17" s="344" t="str">
        <f>[1]Quickool!E17</f>
        <v>2 x Nct2195ck cw cs145</v>
      </c>
      <c r="F17" s="100">
        <f>[1]Quickool!G17</f>
        <v>0</v>
      </c>
      <c r="G17" s="782">
        <f>[1]Quickool!H17</f>
        <v>0</v>
      </c>
      <c r="H17" s="783" t="str">
        <f>[1]Quickool!$J17</f>
        <v>~</v>
      </c>
      <c r="I17" s="443">
        <f>[1]Quickool!P17</f>
        <v>10102.3793298813</v>
      </c>
      <c r="J17" s="100"/>
    </row>
    <row r="18" s="400" customFormat="1" ht="25" customHeight="1" spans="1:10">
      <c r="A18" s="562" t="str">
        <f>[1]Quickool!A18</f>
        <v>CAB009</v>
      </c>
      <c r="B18" s="197" t="str">
        <f>[1]Quickool!B18</f>
        <v>6 Door cabinet full piping (10rack 100ice)c/w ice tray</v>
      </c>
      <c r="C18" s="91" t="str">
        <f>[1]Quickool!C18</f>
        <v>1930*685*2080</v>
      </c>
      <c r="D18" s="222"/>
      <c r="E18" s="344" t="str">
        <f>[1]Quickool!E18</f>
        <v>2 x Nct2212ck cw cs170</v>
      </c>
      <c r="F18" s="100">
        <f>[1]Quickool!G18</f>
        <v>0</v>
      </c>
      <c r="G18" s="782">
        <f>[1]Quickool!H18</f>
        <v>0</v>
      </c>
      <c r="H18" s="783" t="str">
        <f>[1]Quickool!$J18</f>
        <v>~</v>
      </c>
      <c r="I18" s="443">
        <f>[1]Quickool!P18</f>
        <v>12902.0073388252</v>
      </c>
      <c r="J18" s="100"/>
    </row>
    <row r="19" s="400" customFormat="1" spans="1:10">
      <c r="A19" s="562" t="str">
        <f>[1]Quickool!A19</f>
        <v>CAB010</v>
      </c>
      <c r="B19" s="88" t="str">
        <f>[1]Quickool!B19</f>
        <v>2 Door chiller c/w 1/3hp cond unit R134</v>
      </c>
      <c r="C19" s="91" t="str">
        <f>[1]Quickool!C19</f>
        <v>710*760*2060</v>
      </c>
      <c r="D19" s="221" t="s">
        <v>34</v>
      </c>
      <c r="E19" s="344" t="str">
        <f>[1]Quickool!E19</f>
        <v>KK270CZ1 cw cs030</v>
      </c>
      <c r="F19" s="100">
        <f>[1]Quickool!G19</f>
        <v>0</v>
      </c>
      <c r="G19" s="782">
        <f>[1]Quickool!H19</f>
        <v>0</v>
      </c>
      <c r="H19" s="781" t="str">
        <f>[1]Quickool!$J19</f>
        <v>5 X 14 X 4R </v>
      </c>
      <c r="I19" s="443">
        <f>[1]Quickool!P19</f>
        <v>3033.03062107206</v>
      </c>
      <c r="J19" s="100"/>
    </row>
    <row r="20" s="400" customFormat="1" spans="1:10">
      <c r="A20" s="562" t="str">
        <f>[1]Quickool!A20</f>
        <v>CAB011</v>
      </c>
      <c r="B20" s="88" t="str">
        <f>[1]Quickool!B20</f>
        <v>4 Door chiller c/w 1/2hp cond unit R134</v>
      </c>
      <c r="C20" s="91" t="str">
        <f>[1]Quickool!C20</f>
        <v>1300*760*2060</v>
      </c>
      <c r="D20" s="410"/>
      <c r="E20" s="344" t="str">
        <f>[1]Quickool!E20</f>
        <v>KK375CZ1 cw cs050</v>
      </c>
      <c r="F20" s="100">
        <f>[1]Quickool!G20</f>
        <v>0</v>
      </c>
      <c r="G20" s="782">
        <f>[1]Quickool!H20</f>
        <v>0</v>
      </c>
      <c r="H20" s="781" t="str">
        <f>[1]Quickool!$J20</f>
        <v>5 X 20 X 4R </v>
      </c>
      <c r="I20" s="443">
        <f>[1]Quickool!P20</f>
        <v>3847.38257921422</v>
      </c>
      <c r="J20" s="100"/>
    </row>
    <row r="21" s="400" customFormat="1" spans="1:10">
      <c r="A21" s="562" t="str">
        <f>[1]Quickool!A21</f>
        <v>CAB012</v>
      </c>
      <c r="B21" s="88" t="str">
        <f>[1]Quickool!B21</f>
        <v>6 Door chiller c/w 1/2hp (B) cond unit R134</v>
      </c>
      <c r="C21" s="91" t="str">
        <f>[1]Quickool!C21</f>
        <v>1930*760*2060</v>
      </c>
      <c r="D21" s="222"/>
      <c r="E21" s="344" t="str">
        <f>[1]Quickool!E21</f>
        <v>K400CZ1 cw cs060</v>
      </c>
      <c r="F21" s="100">
        <f>[1]Quickool!G21</f>
        <v>0</v>
      </c>
      <c r="G21" s="782">
        <f>[1]Quickool!H21</f>
        <v>0</v>
      </c>
      <c r="H21" s="781" t="str">
        <f>[1]Quickool!$J21</f>
        <v>5 X 33 X 4R </v>
      </c>
      <c r="I21" s="443">
        <f>[1]Quickool!P21</f>
        <v>4872.75131851882</v>
      </c>
      <c r="J21" s="100"/>
    </row>
    <row r="22" s="400" customFormat="1" spans="1:10">
      <c r="A22" s="562" t="str">
        <f>[1]Quickool!A22</f>
        <v>CAB013</v>
      </c>
      <c r="B22" s="197" t="str">
        <f>[1]Quickool!B22</f>
        <v>2 Door frezzer c/w 1/3hp cond unit R404</v>
      </c>
      <c r="C22" s="91" t="str">
        <f>[1]Quickool!C22</f>
        <v>710*760*2060</v>
      </c>
      <c r="D22" s="444" t="s">
        <v>35</v>
      </c>
      <c r="E22" s="344" t="str">
        <f>[1]Quickool!E22</f>
        <v>NE2150 cw cs050</v>
      </c>
      <c r="F22" s="100">
        <f>[1]Quickool!G22</f>
        <v>0</v>
      </c>
      <c r="G22" s="782">
        <f>[1]Quickool!H22</f>
        <v>0</v>
      </c>
      <c r="H22" s="781" t="str">
        <f>[1]Quickool!$J22</f>
        <v>UC100</v>
      </c>
      <c r="I22" s="443">
        <f>[1]Quickool!P22</f>
        <v>3571.79304645672</v>
      </c>
      <c r="J22" s="100"/>
    </row>
    <row r="23" s="400" customFormat="1" spans="1:10">
      <c r="A23" s="562" t="str">
        <f>[1]Quickool!A23</f>
        <v>CAB014</v>
      </c>
      <c r="B23" s="197" t="str">
        <f>[1]Quickool!B23</f>
        <v>4 Door frezzer c/w 3/4hp cond unit R404</v>
      </c>
      <c r="C23" s="91" t="str">
        <f>[1]Quickool!C23</f>
        <v>1300*760*2060</v>
      </c>
      <c r="D23" s="445"/>
      <c r="E23" s="344" t="str">
        <f>[1]Quickool!E23</f>
        <v>Mpt18 cw cs075</v>
      </c>
      <c r="F23" s="100">
        <f>[1]Quickool!G23</f>
        <v>0</v>
      </c>
      <c r="G23" s="782">
        <f>[1]Quickool!H23</f>
        <v>0</v>
      </c>
      <c r="H23" s="781" t="str">
        <f>[1]Quickool!$J23</f>
        <v>UC150</v>
      </c>
      <c r="I23" s="443">
        <f>[1]Quickool!P23</f>
        <v>4601.85816596982</v>
      </c>
      <c r="J23" s="100"/>
    </row>
    <row r="24" s="400" customFormat="1" spans="1:10">
      <c r="A24" s="562" t="str">
        <f>[1]Quickool!A24</f>
        <v>CAB015</v>
      </c>
      <c r="B24" s="197" t="str">
        <f>[1]Quickool!B24</f>
        <v>6 Door frezzer c/w 1hp cond unit R404</v>
      </c>
      <c r="C24" s="91" t="str">
        <f>[1]Quickool!C24</f>
        <v>1930*760*2060</v>
      </c>
      <c r="D24" s="446"/>
      <c r="E24" s="344" t="str">
        <f>[1]Quickool!E24</f>
        <v>Nct2195ck cw cs145</v>
      </c>
      <c r="F24" s="100">
        <f>[1]Quickool!G24</f>
        <v>0</v>
      </c>
      <c r="G24" s="782">
        <f>[1]Quickool!H24</f>
        <v>0</v>
      </c>
      <c r="H24" s="781" t="str">
        <f>[1]Quickool!$J24</f>
        <v>UC200</v>
      </c>
      <c r="I24" s="443">
        <f>[1]Quickool!P24</f>
        <v>6073.99413435906</v>
      </c>
      <c r="J24" s="100"/>
    </row>
    <row r="25" s="400" customFormat="1" spans="1:10">
      <c r="A25" s="562" t="str">
        <f>[1]Quickool!A25</f>
        <v>CAB016</v>
      </c>
      <c r="B25" s="197" t="str">
        <f>[1]Quickool!B25</f>
        <v>2 Door frezzer c/w 1/2hp cond unit R404</v>
      </c>
      <c r="C25" s="91" t="str">
        <f>[1]Quickool!C25</f>
        <v>710*760*2060</v>
      </c>
      <c r="D25" s="444" t="s">
        <v>36</v>
      </c>
      <c r="E25" s="344" t="str">
        <f>[1]Quickool!E25</f>
        <v>Mpt18 cw cs075</v>
      </c>
      <c r="F25" s="100">
        <f>[1]Quickool!G25</f>
        <v>0</v>
      </c>
      <c r="G25" s="782">
        <f>[1]Quickool!H25</f>
        <v>0</v>
      </c>
      <c r="H25" s="781" t="str">
        <f>[1]Quickool!$J25</f>
        <v>UC100</v>
      </c>
      <c r="I25" s="443">
        <f>[1]Quickool!P25</f>
        <v>3750.12771295634</v>
      </c>
      <c r="J25" s="100"/>
    </row>
    <row r="26" s="400" customFormat="1" spans="1:10">
      <c r="A26" s="562" t="str">
        <f>[1]Quickool!A26</f>
        <v>CAB017</v>
      </c>
      <c r="B26" s="197" t="str">
        <f>[1]Quickool!B26</f>
        <v>4 Door frezzer c/w 1hp cond unit R404</v>
      </c>
      <c r="C26" s="91" t="str">
        <f>[1]Quickool!C26</f>
        <v>1300*760*2060</v>
      </c>
      <c r="D26" s="445"/>
      <c r="E26" s="344" t="str">
        <f>[1]Quickool!E26</f>
        <v>Nct2195ck cw cs145</v>
      </c>
      <c r="F26" s="100">
        <f>[1]Quickool!G26</f>
        <v>0</v>
      </c>
      <c r="G26" s="782">
        <f>[1]Quickool!H26</f>
        <v>0</v>
      </c>
      <c r="H26" s="781" t="str">
        <f>[1]Quickool!$J26</f>
        <v>UC200</v>
      </c>
      <c r="I26" s="443">
        <f>[1]Quickool!P26</f>
        <v>5189.36222808086</v>
      </c>
      <c r="J26" s="100"/>
    </row>
    <row r="27" s="400" customFormat="1" spans="1:10">
      <c r="A27" s="562" t="str">
        <f>[1]Quickool!A27</f>
        <v>CAB018</v>
      </c>
      <c r="B27" s="197" t="str">
        <f>[1]Quickool!B27</f>
        <v>6 Door frezzer c/w 1.5hp cond unit R404</v>
      </c>
      <c r="C27" s="91" t="str">
        <f>[1]Quickool!C27</f>
        <v>1930*760*2060</v>
      </c>
      <c r="D27" s="446"/>
      <c r="E27" s="344" t="str">
        <f>[1]Quickool!E27</f>
        <v>Nct2212ck cw cs170</v>
      </c>
      <c r="F27" s="100">
        <f>[1]Quickool!G27</f>
        <v>0</v>
      </c>
      <c r="G27" s="782">
        <f>[1]Quickool!H27</f>
        <v>0</v>
      </c>
      <c r="H27" s="781" t="str">
        <f>[1]Quickool!$J27</f>
        <v>UC300 </v>
      </c>
      <c r="I27" s="443">
        <f>[1]Quickool!P27</f>
        <v>6609.97763034718</v>
      </c>
      <c r="J27" s="100"/>
    </row>
    <row r="28" s="400" customFormat="1" spans="1:10">
      <c r="A28" s="562" t="str">
        <f>[1]Quickool!A28</f>
        <v>CAB019</v>
      </c>
      <c r="B28" s="88" t="str">
        <f>[1]Quickool!B28</f>
        <v>1.2m counter chiller (4ft) 1/4hp R134</v>
      </c>
      <c r="C28" s="91" t="str">
        <f>[1]Quickool!C28</f>
        <v>1200*750*840</v>
      </c>
      <c r="D28" s="221" t="s">
        <v>34</v>
      </c>
      <c r="E28" s="344" t="str">
        <f>[1]Quickool!E28</f>
        <v>KK270CZ1 cw cs039</v>
      </c>
      <c r="F28" s="100">
        <f>[1]Quickool!G28</f>
        <v>0</v>
      </c>
      <c r="G28" s="782">
        <f>[1]Quickool!H28</f>
        <v>0</v>
      </c>
      <c r="H28" s="781" t="str">
        <f>[1]Quickool!$J28</f>
        <v>8*11*3R</v>
      </c>
      <c r="I28" s="443">
        <f>[1]Quickool!P28</f>
        <v>2654.80609258517</v>
      </c>
      <c r="J28" s="100"/>
    </row>
    <row r="29" s="400" customFormat="1" spans="1:10">
      <c r="A29" s="562" t="str">
        <f>[1]Quickool!A29</f>
        <v>CAB020</v>
      </c>
      <c r="B29" s="88" t="str">
        <f>[1]Quickool!B29</f>
        <v>1.5m counter chiller (5ft) 1/3hp R134</v>
      </c>
      <c r="C29" s="91" t="str">
        <f>[1]Quickool!C29</f>
        <v>1500*750*840</v>
      </c>
      <c r="D29" s="410"/>
      <c r="E29" s="344" t="str">
        <f>[1]Quickool!E29</f>
        <v>KK270CZ1 cw cs039</v>
      </c>
      <c r="F29" s="100">
        <f>[1]Quickool!G29</f>
        <v>0</v>
      </c>
      <c r="G29" s="782">
        <f>[1]Quickool!H29</f>
        <v>0</v>
      </c>
      <c r="H29" s="781" t="str">
        <f>[1]Quickool!$J29</f>
        <v>8*11*3R</v>
      </c>
      <c r="I29" s="443">
        <f>[1]Quickool!P29</f>
        <v>2862.92007712126</v>
      </c>
      <c r="J29" s="100"/>
    </row>
    <row r="30" s="400" customFormat="1" spans="1:10">
      <c r="A30" s="562" t="str">
        <f>[1]Quickool!A30</f>
        <v>CAB021</v>
      </c>
      <c r="B30" s="88" t="str">
        <f>[1]Quickool!B30</f>
        <v>1.8m counter chiller (6ft) 3/8hp R134</v>
      </c>
      <c r="C30" s="91" t="str">
        <f>[1]Quickool!C30</f>
        <v>1800*750*840</v>
      </c>
      <c r="D30" s="410"/>
      <c r="E30" s="344" t="str">
        <f>[1]Quickool!E30</f>
        <v>K325CZ1 cs054</v>
      </c>
      <c r="F30" s="100">
        <f>[1]Quickool!G30</f>
        <v>0</v>
      </c>
      <c r="G30" s="782">
        <f>[1]Quickool!H30</f>
        <v>0</v>
      </c>
      <c r="H30" s="781" t="str">
        <f>[1]Quickool!$J30</f>
        <v>12*11*3R</v>
      </c>
      <c r="I30" s="443">
        <f>[1]Quickool!P30</f>
        <v>3136.03232993926</v>
      </c>
      <c r="J30" s="100"/>
    </row>
    <row r="31" s="400" customFormat="1" spans="1:10">
      <c r="A31" s="562" t="str">
        <f>[1]Quickool!A31</f>
        <v>CAB022</v>
      </c>
      <c r="B31" s="88" t="str">
        <f>[1]Quickool!B31</f>
        <v>2.1m counter chiller (7ft) 1/2hp R134</v>
      </c>
      <c r="C31" s="91" t="str">
        <f>[1]Quickool!C31</f>
        <v>2100*750*840</v>
      </c>
      <c r="D31" s="410"/>
      <c r="E31" s="344" t="str">
        <f>[1]Quickool!E31</f>
        <v>KK375CZ1 cw cs054</v>
      </c>
      <c r="F31" s="100">
        <f>[1]Quickool!G31</f>
        <v>0</v>
      </c>
      <c r="G31" s="782">
        <f>[1]Quickool!H31</f>
        <v>0</v>
      </c>
      <c r="H31" s="781" t="str">
        <f>[1]Quickool!$J31</f>
        <v>12*11*3R</v>
      </c>
      <c r="I31" s="443">
        <f>[1]Quickool!P31</f>
        <v>3477.09820703409</v>
      </c>
      <c r="J31" s="100"/>
    </row>
    <row r="32" s="400" customFormat="1" spans="1:10">
      <c r="A32" s="562" t="str">
        <f>[1]Quickool!A32</f>
        <v>CAB023</v>
      </c>
      <c r="B32" s="197" t="str">
        <f>[1]Quickool!B32</f>
        <v>1.2m counter frezzer (4ft) 1/2hp R134</v>
      </c>
      <c r="C32" s="91" t="str">
        <f>[1]Quickool!C32</f>
        <v>1200*750*840</v>
      </c>
      <c r="D32" s="444" t="s">
        <v>37</v>
      </c>
      <c r="E32" s="344" t="str">
        <f>[1]Quickool!E32</f>
        <v>KK375CZ1 cw cs054</v>
      </c>
      <c r="F32" s="100">
        <f>[1]Quickool!G32</f>
        <v>0</v>
      </c>
      <c r="G32" s="782">
        <f>[1]Quickool!H32</f>
        <v>0</v>
      </c>
      <c r="H32" s="781" t="str">
        <f>[1]Quickool!$J32</f>
        <v>12*11*3R</v>
      </c>
      <c r="I32" s="443">
        <f>[1]Quickool!P32</f>
        <v>2748.8403059404</v>
      </c>
      <c r="J32" s="100"/>
    </row>
    <row r="33" s="400" customFormat="1" spans="1:10">
      <c r="A33" s="562" t="str">
        <f>[1]Quickool!A33</f>
        <v>CAB024</v>
      </c>
      <c r="B33" s="197" t="str">
        <f>[1]Quickool!B33</f>
        <v>1.5m counter frezzer (5ft) 1/2hp R134</v>
      </c>
      <c r="C33" s="91" t="str">
        <f>[1]Quickool!C33</f>
        <v>1500*750*840</v>
      </c>
      <c r="D33" s="445"/>
      <c r="E33" s="344" t="str">
        <f>[1]Quickool!E33</f>
        <v>K400CZ1 cw cs066 axial</v>
      </c>
      <c r="F33" s="100">
        <f>[1]Quickool!G33</f>
        <v>0</v>
      </c>
      <c r="G33" s="782">
        <f>[1]Quickool!H33</f>
        <v>0</v>
      </c>
      <c r="H33" s="781" t="str">
        <f>[1]Quickool!$J33</f>
        <v>12*11*3R</v>
      </c>
      <c r="I33" s="443">
        <f>[1]Quickool!P33</f>
        <v>2994.9965957664</v>
      </c>
      <c r="J33" s="100"/>
    </row>
    <row r="34" s="400" customFormat="1" spans="1:10">
      <c r="A34" s="562" t="str">
        <f>[1]Quickool!A34</f>
        <v>CAB025</v>
      </c>
      <c r="B34" s="197" t="str">
        <f>[1]Quickool!B34</f>
        <v>1.8m counter frezzer (6ft) 1/2hp R404</v>
      </c>
      <c r="C34" s="91" t="str">
        <f>[1]Quickool!C34</f>
        <v>1800*750*840</v>
      </c>
      <c r="D34" s="445"/>
      <c r="E34" s="344" t="str">
        <f>[1]Quickool!E34</f>
        <v>ne2170ck cw066 axial</v>
      </c>
      <c r="F34" s="100">
        <f>[1]Quickool!G34</f>
        <v>0</v>
      </c>
      <c r="G34" s="782">
        <f>[1]Quickool!H34</f>
        <v>0</v>
      </c>
      <c r="H34" s="781" t="str">
        <f>[1]Quickool!$J34</f>
        <v>12 x 13 x 3R (330) </v>
      </c>
      <c r="I34" s="443">
        <f>[1]Quickool!P34</f>
        <v>3432.25653067119</v>
      </c>
      <c r="J34" s="100"/>
    </row>
    <row r="35" s="400" customFormat="1" spans="1:10">
      <c r="A35" s="562" t="str">
        <f>[1]Quickool!A35</f>
        <v>CAB026</v>
      </c>
      <c r="B35" s="197" t="str">
        <f>[1]Quickool!B35</f>
        <v>2.1m counter frezzer (7ft) 5/8hp R404</v>
      </c>
      <c r="C35" s="91" t="str">
        <f>[1]Quickool!C35</f>
        <v>2100*750*840</v>
      </c>
      <c r="D35" s="446"/>
      <c r="E35" s="344" t="str">
        <f>[1]Quickool!E35</f>
        <v>mpt16la cw cs083 axial</v>
      </c>
      <c r="F35" s="100">
        <f>[1]Quickool!G35</f>
        <v>0</v>
      </c>
      <c r="G35" s="782">
        <f>[1]Quickool!H35</f>
        <v>0</v>
      </c>
      <c r="H35" s="781" t="str">
        <f>[1]Quickool!$J35</f>
        <v>12 x 13 x 3R (330) </v>
      </c>
      <c r="I35" s="443">
        <f>[1]Quickool!P35</f>
        <v>3869.58494135123</v>
      </c>
      <c r="J35" s="100"/>
    </row>
    <row r="36" s="400" customFormat="1" spans="1:10">
      <c r="A36" s="562" t="str">
        <f>[1]Quickool!A36</f>
        <v>CAB027</v>
      </c>
      <c r="B36" s="88" t="str">
        <f>[1]Quickool!B36</f>
        <v>1 Glass Door chiller c/w 1/3hp cond unit R134</v>
      </c>
      <c r="C36" s="91" t="str">
        <f>[1]Quickool!C36</f>
        <v>610*760*2030</v>
      </c>
      <c r="D36" s="444" t="s">
        <v>34</v>
      </c>
      <c r="E36" s="344" t="str">
        <f>[1]Quickool!E36</f>
        <v>KK270CZ1 cw cs030</v>
      </c>
      <c r="F36" s="100">
        <f>[1]Quickool!G36</f>
        <v>0</v>
      </c>
      <c r="G36" s="782">
        <f>[1]Quickool!H36</f>
        <v>418.643496277722</v>
      </c>
      <c r="H36" s="781" t="str">
        <f>[1]Quickool!$J36</f>
        <v>5 X 14 X 4R </v>
      </c>
      <c r="I36" s="443">
        <f>[1]Quickool!P36</f>
        <v>2605.60499450439</v>
      </c>
      <c r="J36" s="738"/>
    </row>
    <row r="37" s="400" customFormat="1" spans="1:10">
      <c r="A37" s="562" t="str">
        <f>[1]Quickool!A37</f>
        <v>CAB028</v>
      </c>
      <c r="B37" s="88" t="str">
        <f>[1]Quickool!B37</f>
        <v>2 Glass Door chiller c/w 1/2hp cond unit R134</v>
      </c>
      <c r="C37" s="91" t="str">
        <f>[1]Quickool!C37</f>
        <v>1215*760*2030</v>
      </c>
      <c r="D37" s="445"/>
      <c r="E37" s="344" t="str">
        <f>[1]Quickool!E37</f>
        <v>KK375CZ1 cw cs050</v>
      </c>
      <c r="F37" s="100">
        <f>[1]Quickool!G37</f>
        <v>0</v>
      </c>
      <c r="G37" s="782">
        <f>[1]Quickool!H37</f>
        <v>0</v>
      </c>
      <c r="H37" s="781" t="str">
        <f>[1]Quickool!$J37</f>
        <v>5 X 20 X 4R </v>
      </c>
      <c r="I37" s="443">
        <f>[1]Quickool!P37</f>
        <v>3452.66412081529</v>
      </c>
      <c r="J37" s="739"/>
    </row>
    <row r="38" s="400" customFormat="1" spans="1:10">
      <c r="A38" s="562" t="str">
        <f>[1]Quickool!A38</f>
        <v>CAB029</v>
      </c>
      <c r="B38" s="88" t="str">
        <f>[1]Quickool!B38</f>
        <v>3 Glass Door chiller c/w 1/2hp B cond unit R134</v>
      </c>
      <c r="C38" s="91" t="str">
        <f>[1]Quickool!C38</f>
        <v>1810*760*2030</v>
      </c>
      <c r="D38" s="446"/>
      <c r="E38" s="344" t="str">
        <f>[1]Quickool!E38</f>
        <v>K400CZ1 cw cs060</v>
      </c>
      <c r="F38" s="100">
        <f>[1]Quickool!G38</f>
        <v>0</v>
      </c>
      <c r="G38" s="782">
        <f>[1]Quickool!H38</f>
        <v>0</v>
      </c>
      <c r="H38" s="781" t="str">
        <f>[1]Quickool!$J38</f>
        <v>5 X 33 X 4R </v>
      </c>
      <c r="I38" s="443">
        <f>[1]Quickool!P38</f>
        <v>4464.35832775559</v>
      </c>
      <c r="J38" s="739"/>
    </row>
    <row r="39" s="400" customFormat="1" spans="1:10">
      <c r="A39" s="562" t="str">
        <f>[1]Quickool!A39</f>
        <v>CAB030</v>
      </c>
      <c r="B39" s="197" t="str">
        <f>[1]Quickool!B39</f>
        <v>1 Glass Door Frezzer c/w 5/8hp cond unit R404</v>
      </c>
      <c r="C39" s="91" t="str">
        <f>[1]Quickool!C39</f>
        <v>610*760*2030</v>
      </c>
      <c r="D39" s="444" t="s">
        <v>36</v>
      </c>
      <c r="E39" s="344" t="str">
        <f>[1]Quickool!E39</f>
        <v>ne2178ck,mpt16la cw cs075</v>
      </c>
      <c r="F39" s="100">
        <f>[1]Quickool!G39</f>
        <v>0</v>
      </c>
      <c r="G39" s="782">
        <f>[1]Quickool!H39</f>
        <v>0</v>
      </c>
      <c r="H39" s="781" t="str">
        <f>[1]Quickool!$J39</f>
        <v>UC100</v>
      </c>
      <c r="I39" s="443">
        <f>[1]Quickool!P39</f>
        <v>3334.51755844856</v>
      </c>
      <c r="J39" s="739"/>
    </row>
    <row r="40" s="400" customFormat="1" spans="1:10">
      <c r="A40" s="562" t="str">
        <f>[1]Quickool!A40</f>
        <v>CAB031</v>
      </c>
      <c r="B40" s="197" t="str">
        <f>[1]Quickool!B40</f>
        <v>2 Glass Door Frezzer c/w 1hp cond unit R404</v>
      </c>
      <c r="C40" s="91" t="str">
        <f>[1]Quickool!C40</f>
        <v>1215*760*2030</v>
      </c>
      <c r="D40" s="445"/>
      <c r="E40" s="344" t="str">
        <f>[1]Quickool!E40</f>
        <v>Nct2195ck cw cs145 axial</v>
      </c>
      <c r="F40" s="100">
        <f>[1]Quickool!G40</f>
        <v>0</v>
      </c>
      <c r="G40" s="782">
        <f>[1]Quickool!H40</f>
        <v>0</v>
      </c>
      <c r="H40" s="781" t="str">
        <f>[1]Quickool!$J40</f>
        <v>UC200</v>
      </c>
      <c r="I40" s="443">
        <f>[1]Quickool!P40</f>
        <v>5031.71612229653</v>
      </c>
      <c r="J40" s="739"/>
    </row>
    <row r="41" s="400" customFormat="1" spans="1:10">
      <c r="A41" s="562" t="str">
        <f>[1]Quickool!A41</f>
        <v>CAB032</v>
      </c>
      <c r="B41" s="197" t="str">
        <f>[1]Quickool!B41</f>
        <v>3 Glass Door Frezzer c/w 1 1/2hp cond unit R404</v>
      </c>
      <c r="C41" s="91" t="str">
        <f>[1]Quickool!C41</f>
        <v>1810*760*2030</v>
      </c>
      <c r="D41" s="446"/>
      <c r="E41" s="344" t="str">
        <f>[1]Quickool!E41</f>
        <v>Nct2212ck cw cs170 axial</v>
      </c>
      <c r="F41" s="100">
        <f>[1]Quickool!G41</f>
        <v>0</v>
      </c>
      <c r="G41" s="782">
        <f>[1]Quickool!H41</f>
        <v>0</v>
      </c>
      <c r="H41" s="781" t="str">
        <f>[1]Quickool!$J41</f>
        <v>UC300 </v>
      </c>
      <c r="I41" s="443">
        <f>[1]Quickool!P41</f>
        <v>6530.97334738357</v>
      </c>
      <c r="J41" s="741"/>
    </row>
    <row r="42" s="400" customFormat="1" spans="1:10">
      <c r="A42" s="562" t="str">
        <f>[1]Quickool!A42</f>
        <v>CAB033</v>
      </c>
      <c r="B42" s="88" t="str">
        <f>[1]Quickool!B42</f>
        <v>398L Chest frezzer (300L) internal s/steel</v>
      </c>
      <c r="C42" s="562"/>
      <c r="D42" s="344"/>
      <c r="E42" s="344"/>
      <c r="F42" s="100">
        <f>[1]Quickool!G42</f>
        <v>46000</v>
      </c>
      <c r="G42" s="100"/>
      <c r="H42" s="344"/>
      <c r="I42" s="443">
        <f>[1]Quickool!P42</f>
        <v>1413.29447894838</v>
      </c>
      <c r="J42" s="344"/>
    </row>
    <row r="43" s="400" customFormat="1" spans="1:10">
      <c r="A43" s="562" t="str">
        <f>[1]Quickool!A43</f>
        <v>CAB034</v>
      </c>
      <c r="B43" s="88" t="str">
        <f>[1]Quickool!B43</f>
        <v>498L Chest frezzer (400L) internal s/steel</v>
      </c>
      <c r="C43" s="562"/>
      <c r="D43" s="344"/>
      <c r="E43" s="344"/>
      <c r="F43" s="344"/>
      <c r="G43" s="344"/>
      <c r="H43" s="344"/>
      <c r="I43" s="443">
        <f>[1]Quickool!P43</f>
        <v>1550.50753515697</v>
      </c>
      <c r="J43" s="344"/>
    </row>
    <row r="44" s="400" customFormat="1" spans="1:10">
      <c r="A44" s="562" t="str">
        <f>[1]Quickool!A44</f>
        <v>CAB035</v>
      </c>
      <c r="B44" s="88" t="str">
        <f>[1]Quickool!B44</f>
        <v>598L Chest frezzer (500L) internal s/steel</v>
      </c>
      <c r="C44" s="562"/>
      <c r="D44" s="344"/>
      <c r="E44" s="344"/>
      <c r="F44" s="344"/>
      <c r="G44" s="344"/>
      <c r="H44" s="344"/>
      <c r="I44" s="443">
        <f>[1]Quickool!P44</f>
        <v>1687.72059136555</v>
      </c>
      <c r="J44" s="344"/>
    </row>
    <row r="45" s="400" customFormat="1" spans="1:10">
      <c r="A45" s="562" t="str">
        <f>[1]Quickool!A45</f>
        <v>CAB036</v>
      </c>
      <c r="B45" s="88" t="str">
        <f>[1]Quickool!B45</f>
        <v>798L Chest frezzer (700L) internal s/steel</v>
      </c>
      <c r="C45" s="562"/>
      <c r="D45" s="344"/>
      <c r="E45" s="344"/>
      <c r="F45" s="344"/>
      <c r="G45" s="344"/>
      <c r="H45" s="344"/>
      <c r="I45" s="443">
        <f>[1]Quickool!P45</f>
        <v>2167.96628809558</v>
      </c>
      <c r="J45" s="344"/>
    </row>
    <row r="46" s="400" customFormat="1" spans="1:10">
      <c r="A46" s="562" t="str">
        <f>[1]Quickool!A46</f>
        <v>CAB037</v>
      </c>
      <c r="B46" s="88" t="str">
        <f>[1]Quickool!B46</f>
        <v>1088L Chest frezzer (1000L) internal s/steel</v>
      </c>
      <c r="C46" s="562"/>
      <c r="D46" s="344"/>
      <c r="E46" s="344"/>
      <c r="F46" s="344"/>
      <c r="G46" s="344"/>
      <c r="H46" s="344"/>
      <c r="I46" s="443">
        <f>[1]Quickool!P46</f>
        <v>2442.39240051274</v>
      </c>
      <c r="J46" s="344"/>
    </row>
    <row r="47" s="772" customFormat="1" spans="1:9">
      <c r="A47" s="784"/>
      <c r="B47" s="785"/>
      <c r="C47" s="784"/>
      <c r="I47" s="791"/>
    </row>
    <row r="48" s="772" customFormat="1" spans="1:9">
      <c r="A48" s="784"/>
      <c r="B48" s="785"/>
      <c r="C48" s="784"/>
      <c r="I48" s="791"/>
    </row>
    <row r="49" s="772" customFormat="1" spans="1:9">
      <c r="A49" s="784"/>
      <c r="B49" s="785"/>
      <c r="C49" s="784"/>
      <c r="I49" s="791"/>
    </row>
    <row r="50" s="772" customFormat="1" spans="1:9">
      <c r="A50" s="784"/>
      <c r="B50" s="785"/>
      <c r="C50" s="784"/>
      <c r="I50" s="791"/>
    </row>
    <row r="51" s="772" customFormat="1" spans="1:9">
      <c r="A51" s="784"/>
      <c r="B51" s="785"/>
      <c r="C51" s="784"/>
      <c r="I51" s="791"/>
    </row>
    <row r="52" s="400" customFormat="1" spans="1:10">
      <c r="A52" s="562" t="str">
        <f>[1]Quickool!A52</f>
        <v>CAB043</v>
      </c>
      <c r="B52" s="562" t="str">
        <f>[1]Quickool!B52</f>
        <v>3 Glass Door Frezzer c/w 1 1/2hp cond unit R404</v>
      </c>
      <c r="C52" s="562" t="str">
        <f>[1]Quickool!C52</f>
        <v>2067*813*2330</v>
      </c>
      <c r="D52" s="786">
        <f>[1]Quickool!K52</f>
        <v>749.745971839164</v>
      </c>
      <c r="E52" s="100" t="s">
        <v>38</v>
      </c>
      <c r="F52" s="784"/>
      <c r="G52" s="772"/>
      <c r="H52" s="772"/>
      <c r="I52" s="772"/>
      <c r="J52" s="772"/>
    </row>
    <row r="53" s="400" customFormat="1" ht="27" customHeight="1" spans="1:10">
      <c r="A53" s="562">
        <f>[1]Quickool!A55</f>
        <v>0</v>
      </c>
      <c r="B53" s="562">
        <f>[1]Quickool!B55</f>
        <v>0</v>
      </c>
      <c r="C53" s="562"/>
      <c r="D53" s="787">
        <f>[1]Quickool!K55</f>
        <v>0.5</v>
      </c>
      <c r="E53" s="477"/>
      <c r="F53" s="772"/>
      <c r="G53" s="772"/>
      <c r="H53" s="772"/>
      <c r="I53" s="772"/>
      <c r="J53" s="772"/>
    </row>
    <row r="54" s="400" customFormat="1" spans="1:10">
      <c r="A54" s="562" t="str">
        <f>[1]Quickool!A56</f>
        <v>ITEM CODE</v>
      </c>
      <c r="B54" s="562" t="str">
        <f>[1]Quickool!B56</f>
        <v>PRODUCT</v>
      </c>
      <c r="C54" s="562"/>
      <c r="D54" s="787" t="str">
        <f>[1]Quickool!K56</f>
        <v>(RM) </v>
      </c>
      <c r="E54" s="788"/>
      <c r="F54" s="772"/>
      <c r="G54" s="772"/>
      <c r="H54" s="772"/>
      <c r="I54" s="772"/>
      <c r="J54" s="772"/>
    </row>
    <row r="55" s="400" customFormat="1" spans="1:10">
      <c r="A55" s="562" t="str">
        <f>[1]Quickool!A57</f>
        <v>CAB044</v>
      </c>
      <c r="B55" s="562" t="str">
        <f>[1]Quickool!B57</f>
        <v>ICE TRAY (395mm*165mm*105mmH)</v>
      </c>
      <c r="C55" s="562"/>
      <c r="D55" s="787">
        <f>[1]Quickool!K57</f>
        <v>22</v>
      </c>
      <c r="E55" s="788"/>
      <c r="F55" s="772"/>
      <c r="G55" s="772"/>
      <c r="H55" s="772"/>
      <c r="I55" s="772"/>
      <c r="J55" s="772"/>
    </row>
    <row r="56" s="400" customFormat="1" spans="1:10">
      <c r="A56" s="562" t="str">
        <f>[1]Quickool!A58</f>
        <v>CAB045</v>
      </c>
      <c r="B56" s="562" t="str">
        <f>[1]Quickool!B58</f>
        <v>60% tin solder bar </v>
      </c>
      <c r="C56" s="562"/>
      <c r="D56" s="787">
        <f>[1]Quickool!K58</f>
        <v>191.666666666667</v>
      </c>
      <c r="E56" s="788"/>
      <c r="F56" s="772"/>
      <c r="G56" s="772"/>
      <c r="H56" s="772"/>
      <c r="I56" s="772"/>
      <c r="J56" s="772"/>
    </row>
    <row r="57" s="400" customFormat="1" spans="1:10">
      <c r="A57" s="562" t="str">
        <f>[1]Quickool!A59</f>
        <v>CAB046</v>
      </c>
      <c r="B57" s="562" t="str">
        <f>[1]Quickool!B59</f>
        <v>C.F hinge- 6" (1pair)</v>
      </c>
      <c r="C57" s="562"/>
      <c r="D57" s="787">
        <f>[1]Quickool!K59</f>
        <v>53.5087719298246</v>
      </c>
      <c r="E57" s="788"/>
      <c r="F57" s="772"/>
      <c r="G57" s="772"/>
      <c r="H57" s="772"/>
      <c r="I57" s="772"/>
      <c r="J57" s="772"/>
    </row>
    <row r="58" s="400" customFormat="1" spans="1:10">
      <c r="A58" s="562" t="str">
        <f>[1]Quickool!A60</f>
        <v>CAB047</v>
      </c>
      <c r="B58" s="562" t="str">
        <f>[1]Quickool!B60</f>
        <v>3mm clear float glass (457mm x 914mm)</v>
      </c>
      <c r="C58" s="562"/>
      <c r="D58" s="787">
        <f>[1]Quickool!K60</f>
        <v>29.3297101449275</v>
      </c>
      <c r="E58" s="788"/>
      <c r="F58" s="772"/>
      <c r="G58" s="772"/>
      <c r="H58" s="772"/>
      <c r="I58" s="772"/>
      <c r="J58" s="772"/>
    </row>
    <row r="59" s="400" customFormat="1" spans="1:10">
      <c r="A59" s="562" t="str">
        <f>[1]Quickool!A61</f>
        <v>CAB048</v>
      </c>
      <c r="B59" s="562" t="str">
        <f>[1]Quickool!B61</f>
        <v>17mm x 69mm hardwood planed 2' up</v>
      </c>
      <c r="C59" s="562"/>
      <c r="D59" s="787">
        <f>[1]Quickool!K61</f>
        <v>2.8673835125448</v>
      </c>
      <c r="E59" s="788"/>
      <c r="F59" s="772"/>
      <c r="G59" s="772"/>
      <c r="H59" s="772"/>
      <c r="I59" s="772"/>
      <c r="J59" s="772"/>
    </row>
    <row r="60" s="400" customFormat="1" spans="1:10">
      <c r="A60" s="562">
        <f>[1]Quickool!A62</f>
        <v>0</v>
      </c>
      <c r="B60" s="562" t="str">
        <f>[1]Quickool!B62</f>
        <v>Masking tape 35mm x50m more glue</v>
      </c>
      <c r="C60" s="562"/>
      <c r="D60" s="787">
        <f>[1]Quickool!K62</f>
        <v>4.65194109772423</v>
      </c>
      <c r="E60" s="788"/>
      <c r="F60" s="772"/>
      <c r="G60" s="772"/>
      <c r="H60" s="772"/>
      <c r="I60" s="772"/>
      <c r="J60" s="772"/>
    </row>
    <row r="61" s="400" customFormat="1" spans="1:10">
      <c r="A61" s="562">
        <f>[1]Quickool!A63</f>
        <v>0</v>
      </c>
      <c r="B61" s="562" t="str">
        <f>[1]Quickool!B63</f>
        <v>Masking tape 35mmx50m</v>
      </c>
      <c r="C61" s="562"/>
      <c r="D61" s="787">
        <f>[1]Quickool!K63</f>
        <v>4.09415439535921</v>
      </c>
      <c r="E61" s="788"/>
      <c r="F61" s="772"/>
      <c r="G61" s="772"/>
      <c r="H61" s="772"/>
      <c r="I61" s="772"/>
      <c r="J61" s="772"/>
    </row>
    <row r="62" s="400" customFormat="1" spans="1:10">
      <c r="A62" s="562">
        <f>[1]Quickool!A64</f>
        <v>0</v>
      </c>
      <c r="B62" s="562" t="str">
        <f>[1]Quickool!B64</f>
        <v>Aluminium foil tape 48mm x 30m</v>
      </c>
      <c r="C62" s="562"/>
      <c r="D62" s="787">
        <f>[1]Quickool!K64</f>
        <v>10.5925925925926</v>
      </c>
      <c r="E62" s="788"/>
      <c r="F62" s="772"/>
      <c r="G62" s="772"/>
      <c r="H62" s="772"/>
      <c r="I62" s="772"/>
      <c r="J62" s="772"/>
    </row>
    <row r="63" s="400" customFormat="1" spans="1:10">
      <c r="A63" s="562">
        <f>[1]Quickool!A65</f>
        <v>0</v>
      </c>
      <c r="B63" s="562" t="str">
        <f>[1]Quickool!B65</f>
        <v>Aluminium foil tape 60mm x 30m</v>
      </c>
      <c r="C63" s="562"/>
      <c r="D63" s="787">
        <f>[1]Quickool!K65</f>
        <v>12.537037037037</v>
      </c>
      <c r="E63" s="788"/>
      <c r="F63" s="772"/>
      <c r="G63" s="772"/>
      <c r="H63" s="772"/>
      <c r="I63" s="772"/>
      <c r="J63" s="772"/>
    </row>
    <row r="64" s="400" customFormat="1" spans="1:10">
      <c r="A64" s="562">
        <f>[1]Quickool!A66</f>
        <v>0</v>
      </c>
      <c r="B64" s="562" t="str">
        <f>[1]Quickool!B66</f>
        <v>Aluminium foil tape 75mm x 30m</v>
      </c>
      <c r="C64" s="562"/>
      <c r="D64" s="787">
        <f>[1]Quickool!K66</f>
        <v>15.8888888888889</v>
      </c>
      <c r="E64" s="788"/>
      <c r="F64" s="772"/>
      <c r="G64" s="772"/>
      <c r="H64" s="772"/>
      <c r="I64" s="772"/>
      <c r="J64" s="772"/>
    </row>
    <row r="65" s="400" customFormat="1" spans="1:10">
      <c r="A65" s="562">
        <f>[1]Quickool!A67</f>
        <v>0</v>
      </c>
      <c r="B65" s="562" t="str">
        <f>[1]Quickool!B67</f>
        <v>OPP tape 48mm x 80m</v>
      </c>
      <c r="C65" s="562"/>
      <c r="D65" s="787">
        <f>[1]Quickool!K67</f>
        <v>4.27777777777778</v>
      </c>
      <c r="E65" s="788"/>
      <c r="F65" s="772"/>
      <c r="G65" s="772"/>
      <c r="H65" s="772"/>
      <c r="I65" s="772"/>
      <c r="J65" s="772"/>
    </row>
    <row r="66" s="400" customFormat="1" spans="1:10">
      <c r="A66" s="562" t="str">
        <f>[1]Quickool!A68</f>
        <v>CAB049</v>
      </c>
      <c r="B66" s="562" t="str">
        <f>[1]Quickool!B68</f>
        <v>13amp plug top UMS</v>
      </c>
      <c r="C66" s="562"/>
      <c r="D66" s="787">
        <f>[1]Quickool!K68</f>
        <v>4.44444444444445</v>
      </c>
      <c r="E66" s="788"/>
      <c r="F66" s="772"/>
      <c r="G66" s="772"/>
      <c r="H66" s="772"/>
      <c r="I66" s="772"/>
      <c r="J66" s="772"/>
    </row>
    <row r="67" s="400" customFormat="1" spans="1:10">
      <c r="A67" s="562" t="str">
        <f>[1]Quickool!A69</f>
        <v>CAB050</v>
      </c>
      <c r="B67" s="562" t="str">
        <f>[1]Quickool!B69</f>
        <v>40/076 3core wire 1mm</v>
      </c>
      <c r="C67" s="562"/>
      <c r="D67" s="787">
        <f>[1]Quickool!K69</f>
        <v>3.53703703703703</v>
      </c>
      <c r="E67" s="788"/>
      <c r="F67" s="772"/>
      <c r="G67" s="772"/>
      <c r="H67" s="772"/>
      <c r="I67" s="772"/>
      <c r="J67" s="772"/>
    </row>
    <row r="68" s="400" customFormat="1" spans="1:10">
      <c r="A68" s="562" t="str">
        <f>[1]Quickool!A70</f>
        <v>CAB051</v>
      </c>
      <c r="B68" s="562" t="str">
        <f>[1]Quickool!B70</f>
        <v>70/076 3core wire 1.5mm</v>
      </c>
      <c r="C68" s="562"/>
      <c r="D68" s="787">
        <f>[1]Quickool!K70</f>
        <v>0</v>
      </c>
      <c r="E68" s="788"/>
      <c r="F68" s="772"/>
      <c r="G68" s="772"/>
      <c r="H68" s="772"/>
      <c r="I68" s="772"/>
      <c r="J68" s="772"/>
    </row>
    <row r="69" s="400" customFormat="1" spans="1:10">
      <c r="A69" s="562" t="str">
        <f>[1]Quickool!A71</f>
        <v>CAB052</v>
      </c>
      <c r="B69" s="562" t="str">
        <f>[1]Quickool!B71</f>
        <v>2ft led 10watts advertise</v>
      </c>
      <c r="C69" s="562"/>
      <c r="D69" s="787">
        <f>[1]Quickool!K71</f>
        <v>8</v>
      </c>
      <c r="E69" s="788"/>
      <c r="F69" s="772"/>
      <c r="G69" s="772"/>
      <c r="H69" s="772"/>
      <c r="I69" s="772"/>
      <c r="J69" s="772"/>
    </row>
    <row r="70" s="400" customFormat="1" spans="1:10">
      <c r="A70" s="562" t="str">
        <f>[1]Quickool!A72</f>
        <v>CAB053</v>
      </c>
      <c r="B70" s="562" t="str">
        <f>[1]Quickool!B72</f>
        <v>4ft led 18watts advertise</v>
      </c>
      <c r="C70" s="562"/>
      <c r="D70" s="787">
        <f>[1]Quickool!K72</f>
        <v>8</v>
      </c>
      <c r="E70" s="788"/>
      <c r="F70" s="772"/>
      <c r="G70" s="772"/>
      <c r="H70" s="772"/>
      <c r="I70" s="772"/>
      <c r="J70" s="772"/>
    </row>
    <row r="71" s="400" customFormat="1" spans="1:10">
      <c r="A71" s="562" t="str">
        <f>[1]Quickool!A73</f>
        <v>CAB054</v>
      </c>
      <c r="B71" s="562" t="str">
        <f>[1]Quickool!B73</f>
        <v>led clip</v>
      </c>
      <c r="C71" s="562"/>
      <c r="D71" s="787">
        <f>[1]Quickool!K73</f>
        <v>0.625</v>
      </c>
      <c r="E71" s="788"/>
      <c r="F71" s="772"/>
      <c r="G71" s="772"/>
      <c r="H71" s="772"/>
      <c r="I71" s="772"/>
      <c r="J71" s="772"/>
    </row>
    <row r="72" s="400" customFormat="1" spans="1:10">
      <c r="A72" s="562" t="str">
        <f>[1]Quickool!A74</f>
        <v>CAB055</v>
      </c>
      <c r="B72" s="562" t="str">
        <f>[1]Quickool!B74</f>
        <v>led connector 15amp 12way </v>
      </c>
      <c r="C72" s="562"/>
      <c r="D72" s="787">
        <f>[1]Quickool!K74</f>
        <v>70.3703703703703</v>
      </c>
      <c r="E72" s="788"/>
      <c r="F72" s="772"/>
      <c r="G72" s="772"/>
      <c r="H72" s="772"/>
      <c r="I72" s="772"/>
      <c r="J72" s="772"/>
    </row>
    <row r="73" s="400" customFormat="1" spans="1:10">
      <c r="A73" s="562" t="str">
        <f>[1]Quickool!A75</f>
        <v>CAB056</v>
      </c>
      <c r="B73" s="562" t="str">
        <f>[1]Quickool!B75</f>
        <v>PVC wire cable 2core 70m</v>
      </c>
      <c r="C73" s="562"/>
      <c r="D73" s="787">
        <f>[1]Quickool!K75</f>
        <v>0</v>
      </c>
      <c r="E73" s="747"/>
      <c r="F73" s="772"/>
      <c r="G73" s="772"/>
      <c r="H73" s="772"/>
      <c r="I73" s="772"/>
      <c r="J73" s="772"/>
    </row>
    <row r="74" s="400" customFormat="1" ht="27" customHeight="1" spans="1:10">
      <c r="A74" s="562" t="str">
        <f>[1]Quickool!A77</f>
        <v>CAB058</v>
      </c>
      <c r="B74" s="562" t="str">
        <f>[1]Quickool!B77</f>
        <v>3" pp castor wheel adjustable c/w stopper white</v>
      </c>
      <c r="C74" s="562"/>
      <c r="D74" s="787">
        <f>[1]Quickool!K77</f>
        <v>8.00850460666194</v>
      </c>
      <c r="E74" s="788"/>
      <c r="F74" s="772"/>
      <c r="G74" s="772"/>
      <c r="H74" s="772"/>
      <c r="I74" s="772"/>
      <c r="J74" s="772"/>
    </row>
    <row r="75" s="400" customFormat="1" ht="27" customHeight="1" spans="1:10">
      <c r="A75" s="562" t="str">
        <f>[1]Quickool!A78</f>
        <v>CAB059</v>
      </c>
      <c r="B75" s="562" t="str">
        <f>[1]Quickool!B78</f>
        <v>Pilaster s/steel 400mm (HG-600)</v>
      </c>
      <c r="C75" s="562"/>
      <c r="D75" s="787">
        <f>[1]Quickool!K78</f>
        <v>6.6728452270621</v>
      </c>
      <c r="E75" s="788"/>
      <c r="F75" s="792"/>
      <c r="G75" s="772"/>
      <c r="H75" s="792"/>
      <c r="I75" s="772"/>
      <c r="J75" s="772"/>
    </row>
    <row r="76" s="400" customFormat="1" ht="27" customHeight="1" spans="1:10">
      <c r="A76" s="562" t="str">
        <f>[1]Quickool!A79</f>
        <v>CAB060</v>
      </c>
      <c r="B76" s="562" t="str">
        <f>[1]Quickool!B79</f>
        <v>Pilaster s/steel 600mm (HG-600)</v>
      </c>
      <c r="C76" s="562"/>
      <c r="D76" s="787">
        <f>[1]Quickool!K79</f>
        <v>1.60642570281124</v>
      </c>
      <c r="E76" s="747"/>
      <c r="F76" s="792"/>
      <c r="G76" s="772"/>
      <c r="H76" s="792"/>
      <c r="I76" s="772"/>
      <c r="J76" s="772"/>
    </row>
    <row r="77" s="400" customFormat="1" ht="27" customHeight="1" spans="1:10">
      <c r="A77" s="562" t="str">
        <f>[1]Quickool!A80</f>
        <v>CAB061</v>
      </c>
      <c r="B77" s="562" t="str">
        <f>[1]Quickool!B80</f>
        <v>Pilaster s/steel 1200mm (HG-1200)</v>
      </c>
      <c r="C77" s="562"/>
      <c r="D77" s="787">
        <f>[1]Quickool!K80</f>
        <v>3.21285140562249</v>
      </c>
      <c r="E77" s="793"/>
      <c r="F77" s="792"/>
      <c r="G77" s="772"/>
      <c r="H77" s="792"/>
      <c r="I77" s="772"/>
      <c r="J77" s="772"/>
    </row>
    <row r="78" s="400" customFormat="1" ht="27" customHeight="1" spans="1:10">
      <c r="A78" s="562" t="str">
        <f>[1]Quickool!A81</f>
        <v>CAB062</v>
      </c>
      <c r="B78" s="562" t="str">
        <f>[1]Quickool!B81</f>
        <v>Pilaster clip aluminium (HG-1201) </v>
      </c>
      <c r="C78" s="562"/>
      <c r="D78" s="787">
        <f>[1]Quickool!K81</f>
        <v>0.490852298081214</v>
      </c>
      <c r="E78" s="793"/>
      <c r="F78" s="792"/>
      <c r="G78" s="772"/>
      <c r="H78" s="792"/>
      <c r="I78" s="772"/>
      <c r="J78" s="772"/>
    </row>
    <row r="79" s="400" customFormat="1" spans="1:10">
      <c r="A79" s="562" t="str">
        <f>[1]Quickool!A82</f>
        <v>CAB063</v>
      </c>
      <c r="B79" s="562" t="str">
        <f>[1]Quickool!B82</f>
        <v>PVC SheIving 23"x21"</v>
      </c>
      <c r="C79" s="562" t="str">
        <f>[1]Quickool!$C82</f>
        <v>4Door &amp; 6Door (4pcs/Fridge)</v>
      </c>
      <c r="D79" s="787">
        <f>[1]Quickool!K82</f>
        <v>27.5435073627845</v>
      </c>
      <c r="E79" s="794"/>
      <c r="F79" s="792"/>
      <c r="G79" s="772"/>
      <c r="H79" s="792"/>
      <c r="I79" s="772"/>
      <c r="J79" s="772"/>
    </row>
    <row r="80" s="400" customFormat="1" spans="1:10">
      <c r="A80" s="562" t="str">
        <f>[1]Quickool!A83</f>
        <v>CAB064</v>
      </c>
      <c r="B80" s="562" t="str">
        <f>[1]Quickool!B83</f>
        <v>PVC SheIving 25"x21"</v>
      </c>
      <c r="C80" s="562" t="str">
        <f>[1]Quickool!$C83</f>
        <v>6Door (2pcs/Middle of Fridge)</v>
      </c>
      <c r="D80" s="787">
        <f>[1]Quickool!K83</f>
        <v>29.8081213743865</v>
      </c>
      <c r="E80" s="795"/>
      <c r="F80" s="792"/>
      <c r="G80" s="772"/>
      <c r="H80" s="792"/>
      <c r="I80" s="772"/>
      <c r="J80" s="772"/>
    </row>
    <row r="81" s="400" customFormat="1" spans="1:10">
      <c r="A81" s="562" t="str">
        <f>[1]Quickool!A84</f>
        <v>CAB065</v>
      </c>
      <c r="B81" s="562" t="str">
        <f>[1]Quickool!B84</f>
        <v>PVC SheIving 24-6/8"x18"</v>
      </c>
      <c r="C81" s="562" t="str">
        <f>[1]Quickool!$C84</f>
        <v>Mini 2Door (2pcs/Fridge)</v>
      </c>
      <c r="D81" s="787">
        <f>[1]Quickool!K84</f>
        <v>26.4056224899598</v>
      </c>
      <c r="E81" s="795"/>
      <c r="F81" s="784"/>
      <c r="G81" s="772"/>
      <c r="H81" s="784"/>
      <c r="I81" s="772"/>
      <c r="J81" s="772"/>
    </row>
    <row r="82" s="400" customFormat="1" spans="1:10">
      <c r="A82" s="562" t="str">
        <f>[1]Quickool!A85</f>
        <v>CAB066</v>
      </c>
      <c r="B82" s="562" t="str">
        <f>[1]Quickool!B85</f>
        <v>PVC SheIving 28"x21"</v>
      </c>
      <c r="C82" s="562" t="str">
        <f>[1]Quickool!$C85</f>
        <v>2Door Big (2pcs/Fridge)</v>
      </c>
      <c r="D82" s="787">
        <f>[1]Quickool!K85</f>
        <v>32.0727353859883</v>
      </c>
      <c r="E82" s="795"/>
      <c r="F82" s="784"/>
      <c r="G82" s="772"/>
      <c r="H82" s="784"/>
      <c r="I82" s="772"/>
      <c r="J82" s="772"/>
    </row>
    <row r="83" s="400" customFormat="1" spans="1:10">
      <c r="A83" s="562" t="str">
        <f>[1]Quickool!A86</f>
        <v>CAB067</v>
      </c>
      <c r="B83" s="562" t="str">
        <f>[1]Quickool!B86</f>
        <v>PVC Shelving 13 3/4" x 22" 1/4"</v>
      </c>
      <c r="C83" s="562" t="str">
        <f>[1]Quickool!$C86</f>
        <v>1.2m counter-4pcs</v>
      </c>
      <c r="D83" s="787">
        <f>[1]Quickool!K86</f>
        <v>14.6774193548387</v>
      </c>
      <c r="E83" s="795"/>
      <c r="F83" s="784"/>
      <c r="G83" s="772"/>
      <c r="H83" s="784"/>
      <c r="I83" s="772"/>
      <c r="J83" s="772"/>
    </row>
    <row r="84" s="400" customFormat="1" spans="1:10">
      <c r="A84" s="562" t="str">
        <f>[1]Quickool!A87</f>
        <v>CAB068</v>
      </c>
      <c r="B84" s="562" t="str">
        <f>[1]Quickool!B87</f>
        <v>PVC Shelving 19 3/4" x 22" 1/4"</v>
      </c>
      <c r="C84" s="562" t="str">
        <f>[1]Quickool!$C87</f>
        <v>1.5m 2door counter-4pcs</v>
      </c>
      <c r="D84" s="787">
        <f>[1]Quickool!K87</f>
        <v>21.6666666666667</v>
      </c>
      <c r="E84" s="795"/>
      <c r="F84" s="784"/>
      <c r="G84" s="772"/>
      <c r="H84" s="784"/>
      <c r="I84" s="772"/>
      <c r="J84" s="772"/>
    </row>
    <row r="85" s="400" customFormat="1" spans="1:10">
      <c r="A85" s="562" t="str">
        <f>[1]Quickool!A88</f>
        <v>CAB069</v>
      </c>
      <c r="B85" s="562" t="str">
        <f>[1]Quickool!B88</f>
        <v>PVC SheIving 17" x 22 1/4"</v>
      </c>
      <c r="C85" s="562" t="str">
        <f>[1]Quickool!$C88</f>
        <v>1.8m 3door counter-6pcs</v>
      </c>
      <c r="D85" s="787">
        <f>[1]Quickool!K88</f>
        <v>18.1720430107527</v>
      </c>
      <c r="E85" s="795"/>
      <c r="F85" s="784"/>
      <c r="G85" s="772"/>
      <c r="H85" s="784"/>
      <c r="I85" s="772"/>
      <c r="J85" s="772"/>
    </row>
    <row r="86" s="400" customFormat="1" spans="1:10">
      <c r="A86" s="562" t="str">
        <f>[1]Quickool!A89</f>
        <v>CAB070</v>
      </c>
      <c r="B86" s="562" t="str">
        <f>[1]Quickool!B89</f>
        <v>PVC SheIving 21" x 22 1/4"</v>
      </c>
      <c r="C86" s="562" t="str">
        <f>[1]Quickool!$C89</f>
        <v>2.1m 3door counter-6pcs</v>
      </c>
      <c r="D86" s="787">
        <f>[1]Quickool!K89</f>
        <v>22.3655913978495</v>
      </c>
      <c r="E86" s="795"/>
      <c r="F86" s="784"/>
      <c r="G86" s="772"/>
      <c r="H86" s="784"/>
      <c r="I86" s="772"/>
      <c r="J86" s="772"/>
    </row>
    <row r="87" s="400" customFormat="1" spans="1:10">
      <c r="A87" s="562" t="str">
        <f>[1]Quickool!A90</f>
        <v>CAB071</v>
      </c>
      <c r="B87" s="562" t="str">
        <f>[1]Quickool!B90</f>
        <v>PVC SheIving 23"x23" 1 stopper</v>
      </c>
      <c r="C87" s="562" t="str">
        <f>[1]Quickool!$C90</f>
        <v>2,4&amp;6 door upright 4,8,8pcs</v>
      </c>
      <c r="D87" s="787">
        <f>[1]Quickool!K90</f>
        <v>24.4623655913978</v>
      </c>
      <c r="E87" s="795"/>
      <c r="F87" s="784"/>
      <c r="G87" s="772"/>
      <c r="H87" s="784"/>
      <c r="I87" s="772"/>
      <c r="J87" s="772"/>
    </row>
    <row r="88" s="400" customFormat="1" spans="1:10">
      <c r="A88" s="562" t="str">
        <f>[1]Quickool!A91</f>
        <v>CAB072</v>
      </c>
      <c r="B88" s="562" t="str">
        <f>[1]Quickool!B91</f>
        <v>PVC SheIving 25"x23" 1 stopper</v>
      </c>
      <c r="C88" s="562" t="str">
        <f>[1]Quickool!$C91</f>
        <v>6 door upright centre 4pcs</v>
      </c>
      <c r="D88" s="787">
        <f>[1]Quickool!K91</f>
        <v>26.5591397849462</v>
      </c>
      <c r="E88" s="795"/>
      <c r="F88" s="784"/>
      <c r="G88" s="772"/>
      <c r="H88" s="784"/>
      <c r="I88" s="772"/>
      <c r="J88" s="772"/>
    </row>
    <row r="89" s="400" customFormat="1" spans="1:10">
      <c r="A89" s="562" t="str">
        <f>[1]Quickool!A92</f>
        <v>CAB072.01</v>
      </c>
      <c r="B89" s="562" t="str">
        <f>[1]Quickool!B92</f>
        <v>PVC SheIving 19 3/4"x221/4" 1stopper</v>
      </c>
      <c r="C89" s="562" t="str">
        <f>[1]Quickool!$C92</f>
        <v>1 glass door chiller -4pcs</v>
      </c>
      <c r="D89" s="787">
        <f>[1]Quickool!K92</f>
        <v>20.9677419354839</v>
      </c>
      <c r="E89" s="795"/>
      <c r="F89" s="784"/>
      <c r="G89" s="772"/>
      <c r="H89" s="784"/>
      <c r="I89" s="772"/>
      <c r="J89" s="772"/>
    </row>
    <row r="90" s="400" customFormat="1" spans="1:10">
      <c r="A90" s="562" t="str">
        <f>[1]Quickool!A93</f>
        <v>CAB072.02</v>
      </c>
      <c r="B90" s="562" t="str">
        <f>[1]Quickool!B93</f>
        <v>PVC SheIving 21"x221/4" 1stopper</v>
      </c>
      <c r="C90" s="562" t="str">
        <f>[1]Quickool!$C93</f>
        <v>2&amp;3 glass door chiller -8pcs</v>
      </c>
      <c r="D90" s="787">
        <f>[1]Quickool!K93</f>
        <v>22.3655913978495</v>
      </c>
      <c r="E90" s="795"/>
      <c r="F90" s="784"/>
      <c r="G90" s="772"/>
      <c r="H90" s="784"/>
      <c r="I90" s="772"/>
      <c r="J90" s="772"/>
    </row>
    <row r="91" s="400" customFormat="1" spans="1:10">
      <c r="A91" s="562" t="str">
        <f>[1]Quickool!A94</f>
        <v>CAB072.03</v>
      </c>
      <c r="B91" s="562" t="str">
        <f>[1]Quickool!B94</f>
        <v>PVC SheIving 22 3/4"x22 1/4" 1 stopper</v>
      </c>
      <c r="C91" s="562" t="str">
        <f>[1]Quickool!$C94</f>
        <v>3 glass door chiller centre -4pcs</v>
      </c>
      <c r="D91" s="787">
        <f>[1]Quickool!K94</f>
        <v>23.763440860215</v>
      </c>
      <c r="E91" s="795"/>
      <c r="F91" s="784"/>
      <c r="G91" s="772"/>
      <c r="H91" s="784"/>
      <c r="I91" s="772"/>
      <c r="J91" s="772"/>
    </row>
    <row r="92" s="400" customFormat="1" spans="1:10">
      <c r="A92" s="562" t="str">
        <f>[1]Quickool!A95</f>
        <v>CAB072.04</v>
      </c>
      <c r="B92" s="562" t="str">
        <f>[1]Quickool!B95</f>
        <v>PVC SheIving 19 3/4"x221/4" 2stopper for price pad</v>
      </c>
      <c r="C92" s="562" t="str">
        <f>[1]Quickool!$C95</f>
        <v>1 glass door chiller -4pcs</v>
      </c>
      <c r="D92" s="787" t="str">
        <f>[1]Quickool!K95</f>
        <v>~</v>
      </c>
      <c r="E92" s="795"/>
      <c r="F92" s="784"/>
      <c r="G92" s="772"/>
      <c r="H92" s="784"/>
      <c r="I92" s="772"/>
      <c r="J92" s="772"/>
    </row>
    <row r="93" s="400" customFormat="1" spans="1:10">
      <c r="A93" s="562" t="str">
        <f>[1]Quickool!A96</f>
        <v>CAB072.05</v>
      </c>
      <c r="B93" s="562" t="str">
        <f>[1]Quickool!B96</f>
        <v>PVC SheIving 21"x221/4" 2stopper for price pad</v>
      </c>
      <c r="C93" s="562" t="str">
        <f>[1]Quickool!$C96</f>
        <v>2&amp;3 glass door chiller -8pcs</v>
      </c>
      <c r="D93" s="787" t="str">
        <f>[1]Quickool!K96</f>
        <v>~</v>
      </c>
      <c r="E93" s="795"/>
      <c r="F93" s="784"/>
      <c r="G93" s="772"/>
      <c r="H93" s="784"/>
      <c r="I93" s="772"/>
      <c r="J93" s="772"/>
    </row>
    <row r="94" s="400" customFormat="1" spans="1:10">
      <c r="A94" s="562" t="str">
        <f>[1]Quickool!A97</f>
        <v>CAB072.06</v>
      </c>
      <c r="B94" s="562" t="str">
        <f>[1]Quickool!B97</f>
        <v>PVC SheIving 22 3/4"x22 1/4" 2stopper for price pad</v>
      </c>
      <c r="C94" s="562" t="str">
        <f>[1]Quickool!$C97</f>
        <v>3 glass door chiller centre -4pcs</v>
      </c>
      <c r="D94" s="787" t="str">
        <f>[1]Quickool!K97</f>
        <v>~</v>
      </c>
      <c r="E94" s="795"/>
      <c r="F94" s="784"/>
      <c r="G94" s="772"/>
      <c r="H94" s="784"/>
      <c r="I94" s="772"/>
      <c r="J94" s="772"/>
    </row>
    <row r="95" s="400" customFormat="1" spans="1:10">
      <c r="A95" s="562" t="str">
        <f>[1]Quickool!A98</f>
        <v>CAB072.07</v>
      </c>
      <c r="B95" s="562" t="str">
        <f>[1]Quickool!B98</f>
        <v>PVC SheIving 18 3/4"x221/4" 1stopper</v>
      </c>
      <c r="C95" s="562" t="str">
        <f>[1]Quickool!$C98</f>
        <v>1 glass frezzer door -4pcs</v>
      </c>
      <c r="D95" s="787">
        <f>[1]Quickool!K98</f>
        <v>19.5698924731183</v>
      </c>
      <c r="E95" s="795"/>
      <c r="F95" s="784"/>
      <c r="G95" s="772"/>
      <c r="H95" s="784"/>
      <c r="I95" s="772"/>
      <c r="J95" s="772"/>
    </row>
    <row r="96" s="400" customFormat="1" spans="1:10">
      <c r="A96" s="562" t="str">
        <f>[1]Quickool!A99</f>
        <v>CAB072.08</v>
      </c>
      <c r="B96" s="562" t="str">
        <f>[1]Quickool!B99</f>
        <v>PVC SheIving 20 3/4"x221/4" 1stopper</v>
      </c>
      <c r="C96" s="562" t="str">
        <f>[1]Quickool!$C99</f>
        <v>2 glass frezzer door -8pcs</v>
      </c>
      <c r="D96" s="787">
        <f>[1]Quickool!K99</f>
        <v>22.3655913978495</v>
      </c>
      <c r="E96" s="795"/>
      <c r="F96" s="784"/>
      <c r="G96" s="772"/>
      <c r="H96" s="784"/>
      <c r="I96" s="772"/>
      <c r="J96" s="772"/>
    </row>
    <row r="97" s="400" customFormat="1" spans="1:10">
      <c r="A97" s="562" t="str">
        <f>[1]Quickool!A100</f>
        <v>CAB072.09</v>
      </c>
      <c r="B97" s="562" t="str">
        <f>[1]Quickool!B100</f>
        <v>PVC SheIving 21"x22 1/4" 1 stopper</v>
      </c>
      <c r="C97" s="562" t="str">
        <f>[1]Quickool!$C100</f>
        <v>3 glass frezzer door -8pcs</v>
      </c>
      <c r="D97" s="787">
        <f>[1]Quickool!K100</f>
        <v>22.3655913978495</v>
      </c>
      <c r="E97" s="795"/>
      <c r="F97" s="784"/>
      <c r="G97" s="772"/>
      <c r="H97" s="784"/>
      <c r="I97" s="772"/>
      <c r="J97" s="772"/>
    </row>
    <row r="98" s="400" customFormat="1" spans="1:10">
      <c r="A98" s="562" t="str">
        <f>[1]Quickool!A101</f>
        <v>CAB072.10</v>
      </c>
      <c r="B98" s="562" t="str">
        <f>[1]Quickool!B101</f>
        <v>PVC SheIving 21 3/4"x22 1/4" 1 stopper</v>
      </c>
      <c r="C98" s="562" t="str">
        <f>[1]Quickool!$C101</f>
        <v>3 glass frezzer door centre -4pcs</v>
      </c>
      <c r="D98" s="787">
        <f>[1]Quickool!K101</f>
        <v>23.0645161290323</v>
      </c>
      <c r="E98" s="795"/>
      <c r="F98" s="784"/>
      <c r="G98" s="772"/>
      <c r="H98" s="784"/>
      <c r="I98" s="772"/>
      <c r="J98" s="772"/>
    </row>
    <row r="99" s="400" customFormat="1" spans="1:10">
      <c r="A99" s="562" t="str">
        <f>[1]Quickool!A102</f>
        <v>CAB072.11</v>
      </c>
      <c r="B99" s="562" t="str">
        <f>[1]Quickool!B102</f>
        <v>PVC SheIving 18 3/4"x221/4" 2stopper</v>
      </c>
      <c r="C99" s="562" t="str">
        <f>[1]Quickool!$C102</f>
        <v>1 glass frezzer door -4pcs</v>
      </c>
      <c r="D99" s="787" t="str">
        <f>[1]Quickool!K102</f>
        <v>~</v>
      </c>
      <c r="E99" s="795"/>
      <c r="F99" s="784"/>
      <c r="G99" s="772"/>
      <c r="H99" s="784"/>
      <c r="I99" s="772"/>
      <c r="J99" s="772"/>
    </row>
    <row r="100" s="400" customFormat="1" spans="1:10">
      <c r="A100" s="562" t="str">
        <f>[1]Quickool!A103</f>
        <v>CAB072.12</v>
      </c>
      <c r="B100" s="562" t="str">
        <f>[1]Quickool!B103</f>
        <v>PVC SheIving 20 3/4"x221/4" 2stopper</v>
      </c>
      <c r="C100" s="562" t="str">
        <f>[1]Quickool!$C103</f>
        <v>2 glass frezzer door -8pcs</v>
      </c>
      <c r="D100" s="787" t="str">
        <f>[1]Quickool!K103</f>
        <v>~</v>
      </c>
      <c r="E100" s="795"/>
      <c r="F100" s="784"/>
      <c r="G100" s="772"/>
      <c r="H100" s="784"/>
      <c r="I100" s="772"/>
      <c r="J100" s="772"/>
    </row>
    <row r="101" s="400" customFormat="1" spans="1:10">
      <c r="A101" s="562" t="str">
        <f>[1]Quickool!A104</f>
        <v>CAB072.13</v>
      </c>
      <c r="B101" s="562" t="str">
        <f>[1]Quickool!B104</f>
        <v>PVC SheIving 21"x22 1/4" 2stopper</v>
      </c>
      <c r="C101" s="562" t="str">
        <f>[1]Quickool!$C104</f>
        <v>3 glass frezzer door -8pcs</v>
      </c>
      <c r="D101" s="787" t="str">
        <f>[1]Quickool!K104</f>
        <v>~</v>
      </c>
      <c r="E101" s="795"/>
      <c r="F101" s="784"/>
      <c r="G101" s="772"/>
      <c r="H101" s="784"/>
      <c r="I101" s="772"/>
      <c r="J101" s="772"/>
    </row>
    <row r="102" s="400" customFormat="1" spans="1:10">
      <c r="A102" s="562" t="str">
        <f>[1]Quickool!A105</f>
        <v>CAB072.14</v>
      </c>
      <c r="B102" s="562" t="str">
        <f>[1]Quickool!B105</f>
        <v>PVC SheIving 21 3/4"x22 1/4" 2stopper</v>
      </c>
      <c r="C102" s="562" t="str">
        <f>[1]Quickool!$C105</f>
        <v>3 glass frezzer door centre -4pcs</v>
      </c>
      <c r="D102" s="787" t="str">
        <f>[1]Quickool!K105</f>
        <v>~</v>
      </c>
      <c r="E102" s="795"/>
      <c r="F102" s="784"/>
      <c r="G102" s="772"/>
      <c r="H102" s="784"/>
      <c r="I102" s="772"/>
      <c r="J102" s="772"/>
    </row>
    <row r="103" s="400" customFormat="1" spans="1:10">
      <c r="A103" s="562" t="str">
        <f>[1]Quickool!A106</f>
        <v>CAB072.15</v>
      </c>
      <c r="B103" s="562" t="str">
        <f>[1]Quickool!B106</f>
        <v>PVC SheIving 24 1/2"x24 1/4" 2stopper</v>
      </c>
      <c r="C103" s="562" t="str">
        <f>[1]Quickool!$C106</f>
        <v>2&amp;3 big glass chiller door -12pcs</v>
      </c>
      <c r="D103" s="787" t="str">
        <f>[1]Quickool!K106</f>
        <v>~</v>
      </c>
      <c r="E103" s="795"/>
      <c r="F103" s="784"/>
      <c r="G103" s="772"/>
      <c r="H103" s="784"/>
      <c r="I103" s="772"/>
      <c r="J103" s="772"/>
    </row>
    <row r="104" s="400" customFormat="1" spans="1:10">
      <c r="A104" s="562" t="str">
        <f>[1]Quickool!A107</f>
        <v>CAB072.16</v>
      </c>
      <c r="B104" s="562" t="str">
        <f>[1]Quickool!B107</f>
        <v>PVC SheIving 25 3/4"x24 1/4" 2stopper</v>
      </c>
      <c r="C104" s="562" t="str">
        <f>[1]Quickool!$C107</f>
        <v>3 big glass chiller door centre -6pcs</v>
      </c>
      <c r="D104" s="787" t="str">
        <f>[1]Quickool!K107</f>
        <v>~</v>
      </c>
      <c r="E104" s="795"/>
      <c r="F104" s="784"/>
      <c r="G104" s="772"/>
      <c r="H104" s="784"/>
      <c r="I104" s="772"/>
      <c r="J104" s="772"/>
    </row>
    <row r="105" s="400" customFormat="1" spans="1:10">
      <c r="A105" s="562" t="str">
        <f>[1]Quickool!A108</f>
        <v>CAB072.17</v>
      </c>
      <c r="B105" s="562" t="str">
        <f>[1]Quickool!B108</f>
        <v>custom made shelving cost base on kgs</v>
      </c>
      <c r="C105" s="562"/>
      <c r="D105" s="787"/>
      <c r="E105" s="795"/>
      <c r="F105" s="784"/>
      <c r="G105" s="772"/>
      <c r="H105" s="784"/>
      <c r="I105" s="772"/>
      <c r="J105" s="772"/>
    </row>
    <row r="106" s="400" customFormat="1" spans="1:10">
      <c r="A106" s="562">
        <f>[1]Quickool!A109</f>
        <v>0</v>
      </c>
      <c r="B106" s="562" t="str">
        <f>[1]Quickool!B109</f>
        <v>custom made shelving base on size less than 20pcs quantity</v>
      </c>
      <c r="C106" s="562"/>
      <c r="D106" s="787"/>
      <c r="E106" s="796"/>
      <c r="F106" s="784"/>
      <c r="G106" s="772"/>
      <c r="H106" s="784"/>
      <c r="I106" s="772"/>
      <c r="J106" s="772"/>
    </row>
    <row r="107" s="400" customFormat="1" spans="1:10">
      <c r="A107" s="562" t="str">
        <f>[1]Quickool!A110</f>
        <v>CAB082</v>
      </c>
      <c r="B107" s="562" t="str">
        <f>[1]Quickool!B110</f>
        <v>578*715 magnetic gasket</v>
      </c>
      <c r="C107" s="562" t="str">
        <f>[1]Quickool!C110</f>
        <v>2door</v>
      </c>
      <c r="D107" s="787">
        <f>[1]Quickool!K110</f>
        <v>25.3657768328215</v>
      </c>
      <c r="E107" s="797"/>
      <c r="F107" s="784"/>
      <c r="G107" s="772"/>
      <c r="H107" s="784"/>
      <c r="I107" s="772"/>
      <c r="J107" s="772"/>
    </row>
    <row r="108" s="400" customFormat="1" spans="1:10">
      <c r="A108" s="562" t="str">
        <f>[1]Quickool!A111</f>
        <v>CAB083</v>
      </c>
      <c r="B108" s="562" t="str">
        <f>[1]Quickool!B111</f>
        <v>534*715 magnetic gasket</v>
      </c>
      <c r="C108" s="562" t="str">
        <f>[1]Quickool!C111</f>
        <v>4door&amp;6door</v>
      </c>
      <c r="D108" s="787">
        <f>[1]Quickool!K111</f>
        <v>24.8806992676589</v>
      </c>
      <c r="E108" s="798"/>
      <c r="F108" s="784"/>
      <c r="G108" s="772"/>
      <c r="H108" s="784"/>
      <c r="I108" s="772"/>
      <c r="J108" s="772"/>
    </row>
    <row r="109" s="400" customFormat="1" spans="1:10">
      <c r="A109" s="562" t="str">
        <f>[1]Quickool!A113</f>
        <v>CAB084</v>
      </c>
      <c r="B109" s="562" t="str">
        <f>[1]Quickool!B113</f>
        <v>383*575 magnetic gasket</v>
      </c>
      <c r="C109" s="562" t="str">
        <f>[1]Quickool!C113</f>
        <v>1.5m counter</v>
      </c>
      <c r="D109" s="787">
        <f>[1]Quickool!K113</f>
        <v>21.6725726435152</v>
      </c>
      <c r="E109" s="798"/>
      <c r="F109" s="784"/>
      <c r="G109" s="772"/>
      <c r="H109" s="784"/>
      <c r="I109" s="772"/>
      <c r="J109" s="772"/>
    </row>
    <row r="110" s="400" customFormat="1" spans="1:10">
      <c r="A110" s="562" t="str">
        <f>[1]Quickool!A114</f>
        <v>CAB085</v>
      </c>
      <c r="B110" s="562" t="str">
        <f>[1]Quickool!B114</f>
        <v>528*575 magnetic gasket</v>
      </c>
      <c r="C110" s="562" t="str">
        <f>[1]Quickool!C114</f>
        <v>1.8m counter</v>
      </c>
      <c r="D110" s="787">
        <f>[1]Quickool!K114</f>
        <v>23.2711237105284</v>
      </c>
      <c r="E110" s="798"/>
      <c r="F110" s="784"/>
      <c r="G110" s="772"/>
      <c r="H110" s="784"/>
      <c r="I110" s="772"/>
      <c r="J110" s="772"/>
    </row>
    <row r="111" s="400" customFormat="1" spans="1:10">
      <c r="A111" s="562" t="str">
        <f>[1]Quickool!A115</f>
        <v>CAB086</v>
      </c>
      <c r="B111" s="562" t="str">
        <f>[1]Quickool!B115</f>
        <v>420*575 magnetic gasket</v>
      </c>
      <c r="C111" s="562" t="str">
        <f>[1]Quickool!C115</f>
        <v>2.1m counter</v>
      </c>
      <c r="D111" s="787">
        <f>[1]Quickool!K115</f>
        <v>22.0804787778565</v>
      </c>
      <c r="E111" s="798"/>
      <c r="F111" s="784"/>
      <c r="G111" s="772"/>
      <c r="H111" s="784"/>
      <c r="I111" s="772"/>
      <c r="J111" s="772"/>
    </row>
    <row r="112" s="400" customFormat="1" spans="1:10">
      <c r="A112" s="562" t="str">
        <f>[1]Quickool!A116</f>
        <v>CAB087</v>
      </c>
      <c r="B112" s="562" t="str">
        <f>[1]Quickool!B116</f>
        <v>custom made gasket</v>
      </c>
      <c r="C112" s="562">
        <f>[1]Quickool!C116</f>
        <v>0</v>
      </c>
      <c r="D112" s="787">
        <f>[1]Quickool!K116</f>
        <v>26.8468833316459</v>
      </c>
      <c r="E112" s="799"/>
      <c r="F112" s="784"/>
      <c r="G112" s="772"/>
      <c r="H112" s="784"/>
      <c r="I112" s="772"/>
      <c r="J112" s="772"/>
    </row>
    <row r="113" s="400" customFormat="1" spans="1:10">
      <c r="A113" s="562" t="str">
        <f>[1]Quickool!A117</f>
        <v>CAB088</v>
      </c>
      <c r="B113" s="562" t="str">
        <f>[1]Quickool!B117</f>
        <v>HG-036 pvc door rail 3.4m</v>
      </c>
      <c r="C113" s="562">
        <f>[1]Quickool!C117</f>
        <v>0</v>
      </c>
      <c r="D113" s="787">
        <f>[1]Quickool!K117</f>
        <v>20.249063480814</v>
      </c>
      <c r="E113" s="477"/>
      <c r="F113" s="784"/>
      <c r="G113" s="772"/>
      <c r="H113" s="784"/>
      <c r="I113" s="772"/>
      <c r="J113" s="772"/>
    </row>
    <row r="114" s="400" customFormat="1" spans="1:10">
      <c r="A114" s="562" t="str">
        <f>[1]Quickool!A118</f>
        <v>CAB089</v>
      </c>
      <c r="B114" s="562" t="str">
        <f>[1]Quickool!B118</f>
        <v>Gasket welding machine</v>
      </c>
      <c r="C114" s="562">
        <f>[1]Quickool!C118</f>
        <v>0</v>
      </c>
      <c r="D114" s="787" t="str">
        <f>[1]Quickool!K118</f>
        <v>~</v>
      </c>
      <c r="E114" s="477"/>
      <c r="F114" s="784"/>
      <c r="G114" s="772"/>
      <c r="H114" s="784"/>
      <c r="I114" s="772"/>
      <c r="J114" s="772"/>
    </row>
    <row r="115" s="400" customFormat="1" spans="1:10">
      <c r="A115" s="562" t="str">
        <f>[1]Quickool!A119</f>
        <v>CAB090</v>
      </c>
      <c r="B115" s="562" t="str">
        <f>[1]Quickool!B119</f>
        <v>Mould welding machine</v>
      </c>
      <c r="C115" s="562">
        <f>[1]Quickool!C119</f>
        <v>0</v>
      </c>
      <c r="D115" s="787" t="str">
        <f>[1]Quickool!K119</f>
        <v>~</v>
      </c>
      <c r="E115" s="477"/>
      <c r="F115" s="784"/>
      <c r="G115" s="772"/>
      <c r="H115" s="784"/>
      <c r="I115" s="772"/>
      <c r="J115" s="772"/>
    </row>
    <row r="116" s="400" customFormat="1" spans="1:10">
      <c r="A116" s="562" t="str">
        <f>[1]Quickool!A120</f>
        <v>CAB091</v>
      </c>
      <c r="B116" s="562" t="str">
        <f>[1]Quickool!B120</f>
        <v>3MM TEMPERED GLASS + 3MM NORMAL GLASS (595*985MM)</v>
      </c>
      <c r="C116" s="562">
        <f>[1]Quickool!C120</f>
        <v>0</v>
      </c>
      <c r="D116" s="787">
        <f>[1]Quickool!K120</f>
        <v>152.052058501385</v>
      </c>
      <c r="E116" s="477"/>
      <c r="F116" s="784"/>
      <c r="G116" s="772"/>
      <c r="H116" s="784"/>
      <c r="I116" s="772"/>
      <c r="J116" s="772"/>
    </row>
    <row r="117" s="400" customFormat="1" spans="1:10">
      <c r="A117" s="562" t="str">
        <f>[1]Quickool!A121</f>
        <v>CAB092</v>
      </c>
      <c r="B117" s="562" t="str">
        <f>[1]Quickool!B121</f>
        <v>3MM TEMPERED GLASS + 3MM TEMPER GLASS (700*865MM)</v>
      </c>
      <c r="C117" s="562">
        <f>[1]Quickool!C121</f>
        <v>0</v>
      </c>
      <c r="D117" s="787">
        <f>[1]Quickool!K121</f>
        <v>157.206365569229</v>
      </c>
      <c r="E117" s="477"/>
      <c r="F117" s="784"/>
      <c r="G117" s="772"/>
      <c r="H117" s="784"/>
      <c r="I117" s="772"/>
      <c r="J117" s="772"/>
    </row>
    <row r="118" s="400" customFormat="1" spans="1:10">
      <c r="A118" s="562" t="str">
        <f>[1]Quickool!A122</f>
        <v>CAB093</v>
      </c>
      <c r="B118" s="562" t="str">
        <f>[1]Quickool!B122</f>
        <v>4mm+3mm heater glass door (1473*584mm) chiller right (grey)</v>
      </c>
      <c r="C118" s="562" t="str">
        <f>[1]Quickool!C122</f>
        <v>2door&amp;3door glass door</v>
      </c>
      <c r="D118" s="787">
        <f>[1]Quickool!K122</f>
        <v>429.096063397977</v>
      </c>
      <c r="E118" s="477"/>
      <c r="F118" s="784"/>
      <c r="G118" s="772"/>
      <c r="H118" s="784"/>
      <c r="I118" s="772"/>
      <c r="J118" s="772"/>
    </row>
    <row r="119" s="400" customFormat="1" spans="1:10">
      <c r="A119" s="562" t="str">
        <f>[1]Quickool!A123</f>
        <v>CAB094</v>
      </c>
      <c r="B119" s="562" t="str">
        <f>[1]Quickool!B123</f>
        <v>4mm+3mm heater glass door (1473*584mm) chiller left (grey)</v>
      </c>
      <c r="C119" s="562" t="str">
        <f>[1]Quickool!C123</f>
        <v>2door&amp;3door glass door</v>
      </c>
      <c r="D119" s="787">
        <f>[1]Quickool!K123</f>
        <v>429.096063397977</v>
      </c>
      <c r="E119" s="477"/>
      <c r="F119" s="784"/>
      <c r="G119" s="772"/>
      <c r="H119" s="784"/>
      <c r="I119" s="772"/>
      <c r="J119" s="772"/>
    </row>
    <row r="120" s="400" customFormat="1" spans="1:10">
      <c r="A120" s="562" t="str">
        <f>[1]Quickool!A124</f>
        <v>CAB095</v>
      </c>
      <c r="B120" s="562" t="str">
        <f>[1]Quickool!B124</f>
        <v>4mm+3mm heater glass door (1473*584mm) chiller right (black)</v>
      </c>
      <c r="C120" s="562" t="str">
        <f>[1]Quickool!C124</f>
        <v>2door&amp;3door glass door</v>
      </c>
      <c r="D120" s="787">
        <f>[1]Quickool!K124</f>
        <v>429.096063397977</v>
      </c>
      <c r="E120" s="477"/>
      <c r="F120" s="784"/>
      <c r="G120" s="772"/>
      <c r="H120" s="784"/>
      <c r="I120" s="772"/>
      <c r="J120" s="772"/>
    </row>
    <row r="121" s="400" customFormat="1" spans="1:10">
      <c r="A121" s="562" t="str">
        <f>[1]Quickool!A125</f>
        <v>CAB096</v>
      </c>
      <c r="B121" s="562" t="str">
        <f>[1]Quickool!B125</f>
        <v>4mm+3mm heater glass door (1473*584mm) chiller left (black)</v>
      </c>
      <c r="C121" s="562" t="str">
        <f>[1]Quickool!C125</f>
        <v>2door&amp;3door glass door</v>
      </c>
      <c r="D121" s="787">
        <f>[1]Quickool!K125</f>
        <v>429.096063397977</v>
      </c>
      <c r="E121" s="477"/>
      <c r="F121" s="784"/>
      <c r="G121" s="772"/>
      <c r="H121" s="784"/>
      <c r="I121" s="772"/>
      <c r="J121" s="772"/>
    </row>
    <row r="122" s="400" customFormat="1" spans="1:10">
      <c r="A122" s="562" t="str">
        <f>[1]Quickool!A136</f>
        <v>CAB105</v>
      </c>
      <c r="B122" s="562" t="str">
        <f>[1]Quickool!B136</f>
        <v>4mm + 3mm + 3mm heater glass door (1770*670mm) frezzer right (black)</v>
      </c>
      <c r="C122" s="562">
        <f>[1]Quickool!C136</f>
        <v>0</v>
      </c>
      <c r="D122" s="787">
        <f>[1]Quickool!K136</f>
        <v>688.873139617293</v>
      </c>
      <c r="E122" s="477"/>
      <c r="F122" s="784"/>
      <c r="G122" s="772"/>
      <c r="H122" s="784"/>
      <c r="I122" s="772"/>
      <c r="J122" s="772"/>
    </row>
    <row r="123" s="400" customFormat="1" spans="1:10">
      <c r="A123" s="562" t="str">
        <f>[1]Quickool!A137</f>
        <v>CAB106</v>
      </c>
      <c r="B123" s="562" t="str">
        <f>[1]Quickool!B137</f>
        <v>4mm + 3mm + 3mm heater glass door (1770*670mm) frezzer left (black)</v>
      </c>
      <c r="C123" s="562">
        <f>[1]Quickool!C137</f>
        <v>0</v>
      </c>
      <c r="D123" s="787">
        <f>[1]Quickool!K137</f>
        <v>688.873139617293</v>
      </c>
      <c r="E123" s="477"/>
      <c r="F123" s="784"/>
      <c r="G123" s="772"/>
      <c r="H123" s="784"/>
      <c r="I123" s="772"/>
      <c r="J123" s="772"/>
    </row>
    <row r="124" s="400" customFormat="1" spans="1:10">
      <c r="A124" s="562" t="str">
        <f>[1]Quickool!A138</f>
        <v>CAB107</v>
      </c>
      <c r="B124" s="562" t="str">
        <f>[1]Quickool!B138</f>
        <v>4MM HEATED GLASS + 3MM NORMAL GLASS (1801*762MM)</v>
      </c>
      <c r="C124" s="562">
        <f>[1]Quickool!C138</f>
        <v>0</v>
      </c>
      <c r="D124" s="787">
        <f>[1]Quickool!K138</f>
        <v>554.21686746988</v>
      </c>
      <c r="E124" s="477"/>
      <c r="F124" s="784"/>
      <c r="G124" s="772"/>
      <c r="H124" s="784"/>
      <c r="I124" s="772"/>
      <c r="J124" s="772"/>
    </row>
    <row r="125" s="400" customFormat="1" spans="1:10">
      <c r="A125" s="562" t="str">
        <f>[1]Quickool!A148</f>
        <v>CAB108</v>
      </c>
      <c r="B125" s="562" t="str">
        <f>[1]Quickool!B148</f>
        <v>1500*1850mm INTEGRATED DOOR WITH FRAME (2 DOOR)</v>
      </c>
      <c r="C125" s="562" t="str">
        <f>[1]Quickool!C148</f>
        <v>723mm*1800mm(28.5"*71")</v>
      </c>
      <c r="D125" s="787">
        <f>[1]Quickool!K148</f>
        <v>3864.69012445633</v>
      </c>
      <c r="E125" s="477"/>
      <c r="F125" s="784"/>
      <c r="G125" s="772"/>
      <c r="H125" s="784"/>
      <c r="I125" s="772"/>
      <c r="J125" s="772"/>
    </row>
    <row r="126" s="400" customFormat="1" spans="1:10">
      <c r="A126" s="562" t="str">
        <f>[1]Quickool!A149</f>
        <v>CAB109</v>
      </c>
      <c r="B126" s="562" t="str">
        <f>[1]Quickool!B149</f>
        <v>2250*1850mm INTEGRATED DOOR WITH FRAME (3 DOOR)</v>
      </c>
      <c r="C126" s="562" t="str">
        <f>[1]Quickool!C149</f>
        <v>723mm*1800mm(28.5"*71")</v>
      </c>
      <c r="D126" s="787">
        <f>[1]Quickool!K149</f>
        <v>5719.07629228337</v>
      </c>
      <c r="E126" s="477"/>
      <c r="F126" s="784"/>
      <c r="G126" s="772"/>
      <c r="H126" s="784"/>
      <c r="I126" s="772"/>
      <c r="J126" s="772"/>
    </row>
    <row r="127" s="400" customFormat="1" spans="1:10">
      <c r="A127" s="562" t="str">
        <f>[1]Quickool!A150</f>
        <v>CAB110</v>
      </c>
      <c r="B127" s="562" t="str">
        <f>[1]Quickool!B150</f>
        <v>720*560mm MATCHING SHELVES (LOAD 50KG)</v>
      </c>
      <c r="C127" s="562">
        <f>[1]Quickool!C150</f>
        <v>0</v>
      </c>
      <c r="D127" s="787">
        <f>[1]Quickool!K150</f>
        <v>57.9859545132401</v>
      </c>
      <c r="E127" s="182"/>
      <c r="F127" s="784"/>
      <c r="G127" s="772"/>
      <c r="H127" s="784"/>
      <c r="I127" s="772"/>
      <c r="J127" s="772"/>
    </row>
    <row r="128" s="400" customFormat="1" spans="1:10">
      <c r="A128" s="562" t="str">
        <f>[1]Quickool!A151</f>
        <v>CAB111</v>
      </c>
      <c r="B128" s="562" t="str">
        <f>[1]Quickool!B151</f>
        <v>TOP FIXING GRID  SHELVES</v>
      </c>
      <c r="C128" s="562">
        <f>[1]Quickool!C151</f>
        <v>0</v>
      </c>
      <c r="D128" s="787">
        <f>[1]Quickool!K151</f>
        <v>64.4288383480446</v>
      </c>
      <c r="E128" s="182"/>
      <c r="F128" s="784"/>
      <c r="G128" s="772"/>
      <c r="H128" s="784"/>
      <c r="I128" s="772"/>
      <c r="J128" s="772"/>
    </row>
    <row r="129" s="400" customFormat="1" spans="1:10">
      <c r="A129" s="562" t="str">
        <f>[1]Quickool!A152</f>
        <v>CAB112</v>
      </c>
      <c r="B129" s="562" t="str">
        <f>[1]Quickool!B152</f>
        <v>50*16*1900 ALUMINIUM COLUMN LIGHT (大立柱)</v>
      </c>
      <c r="C129" s="562">
        <f>[1]Quickool!C152</f>
        <v>0</v>
      </c>
      <c r="D129" s="787">
        <f>[1]Quickool!K152</f>
        <v>73.706591070163</v>
      </c>
      <c r="E129" s="182"/>
      <c r="F129" s="784"/>
      <c r="G129" s="772"/>
      <c r="H129" s="784"/>
      <c r="I129" s="772"/>
      <c r="J129" s="772"/>
    </row>
    <row r="130" s="400" customFormat="1" ht="45" customHeight="1" spans="1:10">
      <c r="A130" s="562" t="str">
        <f>[1]Quickool!A153</f>
        <v>CAB113</v>
      </c>
      <c r="B130" s="562" t="str">
        <f>[1]Quickool!B153</f>
        <v>50*16*2150 ALUMINIUM COLUMN LIGHT (大立柱)</v>
      </c>
      <c r="C130" s="562">
        <f>[1]Quickool!C153</f>
        <v>0</v>
      </c>
      <c r="D130" s="787">
        <f>[1]Quickool!K153</f>
        <v>77.958894401134</v>
      </c>
      <c r="E130" s="477"/>
      <c r="F130" s="784"/>
      <c r="G130" s="772"/>
      <c r="H130" s="784"/>
      <c r="I130" s="772"/>
      <c r="J130" s="772"/>
    </row>
    <row r="131" s="400" customFormat="1" ht="45" customHeight="1" spans="1:10">
      <c r="A131" s="562" t="str">
        <f>[1]Quickool!A154</f>
        <v>CAB114</v>
      </c>
      <c r="B131" s="562" t="str">
        <f>[1]Quickool!B154</f>
        <v>50*16*2600 ALUMINIUM COLUMN LIGHT (大立柱)</v>
      </c>
      <c r="C131" s="562">
        <f>[1]Quickool!C154</f>
        <v>0</v>
      </c>
      <c r="D131" s="787">
        <f>[1]Quickool!K154</f>
        <v>82.2111977321049</v>
      </c>
      <c r="E131" s="477"/>
      <c r="F131" s="784"/>
      <c r="G131" s="772"/>
      <c r="H131" s="784"/>
      <c r="I131" s="772"/>
      <c r="J131" s="772"/>
    </row>
    <row r="132" s="400" customFormat="1" ht="45" customHeight="1" spans="1:10">
      <c r="A132" s="562" t="str">
        <f>[1]Quickool!A155</f>
        <v>CAB115</v>
      </c>
      <c r="B132" s="562" t="str">
        <f>[1]Quickool!B155</f>
        <v>520*30*30 LOWER BRACKET (下固定槽)</v>
      </c>
      <c r="C132" s="562">
        <f>[1]Quickool!C155</f>
        <v>0</v>
      </c>
      <c r="D132" s="787">
        <f>[1]Quickool!K155</f>
        <v>12.0481927710843</v>
      </c>
      <c r="E132" s="477"/>
      <c r="F132" s="784"/>
      <c r="G132" s="772"/>
      <c r="H132" s="784"/>
      <c r="I132" s="772"/>
      <c r="J132" s="772"/>
    </row>
    <row r="133" s="400" customFormat="1" ht="29" customHeight="1" spans="1:10">
      <c r="A133" s="562" t="str">
        <f>[1]Quickool!A156</f>
        <v>CAB116</v>
      </c>
      <c r="B133" s="562" t="str">
        <f>[1]Quickool!B156</f>
        <v>ALUMINIUM FIXING GROOVE (铝固定套)</v>
      </c>
      <c r="C133" s="562">
        <f>[1]Quickool!C156</f>
        <v>0</v>
      </c>
      <c r="D133" s="787">
        <f>[1]Quickool!K156</f>
        <v>12.0481927710843</v>
      </c>
      <c r="E133" s="800"/>
      <c r="F133" s="784"/>
      <c r="G133" s="772"/>
      <c r="H133" s="784"/>
      <c r="I133" s="772"/>
      <c r="J133" s="772"/>
    </row>
    <row r="134" s="400" customFormat="1" ht="23" customHeight="1" spans="1:10">
      <c r="A134" s="562" t="str">
        <f>[1]Quickool!A157</f>
        <v>CAB117</v>
      </c>
      <c r="B134" s="562" t="str">
        <f>[1]Quickool!B157</f>
        <v>S/STEEL HOCK (不锈钢挂钩) PILASTER CLIP</v>
      </c>
      <c r="C134" s="562">
        <f>[1]Quickool!C157</f>
        <v>0</v>
      </c>
      <c r="D134" s="787">
        <f>[1]Quickool!K157</f>
        <v>0.708717221828491</v>
      </c>
      <c r="E134" s="800"/>
      <c r="F134" s="784"/>
      <c r="G134" s="772"/>
      <c r="H134" s="784"/>
      <c r="I134" s="772"/>
      <c r="J134" s="772"/>
    </row>
    <row r="135" s="400" customFormat="1" ht="32" customHeight="1" spans="1:10">
      <c r="A135" s="562" t="str">
        <f>[1]Quickool!A159</f>
        <v>CAB119</v>
      </c>
      <c r="B135" s="562" t="str">
        <f>[1]Quickool!B159</f>
        <v>750mm pvc price tag (标价条)</v>
      </c>
      <c r="C135" s="562">
        <f>[1]Quickool!C159</f>
        <v>0</v>
      </c>
      <c r="D135" s="787">
        <f>[1]Quickool!K159</f>
        <v>2.55138199858257</v>
      </c>
      <c r="E135" s="182"/>
      <c r="F135" s="784"/>
      <c r="G135" s="772"/>
      <c r="H135" s="784"/>
      <c r="I135" s="772"/>
      <c r="J135" s="772"/>
    </row>
    <row r="136" s="400" customFormat="1" ht="31" customHeight="1" spans="1:10">
      <c r="A136" s="562" t="str">
        <f>[1]Quickool!A160</f>
        <v>CAB120</v>
      </c>
      <c r="B136" s="562" t="str">
        <f>[1]Quickool!B160</f>
        <v>Advertising board  1door frame (608*270mm) grey</v>
      </c>
      <c r="C136" s="562">
        <f>[1]Quickool!C160</f>
        <v>0</v>
      </c>
      <c r="D136" s="787">
        <f>[1]Quickool!K160</f>
        <v>46.3028584927947</v>
      </c>
      <c r="E136" s="182"/>
      <c r="F136" s="784"/>
      <c r="G136" s="772"/>
      <c r="H136" s="784"/>
      <c r="I136" s="772"/>
      <c r="J136" s="772"/>
    </row>
    <row r="137" s="400" customFormat="1" ht="45" customHeight="1" spans="1:10">
      <c r="A137" s="562" t="str">
        <f>[1]Quickool!A164</f>
        <v>CAB124</v>
      </c>
      <c r="B137" s="562" t="str">
        <f>[1]Quickool!B164</f>
        <v>Advertising board  2door frame (1210*270mm) black</v>
      </c>
      <c r="C137" s="562">
        <f>[1]Quickool!C164</f>
        <v>0</v>
      </c>
      <c r="D137" s="787">
        <f>[1]Quickool!K164</f>
        <v>72.4466493424679</v>
      </c>
      <c r="E137" s="182"/>
      <c r="F137" s="784"/>
      <c r="G137" s="772"/>
      <c r="H137" s="784"/>
      <c r="I137" s="772"/>
      <c r="J137" s="772"/>
    </row>
    <row r="138" s="400" customFormat="1" spans="1:10">
      <c r="A138" s="562" t="str">
        <f>[1]Quickool!A166</f>
        <v>CAB126</v>
      </c>
      <c r="B138" s="562" t="str">
        <f>[1]Quickool!B166</f>
        <v>PVC Ankle lock </v>
      </c>
      <c r="C138" s="562">
        <f>[1]Quickool!C166</f>
        <v>0</v>
      </c>
      <c r="D138" s="787">
        <f>[1]Quickool!K166</f>
        <v>0.354358610914245</v>
      </c>
      <c r="E138" s="182"/>
      <c r="F138" s="784"/>
      <c r="G138" s="772"/>
      <c r="H138" s="784"/>
      <c r="I138" s="772"/>
      <c r="J138" s="772"/>
    </row>
    <row r="139" s="400" customFormat="1" spans="1:10">
      <c r="A139" s="562" t="str">
        <f>[1]Quickool!A167</f>
        <v>CAB127</v>
      </c>
      <c r="B139" s="562" t="str">
        <f>[1]Quickool!B167</f>
        <v>Digital 1door channel (608*55*50mm)grey</v>
      </c>
      <c r="C139" s="562" t="str">
        <f>[1]Quickool!C167</f>
        <v>1door</v>
      </c>
      <c r="D139" s="787">
        <f>[1]Quickool!K167</f>
        <v>12.0481927710843</v>
      </c>
      <c r="E139" s="182"/>
      <c r="F139" s="784"/>
      <c r="G139" s="772"/>
      <c r="H139" s="784"/>
      <c r="I139" s="772"/>
      <c r="J139" s="772"/>
    </row>
    <row r="140" s="400" customFormat="1" spans="1:10">
      <c r="A140" s="562" t="str">
        <f>[1]Quickool!A168</f>
        <v>CAB128</v>
      </c>
      <c r="B140" s="562" t="str">
        <f>[1]Quickool!B168</f>
        <v>Digital 2door channel (1210*55*50mm)grey</v>
      </c>
      <c r="C140" s="562" t="str">
        <f>[1]Quickool!C168</f>
        <v>2door</v>
      </c>
      <c r="D140" s="787">
        <f>[1]Quickool!K168</f>
        <v>23.2104890148831</v>
      </c>
      <c r="E140" s="182"/>
      <c r="F140" s="772"/>
      <c r="G140" s="772"/>
      <c r="H140" s="772"/>
      <c r="I140" s="772"/>
      <c r="J140" s="772"/>
    </row>
    <row r="141" s="400" customFormat="1" spans="1:10">
      <c r="A141" s="562" t="str">
        <f>[1]Quickool!A170</f>
        <v>CAB130</v>
      </c>
      <c r="B141" s="562" t="str">
        <f>[1]Quickool!B170</f>
        <v>Digital aluminium channel (4150*55*50mm)grey</v>
      </c>
      <c r="C141" s="562">
        <f>[1]Quickool!C170</f>
        <v>0</v>
      </c>
      <c r="D141" s="787">
        <f>[1]Quickool!K170</f>
        <v>77.9588944011339</v>
      </c>
      <c r="E141" s="182"/>
      <c r="F141" s="772"/>
      <c r="G141" s="772"/>
      <c r="H141" s="772"/>
      <c r="I141" s="772"/>
      <c r="J141" s="772"/>
    </row>
    <row r="142" s="400" customFormat="1" spans="1:10">
      <c r="A142" s="562" t="str">
        <f>[1]Quickool!A171</f>
        <v>CAB131</v>
      </c>
      <c r="B142" s="562" t="str">
        <f>[1]Quickool!B171</f>
        <v>Digital 1door channel (608*55*50mm)black</v>
      </c>
      <c r="C142" s="562" t="str">
        <f>[1]Quickool!C171</f>
        <v>1door</v>
      </c>
      <c r="D142" s="787">
        <f>[1]Quickool!K171</f>
        <v>13.1112686038271</v>
      </c>
      <c r="E142" s="182"/>
      <c r="F142" s="772"/>
      <c r="G142" s="772"/>
      <c r="H142" s="772"/>
      <c r="I142" s="772"/>
      <c r="J142" s="772"/>
    </row>
    <row r="143" s="400" customFormat="1" spans="1:10">
      <c r="A143" s="562" t="str">
        <f>[1]Quickool!A172</f>
        <v>CAB132</v>
      </c>
      <c r="B143" s="562" t="str">
        <f>[1]Quickool!B172</f>
        <v>Digital 2door channel (1210*55*50mm)black</v>
      </c>
      <c r="C143" s="562" t="str">
        <f>[1]Quickool!C172</f>
        <v>2door</v>
      </c>
      <c r="D143" s="787">
        <f>[1]Quickool!K172</f>
        <v>25.1594613749114</v>
      </c>
      <c r="E143" s="182"/>
      <c r="F143" s="772"/>
      <c r="G143" s="772"/>
      <c r="H143" s="772"/>
      <c r="I143" s="772"/>
      <c r="J143" s="772"/>
    </row>
    <row r="144" s="400" customFormat="1" spans="1:10">
      <c r="A144" s="562" t="str">
        <f>[1]Quickool!A174</f>
        <v>CAB134</v>
      </c>
      <c r="B144" s="562" t="str">
        <f>[1]Quickool!B174</f>
        <v>Digital aluminium channel (4150*55*50mm)black</v>
      </c>
      <c r="C144" s="562">
        <f>[1]Quickool!C174</f>
        <v>0</v>
      </c>
      <c r="D144" s="787">
        <f>[1]Quickool!K174</f>
        <v>85.0460666194189</v>
      </c>
      <c r="E144" s="182"/>
      <c r="F144" s="772"/>
      <c r="G144" s="772"/>
      <c r="H144" s="772"/>
      <c r="I144" s="772"/>
      <c r="J144" s="772"/>
    </row>
    <row r="145" s="400" customFormat="1" spans="1:10">
      <c r="A145" s="562" t="str">
        <f>[1]Quickool!A175</f>
        <v>CAB135</v>
      </c>
      <c r="B145" s="562" t="str">
        <f>[1]Quickool!B175</f>
        <v>Bottom 1door channel (608*93*50mm)grey</v>
      </c>
      <c r="C145" s="562" t="str">
        <f>[1]Quickool!C175</f>
        <v>1door</v>
      </c>
      <c r="D145" s="787">
        <f>[1]Quickool!K175</f>
        <v>14.3515237420269</v>
      </c>
      <c r="E145" s="182"/>
      <c r="F145" s="772"/>
      <c r="G145" s="772"/>
      <c r="H145" s="772"/>
      <c r="I145" s="772"/>
      <c r="J145" s="772"/>
    </row>
    <row r="146" s="400" customFormat="1" spans="1:10">
      <c r="A146" s="562" t="str">
        <f>[1]Quickool!A176</f>
        <v>CAB136</v>
      </c>
      <c r="B146" s="562" t="str">
        <f>[1]Quickool!B176</f>
        <v>Bottom 2door channel (1210*93*50mm)grey</v>
      </c>
      <c r="C146" s="562" t="str">
        <f>[1]Quickool!C176</f>
        <v>2door</v>
      </c>
      <c r="D146" s="787">
        <f>[1]Quickool!K176</f>
        <v>27.8171509567683</v>
      </c>
      <c r="E146" s="182"/>
      <c r="F146" s="772"/>
      <c r="G146" s="772"/>
      <c r="H146" s="772"/>
      <c r="I146" s="772"/>
      <c r="J146" s="772"/>
    </row>
    <row r="147" s="400" customFormat="1" spans="1:10">
      <c r="A147" s="562" t="str">
        <f>[1]Quickool!A178</f>
        <v>CAB138</v>
      </c>
      <c r="B147" s="562" t="str">
        <f>[1]Quickool!B178</f>
        <v>Bottom aluminium channel (4150*93*50mm)grey</v>
      </c>
      <c r="C147" s="562">
        <f>[1]Quickool!C178</f>
        <v>0</v>
      </c>
      <c r="D147" s="787">
        <f>[1]Quickool!K178</f>
        <v>93.905031892275</v>
      </c>
      <c r="E147" s="182"/>
      <c r="F147" s="772"/>
      <c r="G147" s="772"/>
      <c r="H147" s="772"/>
      <c r="I147" s="772"/>
      <c r="J147" s="772"/>
    </row>
    <row r="148" s="400" customFormat="1" spans="1:10">
      <c r="A148" s="562" t="str">
        <f>[1]Quickool!A179</f>
        <v>CAB139</v>
      </c>
      <c r="B148" s="562" t="str">
        <f>[1]Quickool!B179</f>
        <v>Bottom 1door channel (608*93*50mm)black</v>
      </c>
      <c r="C148" s="562" t="str">
        <f>[1]Quickool!C179</f>
        <v>1door</v>
      </c>
      <c r="D148" s="787">
        <f>[1]Quickool!K179</f>
        <v>15.5917788802268</v>
      </c>
      <c r="E148" s="182"/>
      <c r="F148" s="772"/>
      <c r="G148" s="772"/>
      <c r="H148" s="772"/>
      <c r="I148" s="772"/>
      <c r="J148" s="772"/>
    </row>
    <row r="149" s="400" customFormat="1" spans="1:10">
      <c r="A149" s="562" t="str">
        <f>[1]Quickool!A180</f>
        <v>CAB140</v>
      </c>
      <c r="B149" s="562" t="str">
        <f>[1]Quickool!B180</f>
        <v>Bottom 2door channel (1210*93*50mm)black</v>
      </c>
      <c r="C149" s="562" t="str">
        <f>[1]Quickool!C180</f>
        <v>2door</v>
      </c>
      <c r="D149" s="787">
        <f>[1]Quickool!K180</f>
        <v>30.1204819277108</v>
      </c>
      <c r="E149" s="182"/>
      <c r="F149" s="772"/>
      <c r="G149" s="772"/>
      <c r="H149" s="772"/>
      <c r="I149" s="772"/>
      <c r="J149" s="772"/>
    </row>
    <row r="150" s="400" customFormat="1" spans="1:10">
      <c r="A150" s="562" t="str">
        <f>[1]Quickool!A181</f>
        <v>CAB141</v>
      </c>
      <c r="B150" s="562" t="str">
        <f>[1]Quickool!B181</f>
        <v>Bottom 3door channel (1806*93*50mm)black</v>
      </c>
      <c r="C150" s="562" t="str">
        <f>[1]Quickool!C181</f>
        <v>3door</v>
      </c>
      <c r="D150" s="787">
        <f>[1]Quickool!K181</f>
        <v>44.6491849751949</v>
      </c>
      <c r="E150" s="182"/>
      <c r="F150" s="772"/>
      <c r="G150" s="772"/>
      <c r="H150" s="772"/>
      <c r="I150" s="772"/>
      <c r="J150" s="772"/>
    </row>
    <row r="151" s="400" customFormat="1" spans="1:10">
      <c r="A151" s="562" t="str">
        <f>[1]Quickool!A182</f>
        <v>CAB142</v>
      </c>
      <c r="B151" s="562" t="str">
        <f>[1]Quickool!B182</f>
        <v>Bottom aluminium channel (4150*93*50mm)black</v>
      </c>
      <c r="C151" s="562">
        <f>[1]Quickool!C182</f>
        <v>0</v>
      </c>
      <c r="D151" s="787">
        <f>[1]Quickool!K182</f>
        <v>102.763997165131</v>
      </c>
      <c r="E151" s="182"/>
      <c r="F151" s="772"/>
      <c r="G151" s="772"/>
      <c r="H151" s="772"/>
      <c r="I151" s="772"/>
      <c r="J151" s="772"/>
    </row>
    <row r="152" s="400" customFormat="1" spans="1:10">
      <c r="A152" s="562" t="str">
        <f>[1]Quickool!A189</f>
        <v>CAB143</v>
      </c>
      <c r="B152" s="562" t="str">
        <f>[1]Quickool!B189</f>
        <v>Digital aluminium pvc plug 55mm grey</v>
      </c>
      <c r="C152" s="562">
        <f>[1]Quickool!C189</f>
        <v>0</v>
      </c>
      <c r="D152" s="787">
        <f>[1]Quickool!K189</f>
        <v>0.974486180014174</v>
      </c>
      <c r="E152" s="182"/>
      <c r="F152" s="772"/>
      <c r="G152" s="772"/>
      <c r="H152" s="772"/>
      <c r="I152" s="772"/>
      <c r="J152" s="772"/>
    </row>
    <row r="153" s="400" customFormat="1" spans="1:10">
      <c r="A153" s="562" t="str">
        <f>[1]Quickool!A190</f>
        <v>CAB144</v>
      </c>
      <c r="B153" s="562" t="str">
        <f>[1]Quickool!B190</f>
        <v>Digital aluminium pvc plug 55mm black</v>
      </c>
      <c r="C153" s="562">
        <f>[1]Quickool!C190</f>
        <v>0</v>
      </c>
      <c r="D153" s="787">
        <f>[1]Quickool!K190</f>
        <v>0.974486180014174</v>
      </c>
      <c r="E153" s="182"/>
      <c r="F153" s="772"/>
      <c r="G153" s="772"/>
      <c r="H153" s="772"/>
      <c r="I153" s="772"/>
      <c r="J153" s="772"/>
    </row>
    <row r="154" s="400" customFormat="1" spans="1:10">
      <c r="A154" s="562" t="str">
        <f>[1]Quickool!A192</f>
        <v>CAB146</v>
      </c>
      <c r="B154" s="562" t="str">
        <f>[1]Quickool!B192</f>
        <v>Bottom aluminium pvc plug 93mm black</v>
      </c>
      <c r="C154" s="562">
        <f>[1]Quickool!C192</f>
        <v>0</v>
      </c>
      <c r="D154" s="787">
        <f>[1]Quickool!K192</f>
        <v>1.5946137491141</v>
      </c>
      <c r="E154" s="182"/>
      <c r="F154" s="772"/>
      <c r="G154" s="772"/>
      <c r="H154" s="772"/>
      <c r="I154" s="772"/>
      <c r="J154" s="772"/>
    </row>
    <row r="155" s="400" customFormat="1" spans="1:10">
      <c r="A155" s="562" t="str">
        <f>[1]Quickool!A193</f>
        <v>CAB147</v>
      </c>
      <c r="B155" s="562" t="str">
        <f>[1]Quickool!B193</f>
        <v>advertising board 1door (603*265) white</v>
      </c>
      <c r="C155" s="562">
        <f>[1]Quickool!C193</f>
        <v>0</v>
      </c>
      <c r="D155" s="787">
        <f>[1]Quickool!K193</f>
        <v>15.1193007323411</v>
      </c>
      <c r="E155" s="182"/>
      <c r="F155" s="772"/>
      <c r="G155" s="772"/>
      <c r="H155" s="772"/>
      <c r="I155" s="772"/>
      <c r="J155" s="772"/>
    </row>
    <row r="156" s="400" customFormat="1" spans="1:10">
      <c r="A156" s="562" t="str">
        <f>[1]Quickool!A195</f>
        <v>CAB149</v>
      </c>
      <c r="B156" s="562" t="str">
        <f>[1]Quickool!B195</f>
        <v>advertising board 3door (1801*265) white</v>
      </c>
      <c r="C156" s="562">
        <f>[1]Quickool!C195</f>
        <v>0</v>
      </c>
      <c r="D156" s="787">
        <f>[1]Quickool!K195</f>
        <v>45.0429167650996</v>
      </c>
      <c r="E156" s="182"/>
      <c r="F156" s="772"/>
      <c r="G156" s="772"/>
      <c r="H156" s="772"/>
      <c r="I156" s="772"/>
      <c r="J156" s="772"/>
    </row>
    <row r="157" s="400" customFormat="1" spans="1:10">
      <c r="A157" s="562" t="str">
        <f>[1]Quickool!A196</f>
        <v>CAB150</v>
      </c>
      <c r="B157" s="562" t="str">
        <f>[1]Quickool!B196</f>
        <v>advertising board 4door (1801*265) white</v>
      </c>
      <c r="C157" s="562">
        <f>[1]Quickool!C196</f>
        <v>0</v>
      </c>
      <c r="D157" s="787">
        <f>[1]Quickool!K196</f>
        <v>0</v>
      </c>
      <c r="E157" s="182"/>
      <c r="F157" s="772"/>
      <c r="G157" s="772"/>
      <c r="H157" s="772"/>
      <c r="I157" s="772"/>
      <c r="J157" s="772"/>
    </row>
    <row r="158" s="400" customFormat="1" spans="1:10">
      <c r="A158" s="562" t="str">
        <f>[1]Quickool!A197</f>
        <v>CAB151</v>
      </c>
      <c r="B158" s="562" t="str">
        <f>[1]Quickool!B197</f>
        <v>HM40-15w led light 1.236m </v>
      </c>
      <c r="C158" s="562" t="str">
        <f>[1]Quickool!C197</f>
        <v>1door-1pc,2door-1pcs,3door-2pcs</v>
      </c>
      <c r="D158" s="787">
        <f>[1]Quickool!K197</f>
        <v>18.6843631209329</v>
      </c>
      <c r="E158" s="182"/>
      <c r="F158" s="772"/>
      <c r="G158" s="772"/>
      <c r="H158" s="772"/>
      <c r="I158" s="772"/>
      <c r="J158" s="772"/>
    </row>
    <row r="159" s="400" customFormat="1" spans="1:10">
      <c r="A159" s="562" t="str">
        <f>[1]Quickool!A198</f>
        <v>CAB152</v>
      </c>
      <c r="B159" s="562" t="str">
        <f>[1]Quickool!B198</f>
        <v>HM40-17w led light 1.436m </v>
      </c>
      <c r="C159" s="562" t="str">
        <f>[1]Quickool!C198</f>
        <v>1door-1pc,2door-1pcs,3door-2pcs</v>
      </c>
      <c r="D159" s="787">
        <f>[1]Quickool!K198</f>
        <v>22.5500934218156</v>
      </c>
      <c r="E159" s="182"/>
      <c r="F159" s="772"/>
      <c r="G159" s="772"/>
      <c r="H159" s="772"/>
      <c r="I159" s="772"/>
      <c r="J159" s="772"/>
    </row>
    <row r="160" s="400" customFormat="1" spans="1:10">
      <c r="A160" s="562" t="str">
        <f>[1]Quickool!A199</f>
        <v>CAB153</v>
      </c>
      <c r="B160" s="562" t="str">
        <f>[1]Quickool!B199</f>
        <v>1m wire cw clip</v>
      </c>
      <c r="C160" s="562">
        <f>[1]Quickool!C199</f>
        <v>0</v>
      </c>
      <c r="D160" s="787" t="str">
        <f>[1]Quickool!K199</f>
        <v>~</v>
      </c>
      <c r="E160" s="182"/>
      <c r="F160" s="772"/>
      <c r="G160" s="772"/>
      <c r="H160" s="772"/>
      <c r="I160" s="772"/>
      <c r="J160" s="772"/>
    </row>
    <row r="161" s="400" customFormat="1" spans="1:10">
      <c r="A161" s="562" t="str">
        <f>[1]Quickool!A200</f>
        <v>CAB154</v>
      </c>
      <c r="B161" s="562" t="str">
        <f>[1]Quickool!B200</f>
        <v>PVC internal door frame 500mm</v>
      </c>
      <c r="C161" s="562" t="str">
        <f>[1]Quickool!C200</f>
        <v>2,3 glass door</v>
      </c>
      <c r="D161" s="787">
        <f>[1]Quickool!K200</f>
        <v>1.87951807228916</v>
      </c>
      <c r="E161" s="182"/>
      <c r="F161" s="772"/>
      <c r="G161" s="772"/>
      <c r="H161" s="772"/>
      <c r="I161" s="772"/>
      <c r="J161" s="772"/>
    </row>
    <row r="162" s="400" customFormat="1" ht="12" spans="1:10">
      <c r="A162" s="562" t="str">
        <f>[1]Quickool!A201</f>
        <v>CAB155</v>
      </c>
      <c r="B162" s="562" t="str">
        <f>[1]Quickool!B201</f>
        <v>PVC internal door frame 1397mm</v>
      </c>
      <c r="C162" s="562" t="str">
        <f>[1]Quickool!C201</f>
        <v>2,3 glass door</v>
      </c>
      <c r="D162" s="787">
        <f>[1]Quickool!K201</f>
        <v>5.24424972617744</v>
      </c>
      <c r="E162" s="182"/>
      <c r="F162" s="801"/>
      <c r="G162" s="802"/>
      <c r="H162" s="803"/>
      <c r="I162" s="772"/>
      <c r="J162" s="806"/>
    </row>
    <row r="163" spans="1:10">
      <c r="A163" s="562" t="str">
        <f>[1]Quickool!A202</f>
        <v>CAB156</v>
      </c>
      <c r="B163" s="562" t="str">
        <f>[1]Quickool!B202</f>
        <v>PVC internal door frame 510mm</v>
      </c>
      <c r="C163" s="562" t="str">
        <f>[1]Quickool!C202</f>
        <v>4d,6d upright</v>
      </c>
      <c r="D163" s="787">
        <f>[1]Quickool!K202</f>
        <v>1.91710843373494</v>
      </c>
      <c r="E163" s="182"/>
      <c r="F163" s="772"/>
      <c r="G163" s="772"/>
      <c r="H163" s="804"/>
      <c r="I163" s="772"/>
      <c r="J163" s="772"/>
    </row>
    <row r="164" spans="1:10">
      <c r="A164" s="562" t="str">
        <f>[1]Quickool!A203</f>
        <v>CAB157</v>
      </c>
      <c r="B164" s="562" t="str">
        <f>[1]Quickool!B203</f>
        <v>PVC internal door frame 692mm</v>
      </c>
      <c r="C164" s="562" t="str">
        <f>[1]Quickool!C203</f>
        <v>4d,6d upright</v>
      </c>
      <c r="D164" s="787">
        <f>[1]Quickool!K203</f>
        <v>2.60125301204819</v>
      </c>
      <c r="E164" s="182"/>
      <c r="F164" s="772"/>
      <c r="G164" s="772"/>
      <c r="H164" s="804"/>
      <c r="I164" s="772"/>
      <c r="J164" s="772"/>
    </row>
    <row r="165" spans="1:10">
      <c r="A165" s="562" t="str">
        <f>[1]Quickool!A204</f>
        <v>CAB158</v>
      </c>
      <c r="B165" s="562" t="str">
        <f>[1]Quickool!B204</f>
        <v>PVC internal door frame 293mm</v>
      </c>
      <c r="C165" s="562" t="str">
        <f>[1]Quickool!C204</f>
        <v>1.2m counter</v>
      </c>
      <c r="D165" s="787">
        <f>[1]Quickool!K204</f>
        <v>1.10139759036145</v>
      </c>
      <c r="E165" s="182"/>
      <c r="F165" s="772"/>
      <c r="G165" s="772"/>
      <c r="H165" s="804"/>
      <c r="I165" s="772"/>
      <c r="J165" s="772"/>
    </row>
    <row r="166" spans="1:10">
      <c r="A166" s="562" t="str">
        <f>[1]Quickool!A205</f>
        <v>CAB159</v>
      </c>
      <c r="B166" s="562" t="str">
        <f>[1]Quickool!B205</f>
        <v>PVC internal door frame 442mm </v>
      </c>
      <c r="C166" s="562" t="str">
        <f>[1]Quickool!C205</f>
        <v>1.5m counter</v>
      </c>
      <c r="D166" s="787">
        <f>[1]Quickool!K205</f>
        <v>1.66149397590361</v>
      </c>
      <c r="E166" s="182"/>
      <c r="F166" s="772"/>
      <c r="G166" s="772"/>
      <c r="H166" s="804"/>
      <c r="I166" s="772"/>
      <c r="J166" s="772"/>
    </row>
    <row r="167" spans="1:10">
      <c r="A167" s="562" t="e">
        <f>[1]Quickool!#REF!</f>
        <v>#REF!</v>
      </c>
      <c r="B167" s="562" t="e">
        <f>[1]Quickool!#REF!</f>
        <v>#REF!</v>
      </c>
      <c r="C167" s="562" t="e">
        <f>[1]Quickool!#REF!</f>
        <v>#REF!</v>
      </c>
      <c r="D167" s="787" t="e">
        <f>[1]Quickool!#REF!</f>
        <v>#REF!</v>
      </c>
      <c r="E167" s="182"/>
      <c r="F167" s="772"/>
      <c r="G167" s="772"/>
      <c r="H167" s="804"/>
      <c r="I167" s="772"/>
      <c r="J167" s="772"/>
    </row>
    <row r="168" spans="1:10">
      <c r="A168" s="562" t="str">
        <f>[1]Quickool!A207</f>
        <v>CAB161</v>
      </c>
      <c r="B168" s="562" t="str">
        <f>[1]Quickool!B207</f>
        <v>PVC internal door frame 458mm</v>
      </c>
      <c r="C168" s="562" t="str">
        <f>[1]Quickool!C207</f>
        <v>2.1m counter</v>
      </c>
      <c r="D168" s="787">
        <f>[1]Quickool!K207</f>
        <v>1.72163855421687</v>
      </c>
      <c r="E168" s="182"/>
      <c r="F168" s="772"/>
      <c r="G168" s="772"/>
      <c r="H168" s="804"/>
      <c r="I168" s="772"/>
      <c r="J168" s="772"/>
    </row>
    <row r="169" spans="1:10">
      <c r="A169" s="562" t="str">
        <f>[1]Quickool!A208</f>
        <v>CAB162</v>
      </c>
      <c r="B169" s="562" t="str">
        <f>[1]Quickool!B208</f>
        <v>PVC internal door frame 550mm</v>
      </c>
      <c r="C169" s="562" t="str">
        <f>[1]Quickool!C208</f>
        <v>all counter</v>
      </c>
      <c r="D169" s="787">
        <f>[1]Quickool!K208</f>
        <v>2.06746987951807</v>
      </c>
      <c r="E169" s="477"/>
      <c r="F169" s="772"/>
      <c r="G169" s="772"/>
      <c r="H169" s="804"/>
      <c r="I169" s="772"/>
      <c r="J169" s="772"/>
    </row>
    <row r="170" spans="1:10">
      <c r="A170" s="562" t="str">
        <f>[1]Quickool!A209</f>
        <v>CAB163</v>
      </c>
      <c r="B170" s="562" t="str">
        <f>[1]Quickool!B209</f>
        <v>PVC internal door frame 3.1m</v>
      </c>
      <c r="C170" s="562">
        <f>[1]Quickool!C209</f>
        <v>0</v>
      </c>
      <c r="D170" s="787">
        <f>[1]Quickool!K209</f>
        <v>11.697699890471</v>
      </c>
      <c r="E170" s="477"/>
      <c r="F170" s="772"/>
      <c r="G170" s="772"/>
      <c r="H170" s="804"/>
      <c r="I170" s="772"/>
      <c r="J170" s="772"/>
    </row>
    <row r="171" spans="1:10">
      <c r="A171" s="562" t="str">
        <f>[1]Quickool!A210</f>
        <v>CAB164</v>
      </c>
      <c r="B171" s="562" t="str">
        <f>[1]Quickool!B210</f>
        <v>BLOWER COVER 500mm</v>
      </c>
      <c r="C171" s="562" t="str">
        <f>[1]Quickool!C210</f>
        <v>1door</v>
      </c>
      <c r="D171" s="787" t="str">
        <f>[1]Quickool!K210</f>
        <v>~</v>
      </c>
      <c r="E171" s="477"/>
      <c r="F171" s="772"/>
      <c r="G171" s="772"/>
      <c r="H171" s="804"/>
      <c r="I171" s="772"/>
      <c r="J171" s="772"/>
    </row>
    <row r="172" spans="1:10">
      <c r="A172" s="562" t="str">
        <f>[1]Quickool!A211</f>
        <v>CAB165</v>
      </c>
      <c r="B172" s="562" t="str">
        <f>[1]Quickool!B211</f>
        <v>BLOWER COVER 700mm</v>
      </c>
      <c r="C172" s="562" t="str">
        <f>[1]Quickool!C211</f>
        <v>2door</v>
      </c>
      <c r="D172" s="787" t="str">
        <f>[1]Quickool!K211</f>
        <v>~</v>
      </c>
      <c r="E172" s="477"/>
      <c r="F172" s="772"/>
      <c r="G172" s="772"/>
      <c r="H172" s="804"/>
      <c r="I172" s="772"/>
      <c r="J172" s="772"/>
    </row>
    <row r="173" spans="1:10">
      <c r="A173" s="562" t="str">
        <f>[1]Quickool!A212</f>
        <v>CAB166</v>
      </c>
      <c r="B173" s="562" t="str">
        <f>[1]Quickool!B212</f>
        <v>BLOWER COVER 1000mm</v>
      </c>
      <c r="C173" s="562" t="str">
        <f>[1]Quickool!C212</f>
        <v>3door</v>
      </c>
      <c r="D173" s="787" t="str">
        <f>[1]Quickool!K212</f>
        <v>~</v>
      </c>
      <c r="E173" s="182"/>
      <c r="F173" s="772"/>
      <c r="G173" s="772"/>
      <c r="H173" s="804"/>
      <c r="I173" s="772"/>
      <c r="J173" s="772"/>
    </row>
    <row r="174" spans="1:10">
      <c r="A174" s="562" t="str">
        <f>[1]Quickool!A213</f>
        <v>CAB167</v>
      </c>
      <c r="B174" s="562" t="str">
        <f>[1]Quickool!B213</f>
        <v>BLOWER COVER 1400mm</v>
      </c>
      <c r="C174" s="562" t="str">
        <f>[1]Quickool!C213</f>
        <v>4door</v>
      </c>
      <c r="D174" s="787" t="str">
        <f>[1]Quickool!K213</f>
        <v>~</v>
      </c>
      <c r="E174" s="182"/>
      <c r="F174" s="772"/>
      <c r="G174" s="772"/>
      <c r="H174" s="804"/>
      <c r="I174" s="772"/>
      <c r="J174" s="772"/>
    </row>
    <row r="175" spans="1:10">
      <c r="A175" s="562" t="str">
        <f>[1]Quickool!A214</f>
        <v>CAB168</v>
      </c>
      <c r="B175" s="562" t="str">
        <f>[1]Quickool!B214</f>
        <v>RH-4.2m WHITE DOOR HEATER (60°c)</v>
      </c>
      <c r="C175" s="562">
        <f>[1]Quickool!C214</f>
        <v>0</v>
      </c>
      <c r="D175" s="787">
        <f>[1]Quickool!K214</f>
        <v>21.2615166548547</v>
      </c>
      <c r="E175" s="182"/>
      <c r="F175" s="772"/>
      <c r="G175" s="772"/>
      <c r="H175" s="804"/>
      <c r="I175" s="772"/>
      <c r="J175" s="772"/>
    </row>
    <row r="176" spans="1:10">
      <c r="A176" s="562" t="str">
        <f>[1]Quickool!A215</f>
        <v>CAB169</v>
      </c>
      <c r="B176" s="562" t="str">
        <f>[1]Quickool!B215</f>
        <v>RH-4.4m WHITE DOOR HEATER (60°c)</v>
      </c>
      <c r="C176" s="562">
        <f>[1]Quickool!C215</f>
        <v>0</v>
      </c>
      <c r="D176" s="787">
        <f>[1]Quickool!K215</f>
        <v>22.1474131821403</v>
      </c>
      <c r="E176" s="182"/>
      <c r="F176" s="772"/>
      <c r="G176" s="772"/>
      <c r="H176" s="804"/>
      <c r="I176" s="772"/>
      <c r="J176" s="772"/>
    </row>
    <row r="177" spans="1:10">
      <c r="A177" s="562" t="str">
        <f>[1]Quickool!A216</f>
        <v>CAB170</v>
      </c>
      <c r="B177" s="562" t="str">
        <f>[1]Quickool!B216</f>
        <v>RH-4.5m WHITE DOOR HEATER (60°c)</v>
      </c>
      <c r="C177" s="562">
        <f>[1]Quickool!C216</f>
        <v>0</v>
      </c>
      <c r="D177" s="787">
        <f>[1]Quickool!K216</f>
        <v>23.0333097094259</v>
      </c>
      <c r="E177" s="182"/>
      <c r="F177" s="772"/>
      <c r="G177" s="772"/>
      <c r="H177" s="804"/>
      <c r="I177" s="772"/>
      <c r="J177" s="772"/>
    </row>
    <row r="178" spans="1:10">
      <c r="A178" s="562" t="str">
        <f>[1]Quickool!A217</f>
        <v>CAB171</v>
      </c>
      <c r="B178" s="562" t="str">
        <f>[1]Quickool!B217</f>
        <v>RH-4.8m WHITE DOOR HEATER (60°c)</v>
      </c>
      <c r="C178" s="562">
        <f>[1]Quickool!C217</f>
        <v>0</v>
      </c>
      <c r="D178" s="787">
        <f>[1]Quickool!K217</f>
        <v>24.8051027639972</v>
      </c>
      <c r="E178" s="182"/>
      <c r="F178" s="772"/>
      <c r="G178" s="772"/>
      <c r="H178" s="804"/>
      <c r="I178" s="772"/>
      <c r="J178" s="772"/>
    </row>
    <row r="179" spans="1:10">
      <c r="A179" s="562" t="str">
        <f>[1]Quickool!A218</f>
        <v>CAB172</v>
      </c>
      <c r="B179" s="562" t="str">
        <f>[1]Quickool!B218</f>
        <v>RH-4.9m WHITE DOOR HEATER (60°c)</v>
      </c>
      <c r="C179" s="562">
        <f>[1]Quickool!C218</f>
        <v>0</v>
      </c>
      <c r="D179" s="787">
        <f>[1]Quickool!K218</f>
        <v>24.8051027639972</v>
      </c>
      <c r="E179" s="182"/>
      <c r="F179" s="772"/>
      <c r="G179" s="772"/>
      <c r="H179" s="804"/>
      <c r="I179" s="772"/>
      <c r="J179" s="772"/>
    </row>
    <row r="180" spans="1:10">
      <c r="A180" s="562" t="str">
        <f>[1]Quickool!A219</f>
        <v>CAB173</v>
      </c>
      <c r="B180" s="562" t="str">
        <f>[1]Quickool!B219</f>
        <v>RH-5.3m WHITE DOOR HEATER (60°c)</v>
      </c>
      <c r="C180" s="562">
        <f>[1]Quickool!C219</f>
        <v>0</v>
      </c>
      <c r="D180" s="787">
        <f>[1]Quickool!K219</f>
        <v>26.5768958185684</v>
      </c>
      <c r="E180" s="182"/>
      <c r="F180" s="772"/>
      <c r="G180" s="772"/>
      <c r="H180" s="804"/>
      <c r="I180" s="772"/>
      <c r="J180" s="772"/>
    </row>
    <row r="181" spans="1:10">
      <c r="A181" s="562" t="str">
        <f>[1]Quickool!A220</f>
        <v>CAB174</v>
      </c>
      <c r="B181" s="562" t="str">
        <f>[1]Quickool!B220</f>
        <v>RH-5.5m WHITE DOOR HEATER (60°c)</v>
      </c>
      <c r="C181" s="562">
        <f>[1]Quickool!C220</f>
        <v>0</v>
      </c>
      <c r="D181" s="787">
        <f>[1]Quickool!K220</f>
        <v>28.3486888731396</v>
      </c>
      <c r="E181" s="182"/>
      <c r="F181" s="772"/>
      <c r="G181" s="772"/>
      <c r="H181" s="804"/>
      <c r="I181" s="772"/>
      <c r="J181" s="772"/>
    </row>
    <row r="182" spans="1:10">
      <c r="A182" s="562" t="str">
        <f>[1]Quickool!A221</f>
        <v>CAB175</v>
      </c>
      <c r="B182" s="562" t="str">
        <f>[1]Quickool!B221</f>
        <v>RH-6.4m WHITE DOOR HEATER (60°c)</v>
      </c>
      <c r="C182" s="562">
        <f>[1]Quickool!C221</f>
        <v>0</v>
      </c>
      <c r="D182" s="787">
        <f>[1]Quickool!K221</f>
        <v>32.7781715095677</v>
      </c>
      <c r="E182" s="182"/>
      <c r="F182" s="772"/>
      <c r="G182" s="772"/>
      <c r="H182" s="804"/>
      <c r="I182" s="772"/>
      <c r="J182" s="772"/>
    </row>
    <row r="183" spans="1:10">
      <c r="A183" s="562" t="str">
        <f>[1]Quickool!A222</f>
        <v>CAB176</v>
      </c>
      <c r="B183" s="562" t="str">
        <f>[1]Quickool!B222</f>
        <v>RH-6.8m WHITE DOOR HEATER (60°c)</v>
      </c>
      <c r="C183" s="562">
        <f>[1]Quickool!C222</f>
        <v>0</v>
      </c>
      <c r="D183" s="787">
        <f>[1]Quickool!K222</f>
        <v>35.4358610914245</v>
      </c>
      <c r="E183" s="182"/>
      <c r="F183" s="772"/>
      <c r="G183" s="772"/>
      <c r="H183" s="804"/>
      <c r="I183" s="772"/>
      <c r="J183" s="772"/>
    </row>
    <row r="184" spans="1:10">
      <c r="A184" s="562" t="str">
        <f>[1]Quickool!A223</f>
        <v>CAB177</v>
      </c>
      <c r="B184" s="562" t="str">
        <f>[1]Quickool!B223</f>
        <v>RH-7m WHITE DOOR HEATER (60°c)</v>
      </c>
      <c r="C184" s="562">
        <f>[1]Quickool!C223</f>
        <v>0</v>
      </c>
      <c r="D184" s="787">
        <f>[1]Quickool!K223</f>
        <v>35.4358610914245</v>
      </c>
      <c r="E184" s="182"/>
      <c r="F184" s="772"/>
      <c r="G184" s="772"/>
      <c r="H184" s="804"/>
      <c r="I184" s="772"/>
      <c r="J184" s="772"/>
    </row>
    <row r="185" spans="1:10">
      <c r="A185" s="562" t="str">
        <f>[1]Quickool!A224</f>
        <v>CAB178</v>
      </c>
      <c r="B185" s="562" t="str">
        <f>[1]Quickool!B224</f>
        <v>RH-8.2m WHITE DOOR HEATER (60°c)</v>
      </c>
      <c r="C185" s="562">
        <f>[1]Quickool!C224</f>
        <v>0</v>
      </c>
      <c r="D185" s="787">
        <f>[1]Quickool!K224</f>
        <v>41.6371367824238</v>
      </c>
      <c r="E185" s="182"/>
      <c r="F185" s="772"/>
      <c r="G185" s="772"/>
      <c r="H185" s="804"/>
      <c r="I185" s="772"/>
      <c r="J185" s="772"/>
    </row>
    <row r="186" spans="1:10">
      <c r="A186" s="562" t="str">
        <f>[1]Quickool!A225</f>
        <v>CAB179</v>
      </c>
      <c r="B186" s="562" t="str">
        <f>[1]Quickool!B225</f>
        <v>RH-10.3m WHITE DOOR HEATER (60°c)</v>
      </c>
      <c r="C186" s="562">
        <f>[1]Quickool!C225</f>
        <v>0</v>
      </c>
      <c r="D186" s="787">
        <f>[1]Quickool!K225</f>
        <v>52.2678951098512</v>
      </c>
      <c r="E186" s="182"/>
      <c r="F186" s="772"/>
      <c r="G186" s="772"/>
      <c r="H186" s="804"/>
      <c r="I186" s="772"/>
      <c r="J186" s="772"/>
    </row>
    <row r="187" spans="1:10">
      <c r="A187" s="562" t="str">
        <f>[1]Quickool!A226</f>
        <v>CAB180</v>
      </c>
      <c r="B187" s="562" t="str">
        <f>[1]Quickool!B226</f>
        <v>RH-10.4m WHITE DOOR HEATER (60°c)</v>
      </c>
      <c r="C187" s="562">
        <f>[1]Quickool!C226</f>
        <v>0</v>
      </c>
      <c r="D187" s="787">
        <f>[1]Quickool!K226</f>
        <v>53.1537916371368</v>
      </c>
      <c r="E187" s="182"/>
      <c r="F187" s="772"/>
      <c r="G187" s="772"/>
      <c r="H187" s="804"/>
      <c r="I187" s="772"/>
      <c r="J187" s="772"/>
    </row>
    <row r="188" spans="1:10">
      <c r="A188" s="562" t="str">
        <f>[1]Quickool!A227</f>
        <v>CAB181</v>
      </c>
      <c r="B188" s="562" t="str">
        <f>[1]Quickool!B227</f>
        <v>RH-12.2m WHITE DOOR HEATER (60°c)</v>
      </c>
      <c r="C188" s="562">
        <f>[1]Quickool!C227</f>
        <v>0</v>
      </c>
      <c r="D188" s="787">
        <f>[1]Quickool!K227</f>
        <v>62.0127569099929</v>
      </c>
      <c r="E188" s="182"/>
      <c r="F188" s="772"/>
      <c r="G188" s="772"/>
      <c r="H188" s="804"/>
      <c r="I188" s="772"/>
      <c r="J188" s="772"/>
    </row>
    <row r="189" ht="36" customHeight="1" spans="1:10">
      <c r="A189" s="562" t="str">
        <f>[1]Quickool!A228</f>
        <v>CAB182</v>
      </c>
      <c r="B189" s="562" t="str">
        <f>[1]Quickool!B228</f>
        <v>RH-15.5m WHITE DOOR HEATER (60°c)</v>
      </c>
      <c r="C189" s="562">
        <f>[1]Quickool!C228</f>
        <v>0</v>
      </c>
      <c r="D189" s="787">
        <f>[1]Quickool!K228</f>
        <v>77.9588944011339</v>
      </c>
      <c r="E189" s="805"/>
      <c r="F189" s="772"/>
      <c r="G189" s="772"/>
      <c r="H189" s="804"/>
      <c r="I189" s="772"/>
      <c r="J189" s="772"/>
    </row>
    <row r="190" ht="36" customHeight="1" spans="1:10">
      <c r="A190" s="562" t="str">
        <f>[1]Quickool!A229</f>
        <v>CAB183</v>
      </c>
      <c r="B190" s="562" t="str">
        <f>[1]Quickool!B229</f>
        <v>RH-15.6m WHITE DOOR HEATER (60°c)</v>
      </c>
      <c r="C190" s="562">
        <f>[1]Quickool!C229</f>
        <v>0</v>
      </c>
      <c r="D190" s="787">
        <f>[1]Quickool!K229</f>
        <v>79.7306874557052</v>
      </c>
      <c r="E190" s="805"/>
      <c r="F190" s="772"/>
      <c r="G190" s="772"/>
      <c r="H190" s="804"/>
      <c r="I190" s="772"/>
      <c r="J190" s="772"/>
    </row>
    <row r="191" ht="36" customHeight="1" spans="1:10">
      <c r="A191" s="562" t="str">
        <f>[1]Quickool!A230</f>
        <v>CAB184</v>
      </c>
      <c r="B191" s="562" t="str">
        <f>[1]Quickool!B230</f>
        <v>HAIER FRIDGE DOOR SWITCH</v>
      </c>
      <c r="C191" s="562">
        <f>[1]Quickool!C230</f>
        <v>0</v>
      </c>
      <c r="D191" s="787">
        <f>[1]Quickool!K230</f>
        <v>6.94542877391921</v>
      </c>
      <c r="E191" s="805"/>
      <c r="F191" s="772"/>
      <c r="G191" s="772"/>
      <c r="H191" s="804"/>
      <c r="I191" s="772"/>
      <c r="J191" s="772"/>
    </row>
    <row r="192" ht="36" customHeight="1" spans="1:10">
      <c r="A192" s="562" t="str">
        <f>[1]Quickool!A231</f>
        <v>CAB185</v>
      </c>
      <c r="B192" s="562" t="str">
        <f>[1]Quickool!B231</f>
        <v>LS711 ABS NYLON HIDDEN HANDLE</v>
      </c>
      <c r="C192" s="562">
        <f>[1]Quickool!C231</f>
        <v>0</v>
      </c>
      <c r="D192" s="787">
        <f>[1]Quickool!K231</f>
        <v>0.992204110559887</v>
      </c>
      <c r="E192" s="805"/>
      <c r="F192" s="772"/>
      <c r="G192" s="772"/>
      <c r="H192" s="804"/>
      <c r="I192" s="772"/>
      <c r="J192" s="772"/>
    </row>
    <row r="193" ht="36" customHeight="1" spans="1:10">
      <c r="A193" s="562" t="str">
        <f>[1]Quickool!A232</f>
        <v>CAB186</v>
      </c>
      <c r="B193" s="562" t="str">
        <f>[1]Quickool!B232</f>
        <v>SENSOR PROBE HOLDER</v>
      </c>
      <c r="C193" s="562">
        <f>[1]Quickool!C232</f>
        <v>0</v>
      </c>
      <c r="D193" s="787">
        <f>[1]Quickool!K232</f>
        <v>0.354358610914245</v>
      </c>
      <c r="E193" s="805"/>
      <c r="F193" s="772"/>
      <c r="G193" s="772"/>
      <c r="H193" s="804"/>
      <c r="I193" s="772"/>
      <c r="J193" s="772"/>
    </row>
    <row r="194" ht="36" customHeight="1" spans="1:10">
      <c r="A194" s="562" t="str">
        <f>[1]Quickool!A233</f>
        <v>CAB187</v>
      </c>
      <c r="B194" s="562" t="str">
        <f>[1]Quickool!B233</f>
        <v>PU END CAP</v>
      </c>
      <c r="C194" s="562">
        <f>[1]Quickool!C233</f>
        <v>0</v>
      </c>
      <c r="D194" s="787">
        <f>[1]Quickool!K233</f>
        <v>0.47247814788566</v>
      </c>
      <c r="E194" s="805"/>
      <c r="F194" s="772"/>
      <c r="G194" s="772"/>
      <c r="H194" s="804"/>
      <c r="I194" s="772"/>
      <c r="J194" s="772"/>
    </row>
    <row r="195" ht="36" customHeight="1" spans="1:10">
      <c r="A195" s="562" t="str">
        <f>[1]Quickool!A234</f>
        <v>CAB188</v>
      </c>
      <c r="B195" s="562" t="str">
        <f>[1]Quickool!B234</f>
        <v>PU END CAP</v>
      </c>
      <c r="C195" s="562">
        <f>[1]Quickool!C234</f>
        <v>0</v>
      </c>
      <c r="D195" s="787">
        <f>[1]Quickool!K234</f>
        <v>0.47247814788566</v>
      </c>
      <c r="E195" s="805"/>
      <c r="F195" s="772"/>
      <c r="G195" s="772"/>
      <c r="H195" s="804"/>
      <c r="I195" s="772"/>
      <c r="J195" s="772"/>
    </row>
    <row r="196" ht="36" customHeight="1" spans="1:10">
      <c r="A196" s="562" t="str">
        <f>[1]Quickool!A235</f>
        <v>CAB189</v>
      </c>
      <c r="B196" s="562" t="str">
        <f>[1]Quickool!B235</f>
        <v>WATERPROOF TRANSPARENT PROTECTIVE COVER DISPLAY</v>
      </c>
      <c r="C196" s="562">
        <f>[1]Quickool!C235</f>
        <v>0</v>
      </c>
      <c r="D196" s="787">
        <f>[1]Quickool!K235</f>
        <v>4.0498126961628</v>
      </c>
      <c r="E196" s="805"/>
      <c r="F196" s="772"/>
      <c r="G196" s="772"/>
      <c r="H196" s="804"/>
      <c r="I196" s="772"/>
      <c r="J196" s="772"/>
    </row>
    <row r="197" ht="36" customHeight="1" spans="1:10">
      <c r="A197" s="562" t="str">
        <f>[1]Quickool!A236</f>
        <v>CAB190</v>
      </c>
      <c r="B197" s="562" t="str">
        <f>[1]Quickool!B236</f>
        <v>SENSOR PROBE HOLDER</v>
      </c>
      <c r="C197" s="562">
        <f>[1]Quickool!C236</f>
        <v>0</v>
      </c>
      <c r="D197" s="787">
        <f>[1]Quickool!K236</f>
        <v>0.40498126961628</v>
      </c>
      <c r="E197" s="805"/>
      <c r="F197" s="772"/>
      <c r="G197" s="772"/>
      <c r="H197" s="804"/>
      <c r="I197" s="772"/>
      <c r="J197" s="772"/>
    </row>
    <row r="198" ht="36" customHeight="1" spans="1:10">
      <c r="A198" s="562" t="str">
        <f>[1]Quickool!A237</f>
        <v>CAB191</v>
      </c>
      <c r="B198" s="562" t="str">
        <f>[1]Quickool!B237</f>
        <v>WIRE HOLDER</v>
      </c>
      <c r="C198" s="562">
        <f>[1]Quickool!C237</f>
        <v>0</v>
      </c>
      <c r="D198" s="787">
        <f>[1]Quickool!K237</f>
        <v>1.0124531740407</v>
      </c>
      <c r="E198" s="747"/>
      <c r="F198" s="772"/>
      <c r="G198" s="772"/>
      <c r="H198" s="804"/>
      <c r="I198" s="772"/>
      <c r="J198" s="772"/>
    </row>
    <row r="199" ht="36" customHeight="1" spans="1:10">
      <c r="A199" s="562" t="str">
        <f>[1]Quickool!A238</f>
        <v>CAB192</v>
      </c>
      <c r="B199" s="562" t="str">
        <f>[1]Quickool!B238</f>
        <v>4" PLASTIC VIDEO FAN GUARD</v>
      </c>
      <c r="C199" s="562">
        <f>[1]Quickool!C238</f>
        <v>0</v>
      </c>
      <c r="D199" s="787">
        <f>[1]Quickool!K238</f>
        <v>1.61992507846512</v>
      </c>
      <c r="E199" s="805"/>
      <c r="F199" s="772"/>
      <c r="G199" s="772"/>
      <c r="H199" s="804"/>
      <c r="I199" s="772"/>
      <c r="J199" s="772"/>
    </row>
    <row r="200" ht="36" customHeight="1" spans="1:10">
      <c r="A200" s="562" t="str">
        <f>[1]Quickool!A239</f>
        <v>CAB193</v>
      </c>
      <c r="B200" s="562" t="str">
        <f>[1]Quickool!B239</f>
        <v>6" PLASTIC VIDEO FAN GUARD</v>
      </c>
      <c r="C200" s="562">
        <f>[1]Quickool!C239</f>
        <v>0</v>
      </c>
      <c r="D200" s="787">
        <f>[1]Quickool!K239</f>
        <v>2.83486888731396</v>
      </c>
      <c r="E200" s="805"/>
      <c r="F200" s="772"/>
      <c r="G200" s="772"/>
      <c r="H200" s="804"/>
      <c r="I200" s="772"/>
      <c r="J200" s="772"/>
    </row>
    <row r="201" ht="36" customHeight="1" spans="1:10">
      <c r="A201" s="562" t="str">
        <f>[1]Quickool!A240</f>
        <v>CAB194</v>
      </c>
      <c r="B201" s="562" t="str">
        <f>[1]Quickool!B240</f>
        <v>BLOWER FAN GUARD 200MM</v>
      </c>
      <c r="C201" s="562">
        <f>[1]Quickool!C240</f>
        <v>0</v>
      </c>
      <c r="D201" s="787">
        <f>[1]Quickool!K240</f>
        <v>6.29970863847547</v>
      </c>
      <c r="E201" s="805"/>
      <c r="F201" s="772"/>
      <c r="G201" s="772"/>
      <c r="H201" s="804"/>
      <c r="I201" s="772"/>
      <c r="J201" s="772"/>
    </row>
    <row r="202" ht="36" customHeight="1" spans="1:10">
      <c r="A202" s="562" t="str">
        <f>[1]Quickool!A241</f>
        <v>CAB195</v>
      </c>
      <c r="B202" s="562" t="str">
        <f>[1]Quickool!B241</f>
        <v>CONDENSER FAN GUARD 200MM</v>
      </c>
      <c r="C202" s="562">
        <f>[1]Quickool!C241</f>
        <v>0</v>
      </c>
      <c r="D202" s="787">
        <f>[1]Quickool!K241</f>
        <v>7.0871722182849</v>
      </c>
      <c r="E202" s="805"/>
      <c r="F202" s="772"/>
      <c r="G202" s="772"/>
      <c r="H202" s="804"/>
      <c r="I202" s="772"/>
      <c r="J202" s="772"/>
    </row>
    <row r="203" ht="36" customHeight="1" spans="1:10">
      <c r="A203" s="562" t="str">
        <f>[1]Quickool!A242</f>
        <v>CAB196</v>
      </c>
      <c r="B203" s="562" t="str">
        <f>[1]Quickool!B242</f>
        <v>Upper door hinges</v>
      </c>
      <c r="C203" s="562">
        <f>[1]Quickool!C242</f>
        <v>0</v>
      </c>
      <c r="D203" s="787">
        <f>[1]Quickool!K242</f>
        <v>3.14985431923774</v>
      </c>
      <c r="E203" s="805"/>
      <c r="F203" s="772"/>
      <c r="G203" s="772"/>
      <c r="H203" s="804"/>
      <c r="I203" s="772"/>
      <c r="J203" s="772"/>
    </row>
    <row r="204" ht="36" customHeight="1" spans="1:10">
      <c r="A204" s="562" t="str">
        <f>[1]Quickool!A243</f>
        <v>CAB197</v>
      </c>
      <c r="B204" s="562" t="str">
        <f>[1]Quickool!B243</f>
        <v>Middle door hinges</v>
      </c>
      <c r="C204" s="562">
        <f>[1]Quickool!C243</f>
        <v>0</v>
      </c>
      <c r="D204" s="787">
        <f>[1]Quickool!K243</f>
        <v>3.14985431923774</v>
      </c>
      <c r="E204" s="805"/>
      <c r="F204" s="772"/>
      <c r="G204" s="772"/>
      <c r="H204" s="804"/>
      <c r="I204" s="772"/>
      <c r="J204" s="772"/>
    </row>
    <row r="205" ht="36" customHeight="1" spans="1:10">
      <c r="A205" s="562" t="str">
        <f>[1]Quickool!A244</f>
        <v>CAB198</v>
      </c>
      <c r="B205" s="562" t="str">
        <f>[1]Quickool!B244</f>
        <v>Bottom door hinges</v>
      </c>
      <c r="C205" s="562">
        <f>[1]Quickool!C244</f>
        <v>0</v>
      </c>
      <c r="D205" s="787">
        <f>[1]Quickool!K244</f>
        <v>3.14985431923774</v>
      </c>
      <c r="E205" s="805"/>
      <c r="F205" s="772"/>
      <c r="G205" s="772"/>
      <c r="H205" s="804"/>
      <c r="I205" s="772"/>
      <c r="J205" s="772"/>
    </row>
    <row r="206" ht="49" customHeight="1" spans="1:10">
      <c r="A206" s="562" t="str">
        <f>[1]Quickool!A245</f>
        <v>CAB199</v>
      </c>
      <c r="B206" s="562" t="str">
        <f>[1]Quickool!B245</f>
        <v>3KG DEHUMIDIFIER </v>
      </c>
      <c r="C206" s="562">
        <f>[1]Quickool!C245</f>
        <v>0</v>
      </c>
      <c r="D206" s="787">
        <f>[1]Quickool!K245</f>
        <v>1059.79473449353</v>
      </c>
      <c r="E206" s="805"/>
      <c r="F206" s="772"/>
      <c r="G206" s="772"/>
      <c r="H206" s="804"/>
      <c r="I206" s="772"/>
      <c r="J206" s="772"/>
    </row>
    <row r="207" ht="51" customHeight="1" spans="1:10">
      <c r="A207" s="562" t="str">
        <f>[1]Quickool!A246</f>
        <v>CAB200</v>
      </c>
      <c r="B207" s="562" t="str">
        <f>[1]Quickool!B246</f>
        <v>HIGH 330 SIDEBOARD (BLACK/GREY)</v>
      </c>
      <c r="C207" s="562">
        <f>[1]Quickool!C246</f>
        <v>0</v>
      </c>
      <c r="D207" s="787">
        <f>[1]Quickool!K246</f>
        <v>7.97306874557052</v>
      </c>
      <c r="E207" s="805"/>
      <c r="F207" s="772"/>
      <c r="G207" s="772"/>
      <c r="H207" s="804"/>
      <c r="I207" s="772"/>
      <c r="J207" s="772"/>
    </row>
    <row r="208" ht="49" customHeight="1" spans="1:10">
      <c r="A208" s="562" t="str">
        <f>[1]Quickool!A247</f>
        <v>CAB201</v>
      </c>
      <c r="B208" s="562" t="str">
        <f>[1]Quickool!B247</f>
        <v>200mm FAN GUARD</v>
      </c>
      <c r="C208" s="562">
        <f>[1]Quickool!C247</f>
        <v>0</v>
      </c>
      <c r="D208" s="787">
        <f>[1]Quickool!K247</f>
        <v>7.24466493424679</v>
      </c>
      <c r="E208" s="805"/>
      <c r="F208" s="772"/>
      <c r="G208" s="772"/>
      <c r="H208" s="804"/>
      <c r="I208" s="772"/>
      <c r="J208" s="772"/>
    </row>
    <row r="209" ht="41" customHeight="1" spans="1:10">
      <c r="A209" s="562" t="str">
        <f>[1]Quickool!A248</f>
        <v>CAB202</v>
      </c>
      <c r="B209" s="562" t="str">
        <f>[1]Quickool!B248</f>
        <v>230mm FAN GUARD</v>
      </c>
      <c r="C209" s="562">
        <f>[1]Quickool!C248</f>
        <v>0</v>
      </c>
      <c r="D209" s="787">
        <f>[1]Quickool!K248</f>
        <v>9.4495629577132</v>
      </c>
      <c r="E209" s="805"/>
      <c r="F209" s="772"/>
      <c r="G209" s="772"/>
      <c r="H209" s="804"/>
      <c r="I209" s="772"/>
      <c r="J209" s="772"/>
    </row>
    <row r="210" ht="36" customHeight="1" spans="1:10">
      <c r="A210" s="562" t="str">
        <f>[1]Quickool!A249</f>
        <v>CAB203</v>
      </c>
      <c r="B210" s="562" t="str">
        <f>[1]Quickool!B249</f>
        <v>EXTRA LONG ELBOW DRAIN PIPE FITTING 加长弯头出水嘴</v>
      </c>
      <c r="C210" s="562">
        <f>[1]Quickool!C249</f>
        <v>0</v>
      </c>
      <c r="D210" s="787">
        <f>[1]Quickool!K249</f>
        <v>2.12615166548547</v>
      </c>
      <c r="E210" s="805"/>
      <c r="F210" s="772"/>
      <c r="G210" s="772"/>
      <c r="H210" s="804"/>
      <c r="I210" s="772"/>
      <c r="J210" s="772"/>
    </row>
    <row r="211" ht="36" customHeight="1" spans="1:10">
      <c r="A211" s="562" t="str">
        <f>[1]Quickool!A250</f>
        <v>CAB204</v>
      </c>
      <c r="B211" s="562" t="str">
        <f>[1]Quickool!B250</f>
        <v>POST GUARD 大直座</v>
      </c>
      <c r="C211" s="562">
        <f>[1]Quickool!C250</f>
        <v>0</v>
      </c>
      <c r="D211" s="787">
        <f>[1]Quickool!K250</f>
        <v>1.41743444365698</v>
      </c>
      <c r="E211" s="805"/>
      <c r="F211" s="772"/>
      <c r="G211" s="772"/>
      <c r="H211" s="804"/>
      <c r="I211" s="772"/>
      <c r="J211" s="772"/>
    </row>
    <row r="212" ht="36" customHeight="1" spans="1:10">
      <c r="A212" s="562" t="str">
        <f>[1]Quickool!A251</f>
        <v>CAB205</v>
      </c>
      <c r="B212" s="562" t="str">
        <f>[1]Quickool!B251</f>
        <v>UPPER LEFT DOOR HINGES</v>
      </c>
      <c r="C212" s="562">
        <f>[1]Quickool!C251</f>
        <v>0</v>
      </c>
      <c r="D212" s="787">
        <f>[1]Quickool!K251</f>
        <v>7.87463579809434</v>
      </c>
      <c r="E212" s="805"/>
      <c r="F212" s="772"/>
      <c r="G212" s="772"/>
      <c r="H212" s="804"/>
      <c r="I212" s="772"/>
      <c r="J212" s="772"/>
    </row>
    <row r="213" ht="36" customHeight="1" spans="1:10">
      <c r="A213" s="562" t="str">
        <f>[1]Quickool!A252</f>
        <v>CAB206</v>
      </c>
      <c r="B213" s="562" t="str">
        <f>[1]Quickool!B252</f>
        <v>UPPER RIGHT DOOR HINGES</v>
      </c>
      <c r="C213" s="562">
        <f>[1]Quickool!C252</f>
        <v>0</v>
      </c>
      <c r="D213" s="787">
        <f>[1]Quickool!K252</f>
        <v>7.87463579809434</v>
      </c>
      <c r="E213" s="805"/>
      <c r="F213" s="772"/>
      <c r="G213" s="772"/>
      <c r="H213" s="804"/>
      <c r="I213" s="772"/>
      <c r="J213" s="772"/>
    </row>
    <row r="214" ht="36" customHeight="1" spans="1:10">
      <c r="A214" s="562" t="str">
        <f>[1]Quickool!A253</f>
        <v>CAB207</v>
      </c>
      <c r="B214" s="562" t="str">
        <f>[1]Quickool!B253</f>
        <v>MIDDLE LEFT DOOR HINGES</v>
      </c>
      <c r="C214" s="562">
        <f>[1]Quickool!C253</f>
        <v>0</v>
      </c>
      <c r="D214" s="787">
        <f>[1]Quickool!K253</f>
        <v>7.87463579809434</v>
      </c>
      <c r="E214" s="805"/>
      <c r="F214" s="772"/>
      <c r="G214" s="772"/>
      <c r="H214" s="804"/>
      <c r="I214" s="772"/>
      <c r="J214" s="772"/>
    </row>
    <row r="215" ht="36" customHeight="1" spans="1:10">
      <c r="A215" s="562" t="str">
        <f>[1]Quickool!A254</f>
        <v>CAB208</v>
      </c>
      <c r="B215" s="562" t="str">
        <f>[1]Quickool!B254</f>
        <v>MIDDLE RIGHT DOOR HINGES</v>
      </c>
      <c r="C215" s="562">
        <f>[1]Quickool!C254</f>
        <v>0</v>
      </c>
      <c r="D215" s="787">
        <f>[1]Quickool!K254</f>
        <v>7.87463579809434</v>
      </c>
      <c r="E215" s="805"/>
      <c r="F215" s="772"/>
      <c r="G215" s="772"/>
      <c r="H215" s="804"/>
      <c r="I215" s="772"/>
      <c r="J215" s="772"/>
    </row>
    <row r="216" ht="36" customHeight="1" spans="1:10">
      <c r="A216" s="562" t="str">
        <f>[1]Quickool!A255</f>
        <v>CAB209</v>
      </c>
      <c r="B216" s="562" t="str">
        <f>[1]Quickool!B255</f>
        <v>LOWER LEFT DOOR HINGES</v>
      </c>
      <c r="C216" s="562">
        <f>[1]Quickool!C255</f>
        <v>0</v>
      </c>
      <c r="D216" s="787">
        <f>[1]Quickool!K255</f>
        <v>7.87463579809434</v>
      </c>
      <c r="E216" s="805"/>
      <c r="F216" s="772"/>
      <c r="G216" s="772"/>
      <c r="H216" s="804"/>
      <c r="I216" s="772"/>
      <c r="J216" s="772"/>
    </row>
    <row r="217" ht="47" customHeight="1" spans="1:10">
      <c r="A217" s="562" t="str">
        <f>[1]Quickool!A256</f>
        <v>CAB213</v>
      </c>
      <c r="B217" s="562" t="str">
        <f>[1]Quickool!B256</f>
        <v>LOWER RIGHT DOOR HINGES</v>
      </c>
      <c r="C217" s="562">
        <f>[1]Quickool!C256</f>
        <v>0</v>
      </c>
      <c r="D217" s="787">
        <f>[1]Quickool!K256</f>
        <v>7.87463579809434</v>
      </c>
      <c r="E217" s="807"/>
      <c r="F217" s="772"/>
      <c r="G217" s="772"/>
      <c r="H217" s="804"/>
      <c r="I217" s="772"/>
      <c r="J217" s="772"/>
    </row>
  </sheetData>
  <mergeCells count="26">
    <mergeCell ref="D10:D18"/>
    <mergeCell ref="D19:D21"/>
    <mergeCell ref="D22:D24"/>
    <mergeCell ref="D25:D27"/>
    <mergeCell ref="D28:D31"/>
    <mergeCell ref="D32:D35"/>
    <mergeCell ref="D36:D38"/>
    <mergeCell ref="D39:D41"/>
    <mergeCell ref="E74:E75"/>
    <mergeCell ref="E79:E106"/>
    <mergeCell ref="E107:E112"/>
    <mergeCell ref="E127:E129"/>
    <mergeCell ref="E133:E134"/>
    <mergeCell ref="E135:E136"/>
    <mergeCell ref="E138:E149"/>
    <mergeCell ref="E150:E153"/>
    <mergeCell ref="E154:E155"/>
    <mergeCell ref="E156:E158"/>
    <mergeCell ref="E159:E168"/>
    <mergeCell ref="E173:E188"/>
    <mergeCell ref="E202:E204"/>
    <mergeCell ref="J10:J14"/>
    <mergeCell ref="J15:J18"/>
    <mergeCell ref="J19:J27"/>
    <mergeCell ref="J28:J35"/>
    <mergeCell ref="J36:J41"/>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
  <sheetViews>
    <sheetView workbookViewId="0">
      <selection activeCell="V25" sqref="V25"/>
    </sheetView>
  </sheetViews>
  <sheetFormatPr defaultColWidth="9.14285714285714" defaultRowHeight="1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zoomScale="130" zoomScaleNormal="130" topLeftCell="A13" workbookViewId="0">
      <selection activeCell="G7" sqref="G7"/>
    </sheetView>
  </sheetViews>
  <sheetFormatPr defaultColWidth="9" defaultRowHeight="11.25"/>
  <cols>
    <col min="1" max="1" width="9" style="743"/>
    <col min="2" max="2" width="17.0285714285714" style="743" customWidth="1"/>
    <col min="3" max="3" width="18.2857142857143" style="743" customWidth="1"/>
    <col min="4" max="4" width="11.7333333333333" style="743" customWidth="1"/>
    <col min="5" max="7" width="12.5714285714286" style="743" customWidth="1"/>
    <col min="8" max="9" width="9" style="744"/>
    <col min="10" max="10" width="29.1142857142857" style="743" customWidth="1"/>
    <col min="11" max="11" width="12" style="743" customWidth="1"/>
    <col min="12" max="12" width="11.4285714285714" style="743" customWidth="1"/>
    <col min="13" max="13" width="10.5714285714286" style="743" customWidth="1"/>
    <col min="14" max="14" width="10.4285714285714" style="743" customWidth="1"/>
    <col min="15" max="15" width="9.57142857142857" style="743" customWidth="1"/>
    <col min="16" max="16382" width="9" style="743"/>
    <col min="16383" max="16384" width="9" style="192"/>
  </cols>
  <sheetData>
    <row r="1" s="743" customFormat="1" spans="1:9">
      <c r="A1" s="745" t="s">
        <v>0</v>
      </c>
      <c r="H1" s="744"/>
      <c r="I1" s="744"/>
    </row>
    <row r="2" s="743" customFormat="1" spans="1:9">
      <c r="A2" s="743" t="str">
        <f>'[1]CU '!A6</f>
        <v>DATE :5.12.25</v>
      </c>
      <c r="H2" s="744"/>
      <c r="I2" s="744"/>
    </row>
    <row r="3" s="743" customFormat="1" spans="1:9">
      <c r="A3" s="743" t="str">
        <f>'[1]CU '!A7</f>
        <v>USD RATE :</v>
      </c>
      <c r="B3" s="746">
        <f>'[1]CU '!B7</f>
        <v>4.25</v>
      </c>
      <c r="H3" s="744"/>
      <c r="I3" s="744"/>
    </row>
    <row r="5" s="743" customFormat="1" ht="27" customHeight="1" spans="1:14">
      <c r="A5" s="747" t="s">
        <v>39</v>
      </c>
      <c r="B5" s="748" t="s">
        <v>40</v>
      </c>
      <c r="C5" s="748" t="s">
        <v>31</v>
      </c>
      <c r="D5" s="748" t="s">
        <v>41</v>
      </c>
      <c r="E5" s="749" t="s">
        <v>42</v>
      </c>
      <c r="F5" s="749" t="s">
        <v>43</v>
      </c>
      <c r="G5" s="749" t="s">
        <v>44</v>
      </c>
      <c r="H5" s="750" t="s">
        <v>45</v>
      </c>
      <c r="I5" s="750" t="s">
        <v>46</v>
      </c>
      <c r="J5" s="763" t="s">
        <v>47</v>
      </c>
      <c r="K5" s="764" t="s">
        <v>48</v>
      </c>
      <c r="L5" s="764" t="s">
        <v>49</v>
      </c>
      <c r="M5" s="765" t="s">
        <v>50</v>
      </c>
      <c r="N5" s="765" t="s">
        <v>51</v>
      </c>
    </row>
    <row r="6" s="743" customFormat="1" ht="68" customHeight="1" spans="1:14">
      <c r="A6" s="747" t="s">
        <v>52</v>
      </c>
      <c r="B6" s="751" t="s">
        <v>53</v>
      </c>
      <c r="C6" s="748" t="s">
        <v>54</v>
      </c>
      <c r="D6" s="748">
        <v>45.1</v>
      </c>
      <c r="E6" s="749">
        <f>D6/11</f>
        <v>4.1</v>
      </c>
      <c r="F6" s="749"/>
      <c r="G6" s="749"/>
      <c r="H6" s="752">
        <f>[1]Rack!J6</f>
        <v>341.358333333333</v>
      </c>
      <c r="I6" s="752"/>
      <c r="J6" s="763" t="str">
        <f>_xlfn.DISPIMG("ID_4F4D5FD4221844B3BAC4C5FCB86F69E3",1)</f>
        <v>=DISPIMG("ID_4F4D5FD4221844B3BAC4C5FCB86F69E3",1)</v>
      </c>
      <c r="K6" s="748">
        <v>450</v>
      </c>
      <c r="L6" s="748">
        <f t="shared" ref="L6:L9" si="0">D6*K6</f>
        <v>20295</v>
      </c>
      <c r="M6" s="747"/>
      <c r="N6" s="747"/>
    </row>
    <row r="7" s="743" customFormat="1" ht="68" customHeight="1" spans="1:14">
      <c r="A7" s="747" t="s">
        <v>55</v>
      </c>
      <c r="B7" s="748" t="s">
        <v>56</v>
      </c>
      <c r="C7" s="748" t="s">
        <v>57</v>
      </c>
      <c r="D7" s="748"/>
      <c r="E7" s="749"/>
      <c r="F7" s="749"/>
      <c r="G7" s="749"/>
      <c r="H7" s="752">
        <f>[1]Rack!J7</f>
        <v>8.06111111111111</v>
      </c>
      <c r="I7" s="766"/>
      <c r="J7" s="748"/>
      <c r="K7" s="747"/>
      <c r="L7" s="747"/>
      <c r="M7" s="747"/>
      <c r="N7" s="747"/>
    </row>
    <row r="8" s="743" customFormat="1" ht="31" customHeight="1" spans="1:14">
      <c r="A8" s="747" t="s">
        <v>58</v>
      </c>
      <c r="B8" s="753" t="s">
        <v>59</v>
      </c>
      <c r="C8" s="754" t="s">
        <v>60</v>
      </c>
      <c r="D8" s="748">
        <v>0.9</v>
      </c>
      <c r="E8" s="755">
        <f>ROUNDUP((D8*1000-150)/600,0)</f>
        <v>2</v>
      </c>
      <c r="F8" s="749"/>
      <c r="G8" s="749"/>
      <c r="H8" s="752">
        <f>[1]Rack!J8</f>
        <v>6.8125</v>
      </c>
      <c r="I8" s="766"/>
      <c r="J8" s="767" t="str">
        <f>_xlfn.DISPIMG("ID_26C9986488344784A3A12DBC0C0B5F4D",1)</f>
        <v>=DISPIMG("ID_26C9986488344784A3A12DBC0C0B5F4D",1)</v>
      </c>
      <c r="K8" s="748">
        <v>750</v>
      </c>
      <c r="L8" s="748">
        <f t="shared" si="0"/>
        <v>675</v>
      </c>
      <c r="M8" s="747"/>
      <c r="N8" s="747"/>
    </row>
    <row r="9" s="743" customFormat="1" ht="33" customHeight="1" spans="1:14">
      <c r="A9" s="747" t="s">
        <v>61</v>
      </c>
      <c r="B9" s="753" t="s">
        <v>62</v>
      </c>
      <c r="C9" s="754" t="s">
        <v>63</v>
      </c>
      <c r="D9" s="748">
        <v>1.13</v>
      </c>
      <c r="E9" s="755">
        <f>ROUNDUP((D10*1000-150)/600,0)</f>
        <v>10</v>
      </c>
      <c r="F9" s="756"/>
      <c r="G9" s="756"/>
      <c r="H9" s="752">
        <f>[1]Rack!J9</f>
        <v>8.54166666666667</v>
      </c>
      <c r="I9" s="766"/>
      <c r="J9" s="768"/>
      <c r="K9" s="748">
        <v>5000</v>
      </c>
      <c r="L9" s="748">
        <f t="shared" si="0"/>
        <v>5650</v>
      </c>
      <c r="M9" s="747"/>
      <c r="N9" s="747"/>
    </row>
    <row r="10" s="743" customFormat="1" ht="33" customHeight="1" spans="1:14">
      <c r="A10" s="747" t="s">
        <v>64</v>
      </c>
      <c r="B10" s="751" t="s">
        <v>65</v>
      </c>
      <c r="C10" s="754" t="s">
        <v>66</v>
      </c>
      <c r="D10" s="757">
        <v>6</v>
      </c>
      <c r="E10" s="758">
        <f>D10*E6*2+(2*D8)+(E9*D9)</f>
        <v>62.3</v>
      </c>
      <c r="F10" s="759">
        <v>10</v>
      </c>
      <c r="G10" s="758">
        <f>F10*E10</f>
        <v>623</v>
      </c>
      <c r="H10" s="760">
        <f>[1]Rack!J10</f>
        <v>459.068103448276</v>
      </c>
      <c r="I10" s="766">
        <f>H10*F10</f>
        <v>4590.68103448276</v>
      </c>
      <c r="J10" s="769"/>
      <c r="K10" s="748"/>
      <c r="L10" s="748"/>
      <c r="M10" s="747"/>
      <c r="N10" s="747"/>
    </row>
    <row r="11" s="743" customFormat="1" ht="34" customHeight="1" spans="1:14">
      <c r="A11" s="747" t="s">
        <v>67</v>
      </c>
      <c r="B11" s="751" t="s">
        <v>68</v>
      </c>
      <c r="C11" s="748" t="s">
        <v>69</v>
      </c>
      <c r="D11" s="748">
        <v>13.7</v>
      </c>
      <c r="E11" s="749">
        <f>ROUNDDOWN(D10/1.5,0)*2</f>
        <v>8</v>
      </c>
      <c r="F11" s="749">
        <v>9</v>
      </c>
      <c r="G11" s="749">
        <f>E11*F11*D11</f>
        <v>986.4</v>
      </c>
      <c r="H11" s="760">
        <f>[1]Rack!J11</f>
        <v>103.725</v>
      </c>
      <c r="I11" s="766">
        <f t="shared" ref="I11:I13" si="1">H11*F11*E11</f>
        <v>7468.2</v>
      </c>
      <c r="J11" s="763" t="str">
        <f>_xlfn.DISPIMG("ID_5B50BE1DB98C4567993D6A5F26792F33",1)</f>
        <v>=DISPIMG("ID_5B50BE1DB98C4567993D6A5F26792F33",1)</v>
      </c>
      <c r="K11" s="748">
        <v>2000</v>
      </c>
      <c r="L11" s="748">
        <f t="shared" ref="L11:L17" si="2">D11*K11</f>
        <v>27400</v>
      </c>
      <c r="M11" s="747"/>
      <c r="N11" s="747"/>
    </row>
    <row r="12" s="743" customFormat="1" ht="35" customHeight="1" spans="1:14">
      <c r="A12" s="747" t="s">
        <v>70</v>
      </c>
      <c r="B12" s="751" t="s">
        <v>68</v>
      </c>
      <c r="C12" s="748" t="s">
        <v>71</v>
      </c>
      <c r="D12" s="748">
        <v>12.6</v>
      </c>
      <c r="E12" s="749">
        <f>ROUNDDOWN(D10/1.5,0)*2</f>
        <v>8</v>
      </c>
      <c r="F12" s="749"/>
      <c r="G12" s="749">
        <f>E12*F12*D12</f>
        <v>0</v>
      </c>
      <c r="H12" s="760">
        <f>[1]Rack!J12</f>
        <v>95.375</v>
      </c>
      <c r="I12" s="766">
        <f t="shared" si="1"/>
        <v>0</v>
      </c>
      <c r="J12" s="763"/>
      <c r="K12" s="748">
        <v>2000</v>
      </c>
      <c r="L12" s="748">
        <f t="shared" si="2"/>
        <v>25200</v>
      </c>
      <c r="M12" s="747"/>
      <c r="N12" s="747"/>
    </row>
    <row r="13" s="743" customFormat="1" ht="73" customHeight="1" spans="1:15">
      <c r="A13" s="747" t="s">
        <v>72</v>
      </c>
      <c r="B13" s="751" t="s">
        <v>73</v>
      </c>
      <c r="C13" s="748" t="s">
        <v>74</v>
      </c>
      <c r="D13" s="748">
        <v>1.1</v>
      </c>
      <c r="E13" s="749">
        <f>ROUNDDOWN(D10/2,0)*2</f>
        <v>6</v>
      </c>
      <c r="F13" s="759">
        <f>F10</f>
        <v>10</v>
      </c>
      <c r="G13" s="749">
        <f>F13*D13*E13</f>
        <v>66</v>
      </c>
      <c r="H13" s="760">
        <f>[1]Rack!J13</f>
        <v>10.02</v>
      </c>
      <c r="I13" s="766">
        <f t="shared" si="1"/>
        <v>601.2</v>
      </c>
      <c r="J13" s="763" t="str">
        <f>_xlfn.DISPIMG("ID_0E87DF8BB7EC46E5880226BA3CE7A3E0",1)</f>
        <v>=DISPIMG("ID_0E87DF8BB7EC46E5880226BA3CE7A3E0",1)</v>
      </c>
      <c r="K13" s="748">
        <v>600</v>
      </c>
      <c r="L13" s="748">
        <f t="shared" si="2"/>
        <v>660</v>
      </c>
      <c r="M13" s="747"/>
      <c r="N13" s="747"/>
      <c r="O13" s="770" t="s">
        <v>75</v>
      </c>
    </row>
    <row r="14" s="743" customFormat="1" ht="83" customHeight="1" spans="1:14">
      <c r="A14" s="747" t="s">
        <v>76</v>
      </c>
      <c r="B14" s="751" t="s">
        <v>77</v>
      </c>
      <c r="C14" s="748" t="s">
        <v>78</v>
      </c>
      <c r="D14" s="748">
        <v>3.5</v>
      </c>
      <c r="E14" s="749"/>
      <c r="F14" s="759">
        <f>F10</f>
        <v>10</v>
      </c>
      <c r="G14" s="749">
        <f>F14*D14</f>
        <v>35</v>
      </c>
      <c r="H14" s="760">
        <f>[1]Rack!J14</f>
        <v>31.565</v>
      </c>
      <c r="I14" s="766">
        <f>H14*F14</f>
        <v>315.65</v>
      </c>
      <c r="J14" s="763"/>
      <c r="K14" s="748">
        <v>125</v>
      </c>
      <c r="L14" s="748">
        <f t="shared" si="2"/>
        <v>437.5</v>
      </c>
      <c r="M14" s="747"/>
      <c r="N14" s="747"/>
    </row>
    <row r="15" s="743" customFormat="1" ht="72" customHeight="1" spans="1:15">
      <c r="A15" s="747" t="s">
        <v>79</v>
      </c>
      <c r="B15" s="751" t="s">
        <v>80</v>
      </c>
      <c r="C15" s="748" t="s">
        <v>81</v>
      </c>
      <c r="D15" s="748">
        <v>2.3</v>
      </c>
      <c r="E15" s="749">
        <v>4</v>
      </c>
      <c r="F15" s="749">
        <v>36</v>
      </c>
      <c r="G15" s="749">
        <f>F15*E15*D15</f>
        <v>331.2</v>
      </c>
      <c r="H15" s="760">
        <f>[1]Rack!J15</f>
        <v>19.0181818181818</v>
      </c>
      <c r="I15" s="766">
        <f>H15*E15*F15</f>
        <v>2738.61818181818</v>
      </c>
      <c r="J15" s="763" t="str">
        <f>_xlfn.DISPIMG("ID_6FC152D1CE6B42CB8D590A2DA910557B",1)</f>
        <v>=DISPIMG("ID_6FC152D1CE6B42CB8D590A2DA910557B",1)</v>
      </c>
      <c r="K15" s="748">
        <v>8000</v>
      </c>
      <c r="L15" s="748">
        <f t="shared" si="2"/>
        <v>18400</v>
      </c>
      <c r="M15" s="747"/>
      <c r="N15" s="747"/>
      <c r="O15" s="743" t="s">
        <v>82</v>
      </c>
    </row>
    <row r="16" s="743" customFormat="1" ht="28" customHeight="1" spans="1:14">
      <c r="A16" s="747" t="s">
        <v>83</v>
      </c>
      <c r="B16" s="751" t="s">
        <v>84</v>
      </c>
      <c r="C16" s="748" t="s">
        <v>85</v>
      </c>
      <c r="D16" s="748">
        <v>18.3</v>
      </c>
      <c r="E16" s="749"/>
      <c r="F16" s="749"/>
      <c r="G16" s="749"/>
      <c r="H16" s="760">
        <f>[1]Rack!J16</f>
        <v>151.036363636364</v>
      </c>
      <c r="I16" s="766">
        <f>H16*E16*F16</f>
        <v>0</v>
      </c>
      <c r="J16" s="763" t="str">
        <f>_xlfn.DISPIMG("ID_65FA1E08635043859F11F6AEACBF64C9",1)</f>
        <v>=DISPIMG("ID_65FA1E08635043859F11F6AEACBF64C9",1)</v>
      </c>
      <c r="K16" s="748">
        <v>50</v>
      </c>
      <c r="L16" s="748">
        <f t="shared" si="2"/>
        <v>915</v>
      </c>
      <c r="M16" s="747"/>
      <c r="N16" s="747"/>
    </row>
    <row r="17" s="743" customFormat="1" ht="28" customHeight="1" spans="1:14">
      <c r="A17" s="747" t="s">
        <v>86</v>
      </c>
      <c r="B17" s="751" t="s">
        <v>84</v>
      </c>
      <c r="C17" s="748" t="s">
        <v>87</v>
      </c>
      <c r="D17" s="748">
        <v>10.8</v>
      </c>
      <c r="E17" s="749"/>
      <c r="F17" s="749"/>
      <c r="G17" s="749"/>
      <c r="H17" s="760">
        <f>[1]Rack!J17</f>
        <v>89.1818181818182</v>
      </c>
      <c r="I17" s="766">
        <f>H17*F17*E17</f>
        <v>0</v>
      </c>
      <c r="J17" s="763"/>
      <c r="K17" s="748">
        <v>10</v>
      </c>
      <c r="L17" s="748">
        <f t="shared" si="2"/>
        <v>108</v>
      </c>
      <c r="M17" s="747"/>
      <c r="N17" s="747"/>
    </row>
    <row r="18" s="743" customFormat="1" spans="1:14">
      <c r="A18" s="747"/>
      <c r="B18" s="747" t="s">
        <v>88</v>
      </c>
      <c r="C18" s="747"/>
      <c r="D18" s="747"/>
      <c r="E18" s="747"/>
      <c r="F18" s="747"/>
      <c r="G18" s="761">
        <f>SUM(G10:G17)</f>
        <v>2041.6</v>
      </c>
      <c r="H18" s="762"/>
      <c r="I18" s="771">
        <f>SUM(I10:I17)</f>
        <v>15714.3492163009</v>
      </c>
      <c r="J18" s="747"/>
      <c r="K18" s="748" t="s">
        <v>89</v>
      </c>
      <c r="L18" s="748">
        <f>SUM(L6:L17)</f>
        <v>99740.5</v>
      </c>
      <c r="M18" s="747"/>
      <c r="N18" s="747"/>
    </row>
    <row r="19" s="743" customFormat="1" spans="1:14">
      <c r="A19" s="747"/>
      <c r="B19" s="747" t="s">
        <v>90</v>
      </c>
      <c r="C19" s="747"/>
      <c r="D19" s="747"/>
      <c r="E19" s="747"/>
      <c r="F19" s="747"/>
      <c r="G19" s="747"/>
      <c r="H19" s="762"/>
      <c r="I19" s="762"/>
      <c r="J19" s="747"/>
      <c r="K19" s="747"/>
      <c r="L19" s="747"/>
      <c r="M19" s="747"/>
      <c r="N19" s="747"/>
    </row>
  </sheetData>
  <mergeCells count="3">
    <mergeCell ref="J8:J10"/>
    <mergeCell ref="J11:J12"/>
    <mergeCell ref="J16:J17"/>
  </mergeCells>
  <pageMargins left="0.75" right="0.75" top="1" bottom="1" header="0.5" footer="0.5"/>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F129"/>
  <sheetViews>
    <sheetView zoomScale="115" zoomScaleNormal="115" workbookViewId="0">
      <pane xSplit="2" ySplit="8" topLeftCell="C41" activePane="bottomRight" state="frozen"/>
      <selection/>
      <selection pane="topRight"/>
      <selection pane="bottomLeft"/>
      <selection pane="bottomRight" activeCell="L54" sqref="L54"/>
    </sheetView>
  </sheetViews>
  <sheetFormatPr defaultColWidth="7.14285714285714" defaultRowHeight="11.25" outlineLevelCol="5"/>
  <cols>
    <col min="1" max="1" width="10.1428571428571" style="623" customWidth="1"/>
    <col min="2" max="2" width="40.4285714285714" style="623" customWidth="1"/>
    <col min="3" max="3" width="16.7142857142857" style="623" customWidth="1"/>
    <col min="4" max="4" width="12" style="249" customWidth="1"/>
    <col min="5" max="5" width="12.5714285714286" style="623" customWidth="1"/>
    <col min="6" max="6" width="21.1428571428571" style="623" customWidth="1"/>
    <col min="7" max="7" width="9" style="623" customWidth="1"/>
    <col min="8" max="16384" width="7.14285714285714" style="623"/>
  </cols>
  <sheetData>
    <row r="1" ht="16.5" customHeight="1" spans="1:5">
      <c r="A1" s="7" t="s">
        <v>0</v>
      </c>
      <c r="B1" s="731"/>
      <c r="E1" s="732"/>
    </row>
    <row r="2" hidden="1" spans="2:5">
      <c r="B2" s="249"/>
      <c r="E2" s="732"/>
    </row>
    <row r="3" spans="1:5">
      <c r="A3" s="465" t="str">
        <f>'CU '!A3</f>
        <v>DATE :5.12.25</v>
      </c>
      <c r="E3" s="732"/>
    </row>
    <row r="4" hidden="1"/>
    <row r="5" hidden="1" spans="2:2">
      <c r="B5" s="731"/>
    </row>
    <row r="6" hidden="1" spans="2:2">
      <c r="B6" s="731"/>
    </row>
    <row r="7" spans="1:2">
      <c r="A7" s="406" t="s">
        <v>91</v>
      </c>
      <c r="B7" s="733"/>
    </row>
    <row r="8" s="575" customFormat="1" spans="1:6">
      <c r="A8" s="91" t="str">
        <f>[1]Weiguang!A8</f>
        <v>ITEM</v>
      </c>
      <c r="B8" s="73" t="str">
        <f>[1]Weiguang!B8</f>
        <v>MODEL</v>
      </c>
      <c r="C8" s="100" t="s">
        <v>92</v>
      </c>
      <c r="D8" s="73" t="str">
        <f>[1]Weiguang!D8</f>
        <v>WATTS</v>
      </c>
      <c r="E8" s="625" t="str">
        <f>[1]Weiguang!$I$8</f>
        <v>RM</v>
      </c>
      <c r="F8" s="100" t="s">
        <v>47</v>
      </c>
    </row>
    <row r="9" ht="15" customHeight="1" spans="1:6">
      <c r="A9" s="91" t="str">
        <f>[1]Weiguang!A9</f>
        <v>WEI001</v>
      </c>
      <c r="B9" s="91" t="str">
        <f>[1]Weiguang!B9</f>
        <v>YWF4E-200-G (8") (1PH) (230V) </v>
      </c>
      <c r="C9" s="141" t="s">
        <v>93</v>
      </c>
      <c r="D9" s="73">
        <f>[1]Weiguang!D9</f>
        <v>40</v>
      </c>
      <c r="E9" s="734">
        <f>[1]Weiguang!I9</f>
        <v>133.062369961775</v>
      </c>
      <c r="F9" s="735"/>
    </row>
    <row r="10" spans="1:6">
      <c r="A10" s="91" t="str">
        <f>[1]Weiguang!A10</f>
        <v>WEI002</v>
      </c>
      <c r="B10" s="91" t="str">
        <f>[1]Weiguang!B10</f>
        <v>YWF4E-250-G (10") (1PH) (230V)</v>
      </c>
      <c r="C10" s="142"/>
      <c r="D10" s="73">
        <f>[1]Weiguang!D10</f>
        <v>50</v>
      </c>
      <c r="E10" s="734">
        <f>[1]Weiguang!I10</f>
        <v>136.691343688005</v>
      </c>
      <c r="F10" s="253"/>
    </row>
    <row r="11" spans="1:6">
      <c r="A11" s="91" t="str">
        <f>[1]Weiguang!A11</f>
        <v>WEI002.1</v>
      </c>
      <c r="B11" s="91" t="str">
        <f>[1]Weiguang!B11</f>
        <v>YWF2E-250-G (10") (1PH) (230V) 2500rpm</v>
      </c>
      <c r="C11" s="142"/>
      <c r="D11" s="73">
        <f>[1]Weiguang!D11</f>
        <v>50</v>
      </c>
      <c r="E11" s="734">
        <f>[1]Weiguang!I11</f>
        <v>136.691343688005</v>
      </c>
      <c r="F11" s="253"/>
    </row>
    <row r="12" spans="1:6">
      <c r="A12" s="91" t="str">
        <f>[1]Weiguang!A12</f>
        <v>WEI003</v>
      </c>
      <c r="B12" s="91" t="str">
        <f>[1]Weiguang!B12</f>
        <v>YWF4E-250B (10") (1PH) (230V)</v>
      </c>
      <c r="C12" s="142"/>
      <c r="D12" s="73">
        <f>[1]Weiguang!D12</f>
        <v>50</v>
      </c>
      <c r="E12" s="734">
        <f>[1]Weiguang!I12</f>
        <v>136.691343688005</v>
      </c>
      <c r="F12" s="253"/>
    </row>
    <row r="13" spans="1:6">
      <c r="A13" s="91" t="str">
        <f>[1]Weiguang!A13</f>
        <v>WEI004</v>
      </c>
      <c r="B13" s="91" t="str">
        <f>[1]Weiguang!B13</f>
        <v>YWF4E-300-G (12") (1PH) (230V)</v>
      </c>
      <c r="C13" s="142"/>
      <c r="D13" s="73">
        <f>[1]Weiguang!D13</f>
        <v>85</v>
      </c>
      <c r="E13" s="734">
        <f>[1]Weiguang!I13</f>
        <v>148.787922775439</v>
      </c>
      <c r="F13" s="253"/>
    </row>
    <row r="14" spans="1:6">
      <c r="A14" s="91" t="str">
        <f>[1]Weiguang!A15</f>
        <v>WEI005</v>
      </c>
      <c r="B14" s="91" t="str">
        <f>[1]Weiguang!B15</f>
        <v>YWF4E-300B (12") (1PH) (230V)</v>
      </c>
      <c r="C14" s="142"/>
      <c r="D14" s="73">
        <f>[1]Weiguang!D15</f>
        <v>85</v>
      </c>
      <c r="E14" s="734">
        <f>[1]Weiguang!I15</f>
        <v>148.787922775439</v>
      </c>
      <c r="F14" s="253"/>
    </row>
    <row r="15" spans="1:6">
      <c r="A15" s="91" t="str">
        <f>[1]Weiguang!A16</f>
        <v>WEI005.1</v>
      </c>
      <c r="B15" s="91" t="str">
        <f>[1]Weiguang!B16</f>
        <v>YWF2E-300-S (12") 7BLADE (230V) heavy 2m wire</v>
      </c>
      <c r="C15" s="142"/>
      <c r="D15" s="73">
        <f>[1]Weiguang!D16</f>
        <v>85</v>
      </c>
      <c r="E15" s="734">
        <f>[1]Weiguang!I16</f>
        <v>153.918540802178</v>
      </c>
      <c r="F15" s="253"/>
    </row>
    <row r="16" spans="1:6">
      <c r="A16" s="91" t="str">
        <f>[1]Weiguang!A17</f>
        <v>WEI005.2</v>
      </c>
      <c r="B16" s="91" t="str">
        <f>[1]Weiguang!B17</f>
        <v>YWF2D-300-S (12") 7BLADE (415V) heavy 2m wire</v>
      </c>
      <c r="C16" s="142"/>
      <c r="D16" s="73">
        <f>[1]Weiguang!D17</f>
        <v>85</v>
      </c>
      <c r="E16" s="734">
        <f>[1]Weiguang!I17</f>
        <v>153.918540802178</v>
      </c>
      <c r="F16" s="253"/>
    </row>
    <row r="17" spans="1:6">
      <c r="A17" s="91" t="str">
        <f>[1]Weiguang!A18</f>
        <v>WEI005.3</v>
      </c>
      <c r="B17" s="91" t="str">
        <f>[1]Weiguang!B18</f>
        <v>YWF2D-300-B (12") 7BLADE (415V) heavy</v>
      </c>
      <c r="C17" s="142"/>
      <c r="D17" s="73">
        <f>[1]Weiguang!D18</f>
        <v>85</v>
      </c>
      <c r="E17" s="734">
        <f>[1]Weiguang!I18</f>
        <v>153.918540802178</v>
      </c>
      <c r="F17" s="253"/>
    </row>
    <row r="18" spans="1:6">
      <c r="A18" s="91" t="str">
        <f>[1]Weiguang!A19</f>
        <v>WEI005.4</v>
      </c>
      <c r="B18" s="91" t="str">
        <f>[1]Weiguang!B19</f>
        <v>YWF2D-300-B (12") 7BLADE (1PH) wire 2m heavy</v>
      </c>
      <c r="C18" s="142"/>
      <c r="D18" s="73">
        <f>[1]Weiguang!D19</f>
        <v>85</v>
      </c>
      <c r="E18" s="734">
        <f>[1]Weiguang!I19</f>
        <v>153.918540802178</v>
      </c>
      <c r="F18" s="253"/>
    </row>
    <row r="19" spans="1:6">
      <c r="A19" s="91" t="str">
        <f>[1]Weiguang!A20</f>
        <v>WEI005.5</v>
      </c>
      <c r="B19" s="91" t="str">
        <f>[1]Weiguang!B20</f>
        <v>YWF2D-300-B (12") 7BLADE (3PH) wire 2m heavy</v>
      </c>
      <c r="C19" s="142"/>
      <c r="D19" s="73">
        <f>[1]Weiguang!D20</f>
        <v>85</v>
      </c>
      <c r="E19" s="734">
        <f>[1]Weiguang!I20</f>
        <v>153.918540802178</v>
      </c>
      <c r="F19" s="253"/>
    </row>
    <row r="20" spans="1:6">
      <c r="A20" s="91" t="str">
        <f>[1]Weiguang!A21</f>
        <v>WEI006</v>
      </c>
      <c r="B20" s="91" t="str">
        <f>[1]Weiguang!B21</f>
        <v>YWF4E-330-G (13") (1PH) (230V)</v>
      </c>
      <c r="C20" s="142"/>
      <c r="D20" s="73">
        <f>[1]Weiguang!D21</f>
        <v>95</v>
      </c>
      <c r="E20" s="734">
        <f>[1]Weiguang!I21</f>
        <v>165.723133497847</v>
      </c>
      <c r="F20" s="253"/>
    </row>
    <row r="21" spans="1:6">
      <c r="A21" s="91" t="str">
        <f>[1]Weiguang!A22</f>
        <v>WEI007</v>
      </c>
      <c r="B21" s="91" t="str">
        <f>[1]Weiguang!B22</f>
        <v>YWF4E-350-G (14") (1PH) (230V)</v>
      </c>
      <c r="C21" s="142"/>
      <c r="D21" s="73">
        <f>[1]Weiguang!D22</f>
        <v>140</v>
      </c>
      <c r="E21" s="734">
        <f>[1]Weiguang!I22</f>
        <v>191.125949581458</v>
      </c>
      <c r="F21" s="253"/>
    </row>
    <row r="22" spans="1:6">
      <c r="A22" s="91" t="str">
        <f>[1]Weiguang!A23</f>
        <v>WEI008</v>
      </c>
      <c r="B22" s="91" t="str">
        <f>[1]Weiguang!B23</f>
        <v>YWF4D-350-G (14") (3PH ) (415V)</v>
      </c>
      <c r="C22" s="142"/>
      <c r="D22" s="73">
        <f>[1]Weiguang!D23</f>
        <v>140</v>
      </c>
      <c r="E22" s="734">
        <f>[1]Weiguang!I23</f>
        <v>191.125949581458</v>
      </c>
      <c r="F22" s="253"/>
    </row>
    <row r="23" spans="1:6">
      <c r="A23" s="91" t="str">
        <f>[1]Weiguang!A24</f>
        <v>WEI009</v>
      </c>
      <c r="B23" s="91" t="str">
        <f>[1]Weiguang!B24</f>
        <v>YWF4E-400-G (16") (1PH) (230V)</v>
      </c>
      <c r="C23" s="142"/>
      <c r="D23" s="73">
        <f>[1]Weiguang!D24</f>
        <v>180</v>
      </c>
      <c r="E23" s="734">
        <f>[1]Weiguang!I24</f>
        <v>211.690134030096</v>
      </c>
      <c r="F23" s="253"/>
    </row>
    <row r="24" spans="1:6">
      <c r="A24" s="91" t="str">
        <f>[1]Weiguang!A25</f>
        <v>WEI010</v>
      </c>
      <c r="B24" s="91" t="str">
        <f>[1]Weiguang!B25</f>
        <v>YWF4D-400-G (16") (3PH ) (415V)</v>
      </c>
      <c r="C24" s="142"/>
      <c r="D24" s="73">
        <f>[1]Weiguang!D25</f>
        <v>180</v>
      </c>
      <c r="E24" s="734">
        <f>[1]Weiguang!I25</f>
        <v>211.690134030096</v>
      </c>
      <c r="F24" s="253"/>
    </row>
    <row r="25" spans="1:6">
      <c r="A25" s="91" t="str">
        <f>[1]Weiguang!A26</f>
        <v>WEI011</v>
      </c>
      <c r="B25" s="91" t="str">
        <f>[1]Weiguang!B26</f>
        <v>YWF6E-400-G (16") (1PH) (230V) 6poles</v>
      </c>
      <c r="C25" s="142"/>
      <c r="D25" s="73">
        <f>[1]Weiguang!D26</f>
        <v>108</v>
      </c>
      <c r="E25" s="734">
        <f>[1]Weiguang!I26</f>
        <v>211.690134030096</v>
      </c>
      <c r="F25" s="253"/>
    </row>
    <row r="26" spans="1:6">
      <c r="A26" s="91" t="str">
        <f>[1]Weiguang!A27</f>
        <v>WEI012</v>
      </c>
      <c r="B26" s="91" t="str">
        <f>[1]Weiguang!B27</f>
        <v>YWF6D-400-G (16") (3PH ) (415V) 6poles</v>
      </c>
      <c r="C26" s="142"/>
      <c r="D26" s="73">
        <f>[1]Weiguang!D27</f>
        <v>108</v>
      </c>
      <c r="E26" s="734">
        <f>[1]Weiguang!I27</f>
        <v>211.690134030096</v>
      </c>
      <c r="F26" s="253"/>
    </row>
    <row r="27" spans="1:6">
      <c r="A27" s="91" t="str">
        <f>[1]Weiguang!A28</f>
        <v>WEI013</v>
      </c>
      <c r="B27" s="91" t="str">
        <f>[1]Weiguang!B28</f>
        <v>YWF4E-450-G (18") (1PH) (230V)</v>
      </c>
      <c r="C27" s="142"/>
      <c r="D27" s="73">
        <f>[1]Weiguang!D28</f>
        <v>250</v>
      </c>
      <c r="E27" s="734">
        <f>[1]Weiguang!I28</f>
        <v>240.721923839938</v>
      </c>
      <c r="F27" s="253"/>
    </row>
    <row r="28" spans="1:6">
      <c r="A28" s="91" t="str">
        <f>[1]Weiguang!A29</f>
        <v>WEI014</v>
      </c>
      <c r="B28" s="91" t="str">
        <f>[1]Weiguang!B29</f>
        <v>YWF4D-450-G (18") (3PH ) (415V)</v>
      </c>
      <c r="C28" s="142"/>
      <c r="D28" s="73">
        <f>[1]Weiguang!D29</f>
        <v>250</v>
      </c>
      <c r="E28" s="734">
        <f>[1]Weiguang!I29</f>
        <v>240.721923839938</v>
      </c>
      <c r="F28" s="253"/>
    </row>
    <row r="29" spans="1:6">
      <c r="A29" s="91" t="str">
        <f>[1]Weiguang!A30</f>
        <v>WEI015</v>
      </c>
      <c r="B29" s="91" t="str">
        <f>[1]Weiguang!B30</f>
        <v>YWF6D-450-G (18") (3PH ) (415V) 6poles</v>
      </c>
      <c r="C29" s="142"/>
      <c r="D29" s="73">
        <f>[1]Weiguang!D30</f>
        <v>150</v>
      </c>
      <c r="E29" s="734">
        <f>[1]Weiguang!I30</f>
        <v>240.721923839938</v>
      </c>
      <c r="F29" s="253"/>
    </row>
    <row r="30" spans="1:6">
      <c r="A30" s="91" t="str">
        <f>[1]Weiguang!A31</f>
        <v>WEI016</v>
      </c>
      <c r="B30" s="91" t="str">
        <f>[1]Weiguang!B31</f>
        <v>YWF4E-500-G (20") (1PH) (230V)</v>
      </c>
      <c r="C30" s="142"/>
      <c r="D30" s="73">
        <f>[1]Weiguang!D31</f>
        <v>420</v>
      </c>
      <c r="E30" s="734">
        <f>[1]Weiguang!I31</f>
        <v>306.587796971017</v>
      </c>
      <c r="F30" s="253"/>
    </row>
    <row r="31" spans="1:6">
      <c r="A31" s="91" t="str">
        <f>[1]Weiguang!A32</f>
        <v>WEI017</v>
      </c>
      <c r="B31" s="91" t="str">
        <f>[1]Weiguang!B32</f>
        <v>YWF4D-500-G (20") (3PH ) (415V)</v>
      </c>
      <c r="C31" s="142"/>
      <c r="D31" s="73">
        <f>[1]Weiguang!D32</f>
        <v>450</v>
      </c>
      <c r="E31" s="734">
        <f>[1]Weiguang!I32</f>
        <v>306.587796971017</v>
      </c>
      <c r="F31" s="253"/>
    </row>
    <row r="32" spans="1:6">
      <c r="A32" s="91" t="str">
        <f>[1]Weiguang!A33</f>
        <v>WEI018</v>
      </c>
      <c r="B32" s="91" t="str">
        <f>[1]Weiguang!B33</f>
        <v>YWF6D-500-G (20") (3PH ) (415V) 6poles</v>
      </c>
      <c r="C32" s="142"/>
      <c r="D32" s="73">
        <f>[1]Weiguang!D33</f>
        <v>230</v>
      </c>
      <c r="E32" s="734">
        <f>[1]Weiguang!I33</f>
        <v>306.587796971017</v>
      </c>
      <c r="F32" s="253"/>
    </row>
    <row r="33" spans="1:6">
      <c r="A33" s="91" t="str">
        <f>[1]Weiguang!A34</f>
        <v>WEI019</v>
      </c>
      <c r="B33" s="91" t="str">
        <f>[1]Weiguang!B34</f>
        <v>YWF4D-550-G (22") (3PH ) (415V)</v>
      </c>
      <c r="C33" s="142"/>
      <c r="D33" s="73">
        <f>[1]Weiguang!D34</f>
        <v>600</v>
      </c>
      <c r="E33" s="734">
        <f>[1]Weiguang!I34</f>
        <v>364.107030531766</v>
      </c>
      <c r="F33" s="253"/>
    </row>
    <row r="34" spans="1:6">
      <c r="A34" s="91" t="str">
        <f>[1]Weiguang!A35</f>
        <v>WEI020</v>
      </c>
      <c r="B34" s="91" t="str">
        <f>[1]Weiguang!B35</f>
        <v>YWF4D-600-G (24") (3PH ) (415V)</v>
      </c>
      <c r="C34" s="142"/>
      <c r="D34" s="73">
        <f>[1]Weiguang!D35</f>
        <v>780</v>
      </c>
      <c r="E34" s="734">
        <f>[1]Weiguang!I35</f>
        <v>447.573426235061</v>
      </c>
      <c r="F34" s="253"/>
    </row>
    <row r="35" spans="1:6">
      <c r="A35" s="91" t="str">
        <f>[1]Weiguang!A36</f>
        <v>WEI021</v>
      </c>
      <c r="B35" s="91" t="str">
        <f>[1]Weiguang!B36</f>
        <v>YWF4D-630-G (26") (3PH ) (415V)</v>
      </c>
      <c r="C35" s="142"/>
      <c r="D35" s="73">
        <f>[1]Weiguang!D36</f>
        <v>800</v>
      </c>
      <c r="E35" s="734">
        <f>[1]Weiguang!I36</f>
        <v>488.701795132337</v>
      </c>
      <c r="F35" s="253"/>
    </row>
    <row r="36" spans="1:6">
      <c r="A36" s="91" t="str">
        <f>[1]Weiguang!A37</f>
        <v>WEI022</v>
      </c>
      <c r="B36" s="91" t="str">
        <f>[1]Weiguang!B37</f>
        <v>YWF6D-710-G (28") (3PH ) (415V)</v>
      </c>
      <c r="C36" s="142"/>
      <c r="D36" s="73">
        <f>[1]Weiguang!D37</f>
        <v>900</v>
      </c>
      <c r="E36" s="734">
        <f>[1]Weiguang!I37</f>
        <v>1088.69211786907</v>
      </c>
      <c r="F36" s="253"/>
    </row>
    <row r="37" spans="1:6">
      <c r="A37" s="91" t="str">
        <f>[1]Weiguang!A38</f>
        <v>WEI023</v>
      </c>
      <c r="B37" s="91" t="str">
        <f>[1]Weiguang!B38</f>
        <v>YWF6D-800-G (32") (3PH ) (415V)</v>
      </c>
      <c r="C37" s="142"/>
      <c r="D37" s="73">
        <f>[1]Weiguang!D38</f>
        <v>1790</v>
      </c>
      <c r="E37" s="734">
        <f>[1]Weiguang!I38</f>
        <v>1442.46109437751</v>
      </c>
      <c r="F37" s="253"/>
    </row>
    <row r="38" spans="1:6">
      <c r="A38" s="91" t="str">
        <f>[1]Weiguang!A40</f>
        <v>WEI023.1</v>
      </c>
      <c r="B38" s="91" t="str">
        <f>[1]Weiguang!B40</f>
        <v>YWF4D-400-G (16") (3PH ) (415V) cw 1.55m wire</v>
      </c>
      <c r="C38" s="142"/>
      <c r="D38" s="73">
        <f>[1]Weiguang!D40</f>
        <v>180</v>
      </c>
      <c r="E38" s="734">
        <f>[1]Weiguang!I40</f>
        <v>211.690134030096</v>
      </c>
      <c r="F38" s="253"/>
    </row>
    <row r="39" spans="1:6">
      <c r="A39" s="91" t="str">
        <f>[1]Weiguang!A41</f>
        <v>WEI023.2</v>
      </c>
      <c r="B39" s="91" t="str">
        <f>[1]Weiguang!B41</f>
        <v>YWF4D-450-G (18") (3PH ) (415V) cw 1.5m wire</v>
      </c>
      <c r="C39" s="142"/>
      <c r="D39" s="73">
        <f>[1]Weiguang!D41</f>
        <v>250</v>
      </c>
      <c r="E39" s="734">
        <f>[1]Weiguang!I41</f>
        <v>240.721923839938</v>
      </c>
      <c r="F39" s="253"/>
    </row>
    <row r="40" ht="15.75" customHeight="1" spans="1:6">
      <c r="A40" s="91" t="str">
        <f>[1]Weiguang!A42</f>
        <v>WEI023.3</v>
      </c>
      <c r="B40" s="91" t="str">
        <f>[1]Weiguang!B42</f>
        <v>YWF4D-500-G (20") (3PH ) (415V) cw 1.5m wire</v>
      </c>
      <c r="C40" s="143"/>
      <c r="D40" s="73">
        <f>[1]Weiguang!D42</f>
        <v>450</v>
      </c>
      <c r="E40" s="734">
        <f>[1]Weiguang!I42</f>
        <v>306.587796971017</v>
      </c>
      <c r="F40" s="250"/>
    </row>
    <row r="41" customHeight="1" spans="1:6">
      <c r="A41" s="91" t="str">
        <f>[1]Weiguang!A43</f>
        <v>WEI023.4</v>
      </c>
      <c r="B41" s="91" t="str">
        <f>[1]Weiguang!B43</f>
        <v>YWF4E-350-S-102/47 (14") (1PH) heavy duty</v>
      </c>
      <c r="C41" s="141" t="s">
        <v>94</v>
      </c>
      <c r="D41" s="73">
        <f>[1]Weiguang!D43</f>
        <v>165</v>
      </c>
      <c r="E41" s="734" t="str">
        <f>[1]Weiguang!I43</f>
        <v>~</v>
      </c>
      <c r="F41" s="735"/>
    </row>
    <row r="42" spans="1:6">
      <c r="A42" s="91" t="str">
        <f>[1]Weiguang!A44</f>
        <v>WEI023.5</v>
      </c>
      <c r="B42" s="91" t="str">
        <f>[1]Weiguang!B44</f>
        <v>YWF4D-350-S-102/47 (14") (3PH ) heavy duty</v>
      </c>
      <c r="C42" s="142"/>
      <c r="D42" s="73">
        <f>[1]Weiguang!D44</f>
        <v>165</v>
      </c>
      <c r="E42" s="734" t="str">
        <f>[1]Weiguang!I44</f>
        <v>~</v>
      </c>
      <c r="F42" s="253"/>
    </row>
    <row r="43" spans="1:6">
      <c r="A43" s="91" t="str">
        <f>[1]Weiguang!A45</f>
        <v>WEI024</v>
      </c>
      <c r="B43" s="91" t="str">
        <f>[1]Weiguang!B45</f>
        <v>YWF4E-400-J (16") (1PH) (230V)</v>
      </c>
      <c r="C43" s="142"/>
      <c r="D43" s="73">
        <f>[1]Weiguang!D45</f>
        <v>200</v>
      </c>
      <c r="E43" s="734">
        <f>[1]Weiguang!I45</f>
        <v>230.934691669196</v>
      </c>
      <c r="F43" s="253"/>
    </row>
    <row r="44" spans="1:6">
      <c r="A44" s="91" t="str">
        <f>[1]Weiguang!A46</f>
        <v>WEI025</v>
      </c>
      <c r="B44" s="91" t="str">
        <f>[1]Weiguang!B46</f>
        <v>YWF4D-400-J (16") (3PH ) (415V)</v>
      </c>
      <c r="C44" s="142"/>
      <c r="D44" s="73">
        <f>[1]Weiguang!D46</f>
        <v>200</v>
      </c>
      <c r="E44" s="734">
        <f>[1]Weiguang!I46</f>
        <v>230.934691669196</v>
      </c>
      <c r="F44" s="253"/>
    </row>
    <row r="45" spans="1:6">
      <c r="A45" s="91" t="str">
        <f>[1]Weiguang!A47</f>
        <v>WEI025.1</v>
      </c>
      <c r="B45" s="91" t="str">
        <f>[1]Weiguang!B47</f>
        <v>YWF4E-400-S-102/60 (16") (1PH) heavy duty</v>
      </c>
      <c r="C45" s="142"/>
      <c r="D45" s="73">
        <f>[1]Weiguang!D47</f>
        <v>205</v>
      </c>
      <c r="E45" s="734">
        <f>[1]Weiguang!I47</f>
        <v>286.904326396495</v>
      </c>
      <c r="F45" s="253"/>
    </row>
    <row r="46" ht="16.15" customHeight="1" spans="1:6">
      <c r="A46" s="91" t="str">
        <f>[1]Weiguang!A48</f>
        <v>WEI025.2</v>
      </c>
      <c r="B46" s="91" t="str">
        <f>[1]Weiguang!B48</f>
        <v>YWF4D-400-S-102/60 (16") (3PH ) heavy duty</v>
      </c>
      <c r="C46" s="142"/>
      <c r="D46" s="73">
        <f>[1]Weiguang!D48</f>
        <v>205</v>
      </c>
      <c r="E46" s="734">
        <f>[1]Weiguang!I48</f>
        <v>286.904326396495</v>
      </c>
      <c r="F46" s="253"/>
    </row>
    <row r="47" ht="15.6" customHeight="1" spans="1:6">
      <c r="A47" s="91" t="str">
        <f>[1]Weiguang!A49</f>
        <v>WEI025.3</v>
      </c>
      <c r="B47" s="91" t="str">
        <f>[1]Weiguang!B49</f>
        <v>YWF4D-450-S-137/35 (18") (3PH ) heavy duty 7 blade</v>
      </c>
      <c r="C47" s="142"/>
      <c r="D47" s="73">
        <f>[1]Weiguang!D49</f>
        <v>370</v>
      </c>
      <c r="E47" s="734">
        <f>[1]Weiguang!I49</f>
        <v>380.732968236583</v>
      </c>
      <c r="F47" s="253"/>
    </row>
    <row r="48" ht="15.6" customHeight="1" spans="1:6">
      <c r="A48" s="91" t="str">
        <f>[1]Weiguang!A50</f>
        <v>WEI026</v>
      </c>
      <c r="B48" s="91" t="str">
        <f>[1]Weiguang!B50</f>
        <v>YWF4D-500S-145/6SA2-G (aluminum die cast)</v>
      </c>
      <c r="C48" s="142"/>
      <c r="D48" s="73">
        <f>[1]Weiguang!D50</f>
        <v>800</v>
      </c>
      <c r="E48" s="734">
        <f>[1]Weiguang!I50</f>
        <v>679.607806912205</v>
      </c>
      <c r="F48" s="253"/>
    </row>
    <row r="49" ht="15.6" customHeight="1" spans="1:6">
      <c r="A49" s="91" t="str">
        <f>[1]Weiguang!A51</f>
        <v>WEI026.1</v>
      </c>
      <c r="B49" s="91" t="str">
        <f>[1]Weiguang!B51</f>
        <v>YWF4D-500S 137/60-G (20") (3PH ) (415V) 7blade</v>
      </c>
      <c r="C49" s="142"/>
      <c r="D49" s="73">
        <f>[1]Weiguang!D51</f>
        <v>750</v>
      </c>
      <c r="E49" s="734">
        <f>[1]Weiguang!I51</f>
        <v>415.682445004553</v>
      </c>
      <c r="F49" s="253"/>
    </row>
    <row r="50" ht="15.6" customHeight="1" spans="1:6">
      <c r="A50" s="91" t="str">
        <f>[1]Weiguang!A52</f>
        <v>WEI026.2</v>
      </c>
      <c r="B50" s="91" t="str">
        <f>[1]Weiguang!B52</f>
        <v>YWF4D-630-B -168/80G (26") (3PH ) Heavy duty</v>
      </c>
      <c r="C50" s="142"/>
      <c r="D50" s="73">
        <f>[1]Weiguang!D52</f>
        <v>1900</v>
      </c>
      <c r="E50" s="734">
        <f>[1]Weiguang!I52</f>
        <v>903.94436453371</v>
      </c>
      <c r="F50" s="253"/>
    </row>
    <row r="51" ht="15.6" customHeight="1" spans="1:6">
      <c r="A51" s="91" t="str">
        <f>[1]Weiguang!A53</f>
        <v>WEI026.3</v>
      </c>
      <c r="B51" s="91" t="str">
        <f>[1]Weiguang!B53</f>
        <v>YWF4D-630S-180/105A2-G (aluminium die cast)</v>
      </c>
      <c r="C51" s="143"/>
      <c r="D51" s="73">
        <f>[1]Weiguang!D53</f>
        <v>2700</v>
      </c>
      <c r="E51" s="734">
        <f>[1]Weiguang!I53</f>
        <v>1493.81754839731</v>
      </c>
      <c r="F51" s="250"/>
    </row>
    <row r="52" ht="15.6" customHeight="1" spans="1:6">
      <c r="A52" s="91" t="str">
        <f>[1]Weiguang!A54</f>
        <v>WEI026.4</v>
      </c>
      <c r="B52" s="91" t="str">
        <f>[1]Weiguang!B54</f>
        <v>YWF4E-300-G (12") (1PH) (230V)S/S</v>
      </c>
      <c r="C52" s="221" t="s">
        <v>95</v>
      </c>
      <c r="D52" s="73">
        <f>[1]Weiguang!D54</f>
        <v>0</v>
      </c>
      <c r="E52" s="734">
        <f>[1]Weiguang!I54</f>
        <v>230.934691669196</v>
      </c>
      <c r="F52" s="253"/>
    </row>
    <row r="53" ht="15.6" customHeight="1" spans="1:6">
      <c r="A53" s="91" t="str">
        <f>[1]Weiguang!A55</f>
        <v>WEI026.5</v>
      </c>
      <c r="B53" s="91" t="str">
        <f>[1]Weiguang!B55</f>
        <v>YWF4D-300-G (12") (3PH) (415V)S/S</v>
      </c>
      <c r="C53" s="410"/>
      <c r="D53" s="73">
        <f>[1]Weiguang!D55</f>
        <v>0</v>
      </c>
      <c r="E53" s="734">
        <f>[1]Weiguang!I55</f>
        <v>230.934691669196</v>
      </c>
      <c r="F53" s="253"/>
    </row>
    <row r="54" ht="15.6" customHeight="1" spans="1:6">
      <c r="A54" s="91" t="str">
        <f>[1]Weiguang!A56</f>
        <v>WEI026.6</v>
      </c>
      <c r="B54" s="91" t="str">
        <f>[1]Weiguang!B56</f>
        <v>YWF2D-300-S (12") 7BLADE (415V)S/S heavy 2m wire</v>
      </c>
      <c r="C54" s="410"/>
      <c r="D54" s="73">
        <f>[1]Weiguang!D56</f>
        <v>0</v>
      </c>
      <c r="E54" s="734">
        <f>[1]Weiguang!I56</f>
        <v>232.254318478734</v>
      </c>
      <c r="F54" s="253"/>
    </row>
    <row r="55" ht="15.6" customHeight="1" spans="1:6">
      <c r="A55" s="91" t="str">
        <f>[1]Weiguang!A57</f>
        <v>WEI026.7</v>
      </c>
      <c r="B55" s="91" t="str">
        <f>[1]Weiguang!B57</f>
        <v>YWF4E-400-J (16") (1PH) (230V)S/S</v>
      </c>
      <c r="C55" s="410"/>
      <c r="D55" s="73">
        <f>[1]Weiguang!D57</f>
        <v>0</v>
      </c>
      <c r="E55" s="734">
        <f>[1]Weiguang!I57</f>
        <v>343.102970479948</v>
      </c>
      <c r="F55" s="253"/>
    </row>
    <row r="56" ht="15.6" customHeight="1" spans="1:6">
      <c r="A56" s="91" t="str">
        <f>[1]Weiguang!A58</f>
        <v>WEI026.8</v>
      </c>
      <c r="B56" s="91" t="str">
        <f>[1]Weiguang!B58</f>
        <v>YWF4D-400-J (16") (3PH ) (415V)S/S</v>
      </c>
      <c r="C56" s="410"/>
      <c r="D56" s="73">
        <f>[1]Weiguang!D58</f>
        <v>0</v>
      </c>
      <c r="E56" s="734">
        <f>[1]Weiguang!I58</f>
        <v>343.102970479948</v>
      </c>
      <c r="F56" s="253"/>
    </row>
    <row r="57" ht="15.6" customHeight="1" spans="1:6">
      <c r="A57" s="91" t="str">
        <f>[1]Weiguang!A59</f>
        <v>WEI026.9</v>
      </c>
      <c r="B57" s="91" t="str">
        <f>[1]Weiguang!B59</f>
        <v>YWF4D-500S 137/60-G (20") (3PH ) (415V)S/S 7blade</v>
      </c>
      <c r="C57" s="410"/>
      <c r="D57" s="73">
        <f>[1]Weiguang!D59</f>
        <v>0</v>
      </c>
      <c r="E57" s="734" t="str">
        <f>[1]Weiguang!I59</f>
        <v>~</v>
      </c>
      <c r="F57" s="253"/>
    </row>
    <row r="58" ht="15.6" customHeight="1" spans="1:6">
      <c r="A58" s="91" t="str">
        <f>[1]Weiguang!A60</f>
        <v>WEI026.10</v>
      </c>
      <c r="B58" s="91" t="str">
        <f>[1]Weiguang!B60</f>
        <v>YWF4D-630-B -168/80G (26") (3PH )S/S Heavy duty</v>
      </c>
      <c r="C58" s="410"/>
      <c r="D58" s="73">
        <f>[1]Weiguang!D60</f>
        <v>0</v>
      </c>
      <c r="E58" s="734" t="str">
        <f>[1]Weiguang!I60</f>
        <v>~</v>
      </c>
      <c r="F58" s="253"/>
    </row>
    <row r="59" spans="1:6">
      <c r="A59" s="91">
        <f>[1]Weiguang!A61</f>
        <v>0</v>
      </c>
      <c r="B59" s="91" t="str">
        <f>[1]Weiguang!B61</f>
        <v>YWF4E-250-T (10") (1PH) (230V)</v>
      </c>
      <c r="C59" s="141" t="s">
        <v>96</v>
      </c>
      <c r="D59" s="73">
        <f>[1]Weiguang!D61</f>
        <v>50</v>
      </c>
      <c r="E59" s="734" t="str">
        <f>[1]Weiguang!I61</f>
        <v>~</v>
      </c>
      <c r="F59" s="735"/>
    </row>
    <row r="60" spans="1:6">
      <c r="A60" s="91">
        <f>[1]Weiguang!A62</f>
        <v>0</v>
      </c>
      <c r="B60" s="91" t="str">
        <f>[1]Weiguang!B62</f>
        <v>YWF4E-300-T (12") (1PH) (230V)</v>
      </c>
      <c r="C60" s="142"/>
      <c r="D60" s="73">
        <f>[1]Weiguang!D62</f>
        <v>85</v>
      </c>
      <c r="E60" s="734" t="str">
        <f>[1]Weiguang!I62</f>
        <v>~</v>
      </c>
      <c r="F60" s="253"/>
    </row>
    <row r="61" spans="1:6">
      <c r="A61" s="91">
        <f>[1]Weiguang!A63</f>
        <v>0</v>
      </c>
      <c r="B61" s="91" t="str">
        <f>[1]Weiguang!B63</f>
        <v>YWF4D-350-T (14") (3PH ) (415V)</v>
      </c>
      <c r="C61" s="142"/>
      <c r="D61" s="73">
        <f>[1]Weiguang!D63</f>
        <v>140</v>
      </c>
      <c r="E61" s="734" t="str">
        <f>[1]Weiguang!I63</f>
        <v>~</v>
      </c>
      <c r="F61" s="253"/>
    </row>
    <row r="62" spans="1:6">
      <c r="A62" s="91">
        <f>[1]Weiguang!A64</f>
        <v>0</v>
      </c>
      <c r="B62" s="91" t="str">
        <f>[1]Weiguang!B64</f>
        <v>YWF4D-400-T (16") (3PH ) (415V)</v>
      </c>
      <c r="C62" s="142"/>
      <c r="D62" s="73">
        <f>[1]Weiguang!D64</f>
        <v>180</v>
      </c>
      <c r="E62" s="734" t="str">
        <f>[1]Weiguang!I64</f>
        <v>~</v>
      </c>
      <c r="F62" s="253"/>
    </row>
    <row r="63" spans="1:6">
      <c r="A63" s="91">
        <f>[1]Weiguang!A65</f>
        <v>0</v>
      </c>
      <c r="B63" s="91" t="str">
        <f>[1]Weiguang!B65</f>
        <v>YWF4D-450-T (18") (3PH ) (415V)</v>
      </c>
      <c r="C63" s="142"/>
      <c r="D63" s="73">
        <f>[1]Weiguang!D65</f>
        <v>250</v>
      </c>
      <c r="E63" s="734" t="str">
        <f>[1]Weiguang!I65</f>
        <v>~</v>
      </c>
      <c r="F63" s="253"/>
    </row>
    <row r="64" spans="1:6">
      <c r="A64" s="91">
        <f>[1]Weiguang!A66</f>
        <v>0</v>
      </c>
      <c r="B64" s="91" t="str">
        <f>[1]Weiguang!B66</f>
        <v>YWF4D-500-T (20") (3PH ) (415V)</v>
      </c>
      <c r="C64" s="142"/>
      <c r="D64" s="73">
        <f>[1]Weiguang!D66</f>
        <v>450</v>
      </c>
      <c r="E64" s="734" t="str">
        <f>[1]Weiguang!I66</f>
        <v>~</v>
      </c>
      <c r="F64" s="253"/>
    </row>
    <row r="65" spans="1:6">
      <c r="A65" s="91">
        <f>[1]Weiguang!A67</f>
        <v>0</v>
      </c>
      <c r="B65" s="91" t="str">
        <f>[1]Weiguang!B67</f>
        <v>YWF4D-550-T (22") (3PH ) (415V)</v>
      </c>
      <c r="C65" s="142"/>
      <c r="D65" s="73">
        <f>[1]Weiguang!D67</f>
        <v>600</v>
      </c>
      <c r="E65" s="734" t="str">
        <f>[1]Weiguang!I67</f>
        <v>~</v>
      </c>
      <c r="F65" s="253"/>
    </row>
    <row r="66" ht="15.75" customHeight="1" spans="1:6">
      <c r="A66" s="91">
        <f>[1]Weiguang!A68</f>
        <v>0</v>
      </c>
      <c r="B66" s="91" t="str">
        <f>[1]Weiguang!B68</f>
        <v>YWF4D-630-T (26") (3PH ) (415V)</v>
      </c>
      <c r="C66" s="143"/>
      <c r="D66" s="73">
        <f>[1]Weiguang!D68</f>
        <v>800</v>
      </c>
      <c r="E66" s="734" t="str">
        <f>[1]Weiguang!I68</f>
        <v>~</v>
      </c>
      <c r="F66" s="250"/>
    </row>
    <row r="67" customHeight="1" spans="1:6">
      <c r="A67" s="91">
        <f>[1]Weiguang!A69</f>
        <v>0</v>
      </c>
      <c r="B67" s="91" t="str">
        <f>[1]Weiguang!B69</f>
        <v>YWF4E-250-B (10") (1PH) (230V)</v>
      </c>
      <c r="C67" s="141" t="s">
        <v>97</v>
      </c>
      <c r="D67" s="73">
        <f>[1]Weiguang!D69</f>
        <v>50</v>
      </c>
      <c r="E67" s="734" t="str">
        <f>[1]Weiguang!I69</f>
        <v>~</v>
      </c>
      <c r="F67" s="735"/>
    </row>
    <row r="68" spans="1:6">
      <c r="A68" s="91">
        <f>[1]Weiguang!A70</f>
        <v>0</v>
      </c>
      <c r="B68" s="91" t="str">
        <f>[1]Weiguang!B70</f>
        <v>YWF4E-300-B (12") (1PH) (230V)</v>
      </c>
      <c r="C68" s="142"/>
      <c r="D68" s="73">
        <f>[1]Weiguang!D70</f>
        <v>85</v>
      </c>
      <c r="E68" s="734" t="str">
        <f>[1]Weiguang!I70</f>
        <v>~</v>
      </c>
      <c r="F68" s="253"/>
    </row>
    <row r="69" spans="1:6">
      <c r="A69" s="91">
        <f>[1]Weiguang!A71</f>
        <v>0</v>
      </c>
      <c r="B69" s="91" t="str">
        <f>[1]Weiguang!B71</f>
        <v>YWF4D-350-B (14") (3PH ) (415V)</v>
      </c>
      <c r="C69" s="142"/>
      <c r="D69" s="73">
        <f>[1]Weiguang!D71</f>
        <v>140</v>
      </c>
      <c r="E69" s="734" t="str">
        <f>[1]Weiguang!I71</f>
        <v>~</v>
      </c>
      <c r="F69" s="253"/>
    </row>
    <row r="70" spans="1:6">
      <c r="A70" s="91">
        <f>[1]Weiguang!A72</f>
        <v>0</v>
      </c>
      <c r="B70" s="91" t="str">
        <f>[1]Weiguang!B72</f>
        <v>YWF4D-400-B (16") (3PH ) (415V)</v>
      </c>
      <c r="C70" s="142"/>
      <c r="D70" s="73">
        <f>[1]Weiguang!D72</f>
        <v>180</v>
      </c>
      <c r="E70" s="734" t="str">
        <f>[1]Weiguang!I72</f>
        <v>~</v>
      </c>
      <c r="F70" s="253"/>
    </row>
    <row r="71" spans="1:6">
      <c r="A71" s="91">
        <f>[1]Weiguang!A73</f>
        <v>0</v>
      </c>
      <c r="B71" s="91" t="str">
        <f>[1]Weiguang!B73</f>
        <v>YWF4D-450-B (18") (3PH ) (415V)</v>
      </c>
      <c r="C71" s="142"/>
      <c r="D71" s="73">
        <f>[1]Weiguang!D73</f>
        <v>250</v>
      </c>
      <c r="E71" s="734" t="str">
        <f>[1]Weiguang!I73</f>
        <v>~</v>
      </c>
      <c r="F71" s="253"/>
    </row>
    <row r="72" spans="1:6">
      <c r="A72" s="91" t="str">
        <f>[1]Weiguang!A74</f>
        <v>WEI027</v>
      </c>
      <c r="B72" s="91" t="str">
        <f>[1]Weiguang!B74</f>
        <v>YWF4D-500-B 137/35-G (20") (3PH ) (415V)</v>
      </c>
      <c r="C72" s="142"/>
      <c r="D72" s="73">
        <f>[1]Weiguang!D74</f>
        <v>750</v>
      </c>
      <c r="E72" s="734">
        <f>[1]Weiguang!I74</f>
        <v>599.365443592552</v>
      </c>
      <c r="F72" s="253"/>
    </row>
    <row r="73" spans="1:6">
      <c r="A73" s="91" t="str">
        <f>[1]Weiguang!A75</f>
        <v>WEI027.1</v>
      </c>
      <c r="B73" s="91" t="str">
        <f>[1]Weiguang!B75</f>
        <v>YWF4D-550-B (22") (3PH ) (415V)</v>
      </c>
      <c r="C73" s="142"/>
      <c r="D73" s="73">
        <f>[1]Weiguang!D75</f>
        <v>600</v>
      </c>
      <c r="E73" s="734">
        <f>[1]Weiguang!I75</f>
        <v>664.98077309237</v>
      </c>
      <c r="F73" s="253"/>
    </row>
    <row r="74" spans="1:6">
      <c r="A74" s="91" t="str">
        <f>[1]Weiguang!A76</f>
        <v>WEI028</v>
      </c>
      <c r="B74" s="91" t="str">
        <f>[1]Weiguang!B76</f>
        <v>YWF4D-630S-180/100-B1 (26") (3PH )heavy duty plate</v>
      </c>
      <c r="C74" s="142"/>
      <c r="D74" s="73">
        <f>[1]Weiguang!D76</f>
        <v>1900</v>
      </c>
      <c r="E74" s="734">
        <f>[1]Weiguang!I76</f>
        <v>1583.35456827309</v>
      </c>
      <c r="F74" s="253"/>
    </row>
    <row r="75" spans="1:6">
      <c r="A75" s="91" t="str">
        <f>[1]Weiguang!A77</f>
        <v>WEI028.1</v>
      </c>
      <c r="B75" s="91" t="str">
        <f>[1]Weiguang!B77</f>
        <v>YWF4D-630S-180/75-B1 (26") (3PH )heavy duty plate</v>
      </c>
      <c r="C75" s="142"/>
      <c r="D75" s="73">
        <f>[1]Weiguang!D77</f>
        <v>1900</v>
      </c>
      <c r="E75" s="734">
        <f>[1]Weiguang!I77</f>
        <v>1191.62300901305</v>
      </c>
      <c r="F75" s="253"/>
    </row>
    <row r="76" ht="15.75" customHeight="1" spans="1:6">
      <c r="A76" s="91" t="str">
        <f>[1]Weiguang!A78</f>
        <v>WEI028.2</v>
      </c>
      <c r="B76" s="91" t="str">
        <f>[1]Weiguang!B78</f>
        <v>YWF6D-800-180/75-B1 (32") (3PH ) heavy duty end plate</v>
      </c>
      <c r="C76" s="142"/>
      <c r="D76" s="73">
        <f>[1]Weiguang!D78</f>
        <v>1900</v>
      </c>
      <c r="E76" s="734">
        <f>[1]Weiguang!I78</f>
        <v>2043.91111719606</v>
      </c>
      <c r="F76" s="253"/>
    </row>
    <row r="77" ht="21.75" customHeight="1" spans="1:6">
      <c r="A77" s="91" t="str">
        <f>[1]Weiguang!A79</f>
        <v>WEI029</v>
      </c>
      <c r="B77" s="91" t="str">
        <f>[1]Weiguang!B79</f>
        <v>YWF6D-800-180/105-B1 (32") (3PH ) heavy duty plate</v>
      </c>
      <c r="C77" s="142"/>
      <c r="D77" s="73">
        <f>[1]Weiguang!D79</f>
        <v>1700</v>
      </c>
      <c r="E77" s="734">
        <f>[1]Weiguang!I79</f>
        <v>2111.40289526122</v>
      </c>
      <c r="F77" s="253"/>
    </row>
    <row r="78" ht="21.75" customHeight="1" spans="1:6">
      <c r="A78" s="91" t="str">
        <f>[1]Weiguang!A80</f>
        <v>WEI029.1</v>
      </c>
      <c r="B78" s="91" t="str">
        <f>[1]Weiguang!B80</f>
        <v>YWF6D-910S-180/120-B1 (36") (3PH) heavy duty plate</v>
      </c>
      <c r="C78" s="143"/>
      <c r="D78" s="73">
        <f>[1]Weiguang!D80</f>
        <v>2500</v>
      </c>
      <c r="E78" s="734">
        <f>[1]Weiguang!I80</f>
        <v>2309.34691669196</v>
      </c>
      <c r="F78" s="250"/>
    </row>
    <row r="79" ht="19.5" customHeight="1" spans="1:6">
      <c r="A79" s="91" t="str">
        <f>[1]Weiguang!A81</f>
        <v>WEI029.2</v>
      </c>
      <c r="B79" s="91" t="str">
        <f>[1]Weiguang!B81</f>
        <v>16" AIR DIRECTOR</v>
      </c>
      <c r="C79" s="141" t="s">
        <v>98</v>
      </c>
      <c r="D79" s="266"/>
      <c r="E79" s="734">
        <f>[1]Weiguang!I81</f>
        <v>75.6205572289157</v>
      </c>
      <c r="F79" s="735"/>
    </row>
    <row r="80" ht="15.75" customHeight="1" spans="1:6">
      <c r="A80" s="91" t="str">
        <f>[1]Weiguang!A82</f>
        <v>WEI029.3</v>
      </c>
      <c r="B80" s="91" t="str">
        <f>[1]Weiguang!B82</f>
        <v>20" AIR DIRECTOR</v>
      </c>
      <c r="C80" s="143"/>
      <c r="D80" s="266"/>
      <c r="E80" s="734">
        <f>[1]Weiguang!I82</f>
        <v>86.6768042168675</v>
      </c>
      <c r="F80" s="250"/>
    </row>
    <row r="81" ht="15.75" customHeight="1" spans="1:6">
      <c r="A81" s="91" t="str">
        <f>[1]Weiguang!A83</f>
        <v>WEI029.4</v>
      </c>
      <c r="B81" s="91" t="str">
        <f>[1]Weiguang!B83</f>
        <v>YZF5-13B (5WATTS) 200MM</v>
      </c>
      <c r="C81" s="141" t="s">
        <v>99</v>
      </c>
      <c r="D81" s="736" t="s">
        <v>100</v>
      </c>
      <c r="E81" s="734">
        <f>[1]Weiguang!I83</f>
        <v>34.6746031746032</v>
      </c>
      <c r="F81" s="735"/>
    </row>
    <row r="82" ht="15.75" customHeight="1" spans="1:6">
      <c r="A82" s="91" t="str">
        <f>[1]Weiguang!A84</f>
        <v>WEI029.5</v>
      </c>
      <c r="B82" s="91" t="str">
        <f>[1]Weiguang!B84</f>
        <v>YZF10-20B (10WATTS) 230MM</v>
      </c>
      <c r="C82" s="142"/>
      <c r="D82" s="736" t="s">
        <v>101</v>
      </c>
      <c r="E82" s="734">
        <f>[1]Weiguang!I84</f>
        <v>36.0489577357047</v>
      </c>
      <c r="F82" s="253"/>
    </row>
    <row r="83" ht="15.75" customHeight="1" spans="1:6">
      <c r="A83" s="91" t="str">
        <f>[1]Weiguang!A85</f>
        <v>WEI029.7</v>
      </c>
      <c r="B83" s="91" t="str">
        <f>[1]Weiguang!B85</f>
        <v>YZF18-30B (18WATTS) 300MM</v>
      </c>
      <c r="C83" s="142"/>
      <c r="D83" s="736" t="s">
        <v>102</v>
      </c>
      <c r="E83" s="734">
        <f>[1]Weiguang!I85</f>
        <v>44.4635685599541</v>
      </c>
      <c r="F83" s="253"/>
    </row>
    <row r="84" ht="15.75" customHeight="1" spans="1:6">
      <c r="A84" s="91" t="str">
        <f>[1]Weiguang!A86</f>
        <v>WEI029.8</v>
      </c>
      <c r="B84" s="91" t="str">
        <f>[1]Weiguang!B86</f>
        <v>YZF25-40B (25WATTS) 300MM</v>
      </c>
      <c r="C84" s="143"/>
      <c r="D84" s="736" t="s">
        <v>103</v>
      </c>
      <c r="E84" s="734">
        <f>[1]Weiguang!I86</f>
        <v>58.4880952380952</v>
      </c>
      <c r="F84" s="250"/>
    </row>
    <row r="85" ht="15.75" customHeight="1" spans="1:6">
      <c r="A85" s="91">
        <f>[1]Weiguang!A87</f>
        <v>0</v>
      </c>
      <c r="B85" s="91" t="str">
        <f>[1]Weiguang!B87</f>
        <v>H72 10WATTS FAN STAND</v>
      </c>
      <c r="C85" s="142"/>
      <c r="D85" s="737"/>
      <c r="E85" s="734">
        <f>[1]Weiguang!I87</f>
        <v>1.746</v>
      </c>
      <c r="F85" s="735"/>
    </row>
    <row r="86" ht="15.75" customHeight="1" spans="1:6">
      <c r="A86" s="91">
        <f>[1]Weiguang!A88</f>
        <v>0</v>
      </c>
      <c r="B86" s="91" t="str">
        <f>[1]Weiguang!B88</f>
        <v>H109 18WATTS FAN STAND</v>
      </c>
      <c r="C86" s="142"/>
      <c r="D86" s="737"/>
      <c r="E86" s="734">
        <f>[1]Weiguang!I88</f>
        <v>3.09518181818182</v>
      </c>
      <c r="F86" s="250"/>
    </row>
    <row r="87" spans="1:6">
      <c r="A87" s="91" t="str">
        <f>[1]Weiguang!A89</f>
        <v>WEI030</v>
      </c>
      <c r="B87" s="91" t="str">
        <f>[1]Weiguang!B89</f>
        <v>YZF5-13 (5WATTS) 200MM</v>
      </c>
      <c r="C87" s="58" t="s">
        <v>104</v>
      </c>
      <c r="D87" s="736" t="s">
        <v>100</v>
      </c>
      <c r="E87" s="734">
        <f>[1]Weiguang!I89</f>
        <v>27.6596582408064</v>
      </c>
      <c r="F87" s="735"/>
    </row>
    <row r="88" spans="1:6">
      <c r="A88" s="91" t="str">
        <f>[1]Weiguang!A90</f>
        <v>WEI031</v>
      </c>
      <c r="B88" s="91" t="str">
        <f>[1]Weiguang!B90</f>
        <v>YZF10-20 (10WATTS) 230MM</v>
      </c>
      <c r="C88" s="59"/>
      <c r="D88" s="736" t="s">
        <v>101</v>
      </c>
      <c r="E88" s="734">
        <f>[1]Weiguang!I90</f>
        <v>34.4515316166627</v>
      </c>
      <c r="F88" s="253"/>
    </row>
    <row r="89" spans="1:6">
      <c r="A89" s="91" t="str">
        <f>[1]Weiguang!A91</f>
        <v>WEI032</v>
      </c>
      <c r="B89" s="91" t="str">
        <f>[1]Weiguang!B91</f>
        <v>YZF16-25 (16WATTS) 254MM</v>
      </c>
      <c r="C89" s="59"/>
      <c r="D89" s="736" t="s">
        <v>105</v>
      </c>
      <c r="E89" s="734">
        <f>[1]Weiguang!I91</f>
        <v>39.1763130955193</v>
      </c>
      <c r="F89" s="253"/>
    </row>
    <row r="90" spans="1:6">
      <c r="A90" s="91" t="str">
        <f>[1]Weiguang!A92</f>
        <v>WEI033</v>
      </c>
      <c r="B90" s="91" t="str">
        <f>[1]Weiguang!B92</f>
        <v>YZF18-30 (18WATTS) 300MM</v>
      </c>
      <c r="C90" s="59"/>
      <c r="D90" s="736" t="s">
        <v>102</v>
      </c>
      <c r="E90" s="734">
        <f>[1]Weiguang!I92</f>
        <v>43.5073627844712</v>
      </c>
      <c r="F90" s="253"/>
    </row>
    <row r="91" spans="1:6">
      <c r="A91" s="91" t="str">
        <f>[1]Weiguang!A93</f>
        <v>WEI034</v>
      </c>
      <c r="B91" s="91" t="str">
        <f>[1]Weiguang!B93</f>
        <v>YZF25-40 (25WATTS) 300MM</v>
      </c>
      <c r="C91" s="59"/>
      <c r="D91" s="736" t="s">
        <v>103</v>
      </c>
      <c r="E91" s="734">
        <f>[1]Weiguang!I93</f>
        <v>50.7914008977085</v>
      </c>
      <c r="F91" s="253"/>
    </row>
    <row r="92" spans="1:6">
      <c r="A92" s="91" t="str">
        <f>[1]Weiguang!A94</f>
        <v>WEI034.1</v>
      </c>
      <c r="B92" s="91" t="str">
        <f>[1]Weiguang!B94</f>
        <v>YZF34-45 (34WATTS) 300MM</v>
      </c>
      <c r="C92" s="60"/>
      <c r="D92" s="736" t="s">
        <v>106</v>
      </c>
      <c r="E92" s="734">
        <f>[1]Weiguang!I94</f>
        <v>55.3193164816127</v>
      </c>
      <c r="F92" s="250"/>
    </row>
    <row r="93" ht="47" customHeight="1" spans="1:6">
      <c r="A93" s="91" t="str">
        <f>[1]Weiguang!A95</f>
        <v>WEI034.01</v>
      </c>
      <c r="B93" s="91" t="str">
        <f>[1]Weiguang!B95</f>
        <v>ECM5310H (ec fan) 7/11w</v>
      </c>
      <c r="C93" s="59"/>
      <c r="D93" s="147"/>
      <c r="E93" s="734">
        <f>[1]Weiguang!I95</f>
        <v>54.7645125958379</v>
      </c>
      <c r="F93" s="481"/>
    </row>
    <row r="94" ht="43" customHeight="1" spans="1:6">
      <c r="A94" s="91" t="str">
        <f>[1]Weiguang!A96</f>
        <v>WEI034.02</v>
      </c>
      <c r="B94" s="91" t="str">
        <f>[1]Weiguang!B96</f>
        <v>200mm PLASTIC RING</v>
      </c>
      <c r="C94" s="59"/>
      <c r="D94" s="147"/>
      <c r="E94" s="734">
        <f>[1]Weiguang!I96</f>
        <v>11.7439454788852</v>
      </c>
      <c r="F94" s="481"/>
    </row>
    <row r="95" ht="44" customHeight="1" spans="1:6">
      <c r="A95" s="91" t="str">
        <f>[1]Weiguang!A97</f>
        <v>WEI034.03</v>
      </c>
      <c r="B95" s="91" t="str">
        <f>[1]Weiguang!B97</f>
        <v>8W EC Q FAN (Replacement 10w motor)</v>
      </c>
      <c r="C95" s="59"/>
      <c r="D95" s="147"/>
      <c r="E95" s="734">
        <f>[1]Weiguang!I97</f>
        <v>35.2926858950955</v>
      </c>
      <c r="F95" s="481"/>
    </row>
    <row r="96" spans="1:6">
      <c r="A96" s="91" t="str">
        <f>[1]Weiguang!A99</f>
        <v>WEI034.2</v>
      </c>
      <c r="B96" s="91" t="str">
        <f>[1]Weiguang!B99</f>
        <v>φ154 RING</v>
      </c>
      <c r="C96" s="738" t="s">
        <v>107</v>
      </c>
      <c r="D96" s="147"/>
      <c r="E96" s="734">
        <f>[1]Weiguang!I99</f>
        <v>8.02976907630522</v>
      </c>
      <c r="F96" s="735"/>
    </row>
    <row r="97" spans="1:6">
      <c r="A97" s="91" t="str">
        <f>[1]Weiguang!A100</f>
        <v>WEI034.3</v>
      </c>
      <c r="B97" s="91" t="str">
        <f>[1]Weiguang!B100</f>
        <v>φ172 RING</v>
      </c>
      <c r="C97" s="739"/>
      <c r="D97" s="740"/>
      <c r="E97" s="734">
        <f>[1]Weiguang!I100</f>
        <v>9.60261044176707</v>
      </c>
      <c r="F97" s="253"/>
    </row>
    <row r="98" spans="1:6">
      <c r="A98" s="91" t="str">
        <f>[1]Weiguang!A101</f>
        <v>WEI035</v>
      </c>
      <c r="B98" s="91" t="str">
        <f>[1]Weiguang!B101</f>
        <v>φ200 RING</v>
      </c>
      <c r="C98" s="739"/>
      <c r="D98" s="740"/>
      <c r="E98" s="734">
        <f>[1]Weiguang!I101</f>
        <v>10.430421686747</v>
      </c>
      <c r="F98" s="253"/>
    </row>
    <row r="99" spans="1:6">
      <c r="A99" s="91" t="str">
        <f>[1]Weiguang!A102</f>
        <v>WEI035.1</v>
      </c>
      <c r="B99" s="91" t="str">
        <f>[1]Weiguang!B102</f>
        <v>φ230 RING</v>
      </c>
      <c r="C99" s="739"/>
      <c r="D99" s="740"/>
      <c r="E99" s="734">
        <f>[1]Weiguang!I102</f>
        <v>12.4171686746988</v>
      </c>
      <c r="F99" s="253"/>
    </row>
    <row r="100" spans="1:6">
      <c r="A100" s="91" t="str">
        <f>[1]Weiguang!A103</f>
        <v>WEI035.2</v>
      </c>
      <c r="B100" s="91" t="str">
        <f>[1]Weiguang!B103</f>
        <v>φ254 RING</v>
      </c>
      <c r="C100" s="739"/>
      <c r="D100" s="740"/>
      <c r="E100" s="734">
        <f>[1]Weiguang!I103</f>
        <v>13.1621987951807</v>
      </c>
      <c r="F100" s="253"/>
    </row>
    <row r="101" spans="1:6">
      <c r="A101" s="91" t="str">
        <f>[1]Weiguang!A104</f>
        <v>WEI035.3</v>
      </c>
      <c r="B101" s="91" t="str">
        <f>[1]Weiguang!B104</f>
        <v>φ300 RING</v>
      </c>
      <c r="C101" s="741"/>
      <c r="D101" s="740"/>
      <c r="E101" s="734">
        <f>[1]Weiguang!I104</f>
        <v>15.2317269076305</v>
      </c>
      <c r="F101" s="250"/>
    </row>
    <row r="102" spans="1:6">
      <c r="A102" s="91" t="str">
        <f>[1]Weiguang!A105</f>
        <v>WEI035.4</v>
      </c>
      <c r="B102" s="91" t="str">
        <f>[1]Weiguang!B105</f>
        <v>φ154/H11 GUARD</v>
      </c>
      <c r="C102" s="738" t="s">
        <v>108</v>
      </c>
      <c r="D102" s="147"/>
      <c r="E102" s="734">
        <f>[1]Weiguang!I105</f>
        <v>4.43197405004634</v>
      </c>
      <c r="F102" s="735"/>
    </row>
    <row r="103" spans="1:6">
      <c r="A103" s="91" t="str">
        <f>[1]Weiguang!A106</f>
        <v>WEI035.5</v>
      </c>
      <c r="B103" s="91" t="str">
        <f>[1]Weiguang!B106</f>
        <v>φ172/H11 GUARD</v>
      </c>
      <c r="C103" s="739"/>
      <c r="D103" s="147"/>
      <c r="E103" s="734">
        <f>[1]Weiguang!I106</f>
        <v>5.19610750695088</v>
      </c>
      <c r="F103" s="253"/>
    </row>
    <row r="104" spans="1:6">
      <c r="A104" s="91" t="str">
        <f>[1]Weiguang!A107</f>
        <v>WEI036</v>
      </c>
      <c r="B104" s="91" t="str">
        <f>[1]Weiguang!B107</f>
        <v>φ200/H50 GUARD</v>
      </c>
      <c r="C104" s="739"/>
      <c r="D104" s="147"/>
      <c r="E104" s="734">
        <f>[1]Weiguang!I107</f>
        <v>8.90803031129041</v>
      </c>
      <c r="F104" s="253"/>
    </row>
    <row r="105" spans="1:6">
      <c r="A105" s="91" t="str">
        <f>[1]Weiguang!A108</f>
        <v>WEI036.1</v>
      </c>
      <c r="B105" s="91" t="str">
        <f>[1]Weiguang!B108</f>
        <v>φ230/H50 GUARD</v>
      </c>
      <c r="C105" s="739"/>
      <c r="D105" s="147"/>
      <c r="E105" s="734">
        <f>[1]Weiguang!I108</f>
        <v>9.62808155699722</v>
      </c>
      <c r="F105" s="253"/>
    </row>
    <row r="106" spans="1:6">
      <c r="A106" s="91" t="str">
        <f>[1]Weiguang!A109</f>
        <v>WEI037</v>
      </c>
      <c r="B106" s="91" t="str">
        <f>[1]Weiguang!B109</f>
        <v>φ254/H50 GUARD</v>
      </c>
      <c r="C106" s="739"/>
      <c r="D106" s="147"/>
      <c r="E106" s="734">
        <f>[1]Weiguang!I109</f>
        <v>12.2444529248215</v>
      </c>
      <c r="F106" s="253"/>
    </row>
    <row r="107" spans="1:6">
      <c r="A107" s="91" t="str">
        <f>[1]Weiguang!A110</f>
        <v>WEI038</v>
      </c>
      <c r="B107" s="91" t="str">
        <f>[1]Weiguang!B110</f>
        <v>φ300/H50 GUARD</v>
      </c>
      <c r="C107" s="741"/>
      <c r="D107" s="147"/>
      <c r="E107" s="734">
        <f>[1]Weiguang!I110</f>
        <v>13.3020770866271</v>
      </c>
      <c r="F107" s="250"/>
    </row>
    <row r="108" spans="1:6">
      <c r="A108" s="91" t="str">
        <f>[1]Weiguang!A111</f>
        <v>WEI038.1</v>
      </c>
      <c r="B108" s="91" t="str">
        <f>[1]Weiguang!B111</f>
        <v>φ154 BLADE</v>
      </c>
      <c r="C108" s="58" t="s">
        <v>109</v>
      </c>
      <c r="D108" s="147"/>
      <c r="E108" s="734">
        <f>[1]Weiguang!I111</f>
        <v>1.83765364488256</v>
      </c>
      <c r="F108" s="735"/>
    </row>
    <row r="109" spans="1:6">
      <c r="A109" s="91" t="str">
        <f>[1]Weiguang!A112</f>
        <v>WEI038.2</v>
      </c>
      <c r="B109" s="91" t="str">
        <f>[1]Weiguang!B112</f>
        <v>φ172 BLADE</v>
      </c>
      <c r="C109" s="59"/>
      <c r="D109" s="147"/>
      <c r="E109" s="734">
        <f>[1]Weiguang!I112</f>
        <v>2.25142996227334</v>
      </c>
      <c r="F109" s="253"/>
    </row>
    <row r="110" ht="15.75" customHeight="1" spans="1:6">
      <c r="A110" s="91" t="str">
        <f>[1]Weiguang!A113</f>
        <v>WEI039</v>
      </c>
      <c r="B110" s="91" t="str">
        <f>[1]Weiguang!B113</f>
        <v>φ200 BLADE 28°</v>
      </c>
      <c r="C110" s="59"/>
      <c r="D110" s="147"/>
      <c r="E110" s="734">
        <f>[1]Weiguang!I113</f>
        <v>3.33455032250213</v>
      </c>
      <c r="F110" s="253"/>
    </row>
    <row r="111" spans="1:6">
      <c r="A111" s="91" t="str">
        <f>[1]Weiguang!A115</f>
        <v>WEI039.1</v>
      </c>
      <c r="B111" s="91" t="str">
        <f>[1]Weiguang!B115</f>
        <v>φ230 BLADE 28°</v>
      </c>
      <c r="C111" s="59"/>
      <c r="D111" s="147"/>
      <c r="E111" s="734">
        <f>[1]Weiguang!I115</f>
        <v>4.0890836071559</v>
      </c>
      <c r="F111" s="253"/>
    </row>
    <row r="112" spans="1:6">
      <c r="A112" s="91" t="str">
        <f>[1]Weiguang!A116</f>
        <v>WEI040</v>
      </c>
      <c r="B112" s="91" t="str">
        <f>[1]Weiguang!B116</f>
        <v>φ250 BLADE 22°</v>
      </c>
      <c r="C112" s="59"/>
      <c r="D112" s="147"/>
      <c r="E112" s="734">
        <f>[1]Weiguang!I116</f>
        <v>5.84154801022271</v>
      </c>
      <c r="F112" s="253"/>
    </row>
    <row r="113" s="575" customFormat="1" spans="1:6">
      <c r="A113" s="91" t="str">
        <f>[1]Weiguang!A119</f>
        <v>WEI041</v>
      </c>
      <c r="B113" s="91" t="str">
        <f>[1]Weiguang!B119</f>
        <v>φ300 BLADE 22°</v>
      </c>
      <c r="C113" s="60"/>
      <c r="D113" s="147"/>
      <c r="E113" s="734">
        <f>[1]Weiguang!I119</f>
        <v>8.63453815261044</v>
      </c>
      <c r="F113" s="250"/>
    </row>
    <row r="114" s="575" customFormat="1" ht="31.5" customHeight="1" spans="1:6">
      <c r="A114" s="91" t="str">
        <f>[1]Weiguang!A121</f>
        <v>WEI041.1</v>
      </c>
      <c r="B114" s="91" t="str">
        <f>[1]Weiguang!B121</f>
        <v>YJF-12038HS 4" (sleeve bearing)</v>
      </c>
      <c r="C114" s="200" t="s">
        <v>110</v>
      </c>
      <c r="D114" s="147"/>
      <c r="E114" s="734">
        <f>[1]Weiguang!I121</f>
        <v>21.5765020867785</v>
      </c>
      <c r="F114" s="735"/>
    </row>
    <row r="115" s="575" customFormat="1" ht="36.75" customHeight="1" spans="1:6">
      <c r="A115" s="91" t="str">
        <f>[1]Weiguang!A122</f>
        <v>WEI042</v>
      </c>
      <c r="B115" s="91" t="str">
        <f>[1]Weiguang!B122</f>
        <v>YJF-12038HB 4" (Bearing type)</v>
      </c>
      <c r="C115" s="200" t="s">
        <v>111</v>
      </c>
      <c r="D115" s="100"/>
      <c r="E115" s="734">
        <f>[1]Weiguang!I122</f>
        <v>27.0690605559493</v>
      </c>
      <c r="F115" s="250"/>
    </row>
    <row r="116" s="575" customFormat="1" ht="36" customHeight="1" spans="1:6">
      <c r="A116" s="91" t="str">
        <f>[1]Weiguang!A123</f>
        <v>WEI042.1</v>
      </c>
      <c r="B116" s="91" t="str">
        <f>[1]Weiguang!B123</f>
        <v>VIDEO FAN GUARD 4"</v>
      </c>
      <c r="C116" s="200"/>
      <c r="D116" s="100"/>
      <c r="E116" s="734">
        <f>[1]Weiguang!I123</f>
        <v>1.25502008032129</v>
      </c>
      <c r="F116" s="742"/>
    </row>
    <row r="117" s="575" customFormat="1" ht="64.5" customHeight="1" spans="1:6">
      <c r="A117" s="91" t="str">
        <f>[1]Weiguang!A125</f>
        <v>WEI043</v>
      </c>
      <c r="B117" s="91" t="str">
        <f>[1]Weiguang!B125</f>
        <v>YJF15050HB 6" (Bearing type)</v>
      </c>
      <c r="C117" s="200" t="s">
        <v>111</v>
      </c>
      <c r="D117" s="100"/>
      <c r="E117" s="734">
        <f>[1]Weiguang!I125</f>
        <v>53.9412552169462</v>
      </c>
      <c r="F117" s="742"/>
    </row>
    <row r="118" ht="70.5" customHeight="1" spans="1:6">
      <c r="A118" s="91" t="str">
        <f>[1]Weiguang!A126</f>
        <v>WEI044</v>
      </c>
      <c r="B118" s="91" t="str">
        <f>[1]Weiguang!B126</f>
        <v>YZF-3206 (17watts)</v>
      </c>
      <c r="C118" s="200" t="s">
        <v>112</v>
      </c>
      <c r="D118" s="100"/>
      <c r="E118" s="734">
        <f>[1]Weiguang!I126</f>
        <v>40.1606425702811</v>
      </c>
      <c r="F118" s="246"/>
    </row>
    <row r="119" spans="1:6">
      <c r="A119" s="91" t="str">
        <f>[1]Weiguang!A127</f>
        <v>WEI055</v>
      </c>
      <c r="B119" s="91" t="str">
        <f>[1]Weiguang!B127</f>
        <v>YWF.A4T-600S-5DIA00(24")(3PH 415V)</v>
      </c>
      <c r="C119" s="57"/>
      <c r="D119" s="147" t="s">
        <v>113</v>
      </c>
      <c r="E119" s="734">
        <f>[1]Weiguang!I127</f>
        <v>498.80556709597</v>
      </c>
      <c r="F119" s="253"/>
    </row>
    <row r="120" spans="1:6">
      <c r="A120" s="91" t="str">
        <f>[1]Weiguang!A128</f>
        <v>WEI058</v>
      </c>
      <c r="B120" s="91" t="str">
        <f>[1]Weiguang!B128</f>
        <v>YWF.A6T-710S-7DIS00(28")(3PH 415V)</v>
      </c>
      <c r="C120" s="57"/>
      <c r="D120" s="147">
        <v>1100</v>
      </c>
      <c r="E120" s="734">
        <f>[1]Weiguang!I128</f>
        <v>1085.89530535937</v>
      </c>
      <c r="F120" s="253"/>
    </row>
    <row r="121" spans="1:6">
      <c r="A121" s="91" t="str">
        <f>[1]Weiguang!A129</f>
        <v>WEI059</v>
      </c>
      <c r="B121" s="91" t="str">
        <f>[1]Weiguang!B129</f>
        <v>YWF.A6T-800S-7DIS00(32")(3PH 415V)</v>
      </c>
      <c r="C121" s="57"/>
      <c r="D121" s="147">
        <v>1400</v>
      </c>
      <c r="E121" s="734">
        <f>[1]Weiguang!I129</f>
        <v>1368.40465309514</v>
      </c>
      <c r="F121" s="253"/>
    </row>
    <row r="122" spans="1:6">
      <c r="A122" s="91" t="str">
        <f>[1]Weiguang!A130</f>
        <v>WEI060</v>
      </c>
      <c r="B122" s="91" t="str">
        <f>[1]Weiguang!B130</f>
        <v>YWF.A6T-710S-7FIS01(28")(3PH 415V)</v>
      </c>
      <c r="C122" s="57"/>
      <c r="D122" s="147" t="s">
        <v>114</v>
      </c>
      <c r="E122" s="734">
        <f>[1]Weiguang!I130</f>
        <v>1302.1032405484</v>
      </c>
      <c r="F122" s="253"/>
    </row>
    <row r="123" spans="1:6">
      <c r="A123" s="91" t="str">
        <f>[1]Weiguang!A131</f>
        <v>WEI061</v>
      </c>
      <c r="B123" s="91" t="str">
        <f>[1]Weiguang!B131</f>
        <v>YWF.A6T-800S-7FIS10(32")(3PH 415V)</v>
      </c>
      <c r="C123" s="57"/>
      <c r="D123" s="147" t="s">
        <v>115</v>
      </c>
      <c r="E123" s="734">
        <f>[1]Weiguang!I131</f>
        <v>1606.7719152472</v>
      </c>
      <c r="F123" s="250"/>
    </row>
    <row r="125" spans="1:1">
      <c r="A125" s="7" t="s">
        <v>116</v>
      </c>
    </row>
    <row r="126" spans="1:1">
      <c r="A126" s="7" t="s">
        <v>117</v>
      </c>
    </row>
    <row r="127" spans="1:1">
      <c r="A127" s="7" t="s">
        <v>118</v>
      </c>
    </row>
    <row r="128" spans="1:1">
      <c r="A128" s="7" t="s">
        <v>119</v>
      </c>
    </row>
    <row r="129" spans="1:1">
      <c r="A129" s="317" t="s">
        <v>120</v>
      </c>
    </row>
  </sheetData>
  <mergeCells count="25">
    <mergeCell ref="C9:C40"/>
    <mergeCell ref="C41:C51"/>
    <mergeCell ref="C52:C58"/>
    <mergeCell ref="C59:C66"/>
    <mergeCell ref="C67:C78"/>
    <mergeCell ref="C79:C80"/>
    <mergeCell ref="C81:C84"/>
    <mergeCell ref="C87:C92"/>
    <mergeCell ref="C96:C101"/>
    <mergeCell ref="C102:C107"/>
    <mergeCell ref="C108:C113"/>
    <mergeCell ref="C119:C123"/>
    <mergeCell ref="F9:F40"/>
    <mergeCell ref="F41:F51"/>
    <mergeCell ref="F59:F66"/>
    <mergeCell ref="F67:F78"/>
    <mergeCell ref="F79:F80"/>
    <mergeCell ref="F81:F84"/>
    <mergeCell ref="F85:F86"/>
    <mergeCell ref="F87:F92"/>
    <mergeCell ref="F96:F101"/>
    <mergeCell ref="F102:F107"/>
    <mergeCell ref="F108:F113"/>
    <mergeCell ref="F114:F115"/>
    <mergeCell ref="F119:F123"/>
  </mergeCells>
  <pageMargins left="0.708661417322835" right="0.708661417322835" top="0.748031496062992" bottom="0.748031496062992" header="0.31496062992126" footer="0.31496062992126"/>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xSplit="2" ySplit="8" topLeftCell="C9" activePane="bottomRight" state="frozen"/>
      <selection/>
      <selection pane="topRight"/>
      <selection pane="bottomLeft"/>
      <selection pane="bottomRight" activeCell="O21" sqref="O21"/>
    </sheetView>
  </sheetViews>
  <sheetFormatPr defaultColWidth="9" defaultRowHeight="12" outlineLevelCol="7"/>
  <cols>
    <col min="1" max="1" width="9.57142857142857" style="39" customWidth="1"/>
    <col min="2" max="2" width="36" style="39" customWidth="1"/>
    <col min="3" max="3" width="11.5714285714286" style="39" customWidth="1"/>
    <col min="4" max="4" width="12.8571428571429" style="39" customWidth="1"/>
    <col min="5" max="5" width="10.1428571428571" style="39" customWidth="1"/>
    <col min="6" max="6" width="12.5714285714286" style="39" customWidth="1"/>
    <col min="7" max="7" width="30.4285714285714" style="39" customWidth="1"/>
    <col min="8" max="8" width="9.14285714285714" style="39"/>
    <col min="9" max="9" width="9.28571428571429" style="39" customWidth="1"/>
    <col min="10" max="16384" width="9.14285714285714" style="39"/>
  </cols>
  <sheetData>
    <row r="1" ht="11.25" customHeight="1" spans="1:8">
      <c r="A1" s="7" t="s">
        <v>0</v>
      </c>
      <c r="B1" s="397"/>
      <c r="H1" s="507"/>
    </row>
    <row r="2" hidden="1" spans="2:8">
      <c r="B2" s="397"/>
      <c r="H2" s="507"/>
    </row>
    <row r="3" spans="1:8">
      <c r="A3" s="164" t="str">
        <f>Weiguang!A3</f>
        <v>DATE :5.12.25</v>
      </c>
      <c r="B3" s="397"/>
      <c r="H3" s="507"/>
    </row>
    <row r="4" hidden="1" spans="2:8">
      <c r="B4" s="397"/>
      <c r="H4" s="507"/>
    </row>
    <row r="5" hidden="1" spans="8:8">
      <c r="H5" s="507"/>
    </row>
    <row r="6" hidden="1" spans="2:8">
      <c r="B6" s="397"/>
      <c r="H6" s="507"/>
    </row>
    <row r="7" spans="2:8">
      <c r="B7" s="397"/>
      <c r="H7" s="507"/>
    </row>
    <row r="8" ht="24" spans="1:8">
      <c r="A8" s="678" t="s">
        <v>121</v>
      </c>
      <c r="B8" s="721" t="s">
        <v>122</v>
      </c>
      <c r="C8" s="14" t="s">
        <v>123</v>
      </c>
      <c r="D8" s="293" t="s">
        <v>124</v>
      </c>
      <c r="E8" s="722" t="s">
        <v>125</v>
      </c>
      <c r="F8" s="43" t="str">
        <f>[1]ZIEHL!K8</f>
        <v>RM</v>
      </c>
      <c r="G8" s="293" t="s">
        <v>47</v>
      </c>
      <c r="H8" s="507"/>
    </row>
    <row r="9" s="181" customFormat="1" ht="21" customHeight="1" spans="1:8">
      <c r="A9" s="723" t="str">
        <f>[1]ZIEHL!A9</f>
        <v>ZI 001.1</v>
      </c>
      <c r="B9" s="723" t="str">
        <f>[1]ZIEHL!B9</f>
        <v>(16") FN040-VDK Ziehhlabegg fan (1PH)</v>
      </c>
      <c r="C9" s="723" t="str">
        <f>[1]ZIEHL!C9</f>
        <v>1PH (230V)</v>
      </c>
      <c r="D9" s="59" t="s">
        <v>126</v>
      </c>
      <c r="E9" s="724">
        <v>28</v>
      </c>
      <c r="F9" s="281">
        <f>[1]ZIEHL!K9</f>
        <v>519.444444444444</v>
      </c>
      <c r="G9" s="725"/>
      <c r="H9" s="507"/>
    </row>
    <row r="10" s="181" customFormat="1" ht="19.5" customHeight="1" spans="1:8">
      <c r="A10" s="723" t="str">
        <f>[1]ZIEHL!A10</f>
        <v>ZI001</v>
      </c>
      <c r="B10" s="723" t="str">
        <f>[1]ZIEHL!B10</f>
        <v>(16") FN040-VDK Ziehhlabegg fan (3ph)</v>
      </c>
      <c r="C10" s="723" t="str">
        <f>[1]ZIEHL!C10</f>
        <v>3PH (415V)</v>
      </c>
      <c r="D10" s="59"/>
      <c r="E10" s="724">
        <v>28</v>
      </c>
      <c r="F10" s="281" t="str">
        <f>[1]ZIEHL!K10</f>
        <v>~</v>
      </c>
      <c r="G10" s="725"/>
      <c r="H10" s="465"/>
    </row>
    <row r="11" s="181" customFormat="1" ht="20.25" customHeight="1" spans="1:7">
      <c r="A11" s="723" t="str">
        <f>[1]ZIEHL!A11</f>
        <v>ZI002</v>
      </c>
      <c r="B11" s="723" t="str">
        <f>[1]ZIEHL!B11</f>
        <v>(20") FN050-VDK Ziehhlabegg fan</v>
      </c>
      <c r="C11" s="723" t="str">
        <f>[1]ZIEHL!C11</f>
        <v>3PH (415V)</v>
      </c>
      <c r="D11" s="59"/>
      <c r="E11" s="724">
        <v>28</v>
      </c>
      <c r="F11" s="281" t="str">
        <f>[1]ZIEHL!K11</f>
        <v>~</v>
      </c>
      <c r="G11" s="725"/>
    </row>
    <row r="12" s="181" customFormat="1" ht="20.25" customHeight="1" spans="1:7">
      <c r="A12" s="723" t="str">
        <f>[1]ZIEHL!A12</f>
        <v>ZI003</v>
      </c>
      <c r="B12" s="723" t="str">
        <f>[1]ZIEHL!B12</f>
        <v>(26") FN063-VDK Ziehhlabegg fan</v>
      </c>
      <c r="C12" s="723" t="str">
        <f>[1]ZIEHL!C12</f>
        <v>3PH (415V)</v>
      </c>
      <c r="D12" s="59"/>
      <c r="E12" s="724">
        <v>6</v>
      </c>
      <c r="F12" s="281" t="str">
        <f>[1]ZIEHL!K12</f>
        <v>~</v>
      </c>
      <c r="G12" s="725"/>
    </row>
    <row r="13" s="181" customFormat="1" ht="33" customHeight="1" spans="1:7">
      <c r="A13" s="723" t="str">
        <f>[1]ZIEHL!A13</f>
        <v>ZI005</v>
      </c>
      <c r="B13" s="723" t="str">
        <f>[1]ZIEHL!B13</f>
        <v>(32") FN080-sDQ Ziehhlabegg fan (6poles)</v>
      </c>
      <c r="C13" s="723" t="str">
        <f>[1]ZIEHL!C13</f>
        <v>3PH (415V)</v>
      </c>
      <c r="D13" s="59"/>
      <c r="E13" s="724">
        <v>6</v>
      </c>
      <c r="F13" s="281" t="str">
        <f>[1]ZIEHL!K13</f>
        <v>~</v>
      </c>
      <c r="G13" s="726"/>
    </row>
    <row r="14" s="181" customFormat="1" ht="30" customHeight="1" spans="1:7">
      <c r="A14" s="723" t="str">
        <f>[1]ZIEHL!A14</f>
        <v>ZI 8</v>
      </c>
      <c r="B14" s="723" t="str">
        <f>[1]ZIEHL!B14</f>
        <v>(26") FB063-VDK Ziehhlabegg fan</v>
      </c>
      <c r="C14" s="723" t="str">
        <f>[1]ZIEHL!C14</f>
        <v>3PH (415V)</v>
      </c>
      <c r="D14" s="60"/>
      <c r="E14" s="727"/>
      <c r="F14" s="281">
        <f>[1]ZIEHL!K14</f>
        <v>1507.50769230769</v>
      </c>
      <c r="G14" s="726"/>
    </row>
    <row r="15" s="181" customFormat="1" spans="1:7">
      <c r="A15" s="723" t="str">
        <f>[1]ZIEHL!A15</f>
        <v>ZI005.1</v>
      </c>
      <c r="B15" s="723" t="str">
        <f>[1]ZIEHL!B15</f>
        <v>12" EBM FAN SET (1PH)</v>
      </c>
      <c r="C15" s="723" t="str">
        <f>[1]ZIEHL!C15</f>
        <v>1PH (230V)</v>
      </c>
      <c r="D15" s="20" t="s">
        <v>127</v>
      </c>
      <c r="E15" s="722"/>
      <c r="F15" s="281" t="str">
        <f>[1]ZIEHL!K15</f>
        <v>~</v>
      </c>
      <c r="G15" s="728"/>
    </row>
    <row r="16" s="181" customFormat="1" spans="1:7">
      <c r="A16" s="723" t="str">
        <f>[1]ZIEHL!A16</f>
        <v>ZI005.2</v>
      </c>
      <c r="B16" s="723" t="str">
        <f>[1]ZIEHL!B16</f>
        <v>14" EBM FAN SET (1PH)</v>
      </c>
      <c r="C16" s="723" t="str">
        <f>[1]ZIEHL!C16</f>
        <v>1PH (230V)</v>
      </c>
      <c r="D16" s="17"/>
      <c r="E16" s="722"/>
      <c r="F16" s="281" t="str">
        <f>[1]ZIEHL!K16</f>
        <v>~</v>
      </c>
      <c r="G16" s="725"/>
    </row>
    <row r="17" s="181" customFormat="1" spans="1:7">
      <c r="A17" s="723" t="str">
        <f>[1]ZIEHL!A17</f>
        <v>ZI005.3</v>
      </c>
      <c r="B17" s="723" t="str">
        <f>[1]ZIEHL!B17</f>
        <v>14" EBM FAN SET (3PH)</v>
      </c>
      <c r="C17" s="723" t="str">
        <f>[1]ZIEHL!C17</f>
        <v>3PH (415V)</v>
      </c>
      <c r="D17" s="17"/>
      <c r="E17" s="722"/>
      <c r="F17" s="281">
        <f>[1]ZIEHL!K17</f>
        <v>376.476591401964</v>
      </c>
      <c r="G17" s="725"/>
    </row>
    <row r="18" s="181" customFormat="1" spans="1:7">
      <c r="A18" s="723" t="str">
        <f>[1]ZIEHL!A18</f>
        <v>ZI006</v>
      </c>
      <c r="B18" s="723" t="str">
        <f>[1]ZIEHL!B18</f>
        <v>16" EBM FAN SET (1PH)</v>
      </c>
      <c r="C18" s="723" t="str">
        <f>[1]ZIEHL!C18</f>
        <v>1PH (230V)</v>
      </c>
      <c r="D18" s="17"/>
      <c r="E18" s="729">
        <v>45</v>
      </c>
      <c r="F18" s="281">
        <f>[1]ZIEHL!K18</f>
        <v>487.944890929966</v>
      </c>
      <c r="G18" s="725"/>
    </row>
    <row r="19" s="181" customFormat="1" spans="1:7">
      <c r="A19" s="723" t="str">
        <f>[1]ZIEHL!A19</f>
        <v>ZI007</v>
      </c>
      <c r="B19" s="723" t="str">
        <f>[1]ZIEHL!B19</f>
        <v>16" EBM FAN SET (3PH)</v>
      </c>
      <c r="C19" s="723" t="str">
        <f>[1]ZIEHL!C19</f>
        <v>3PH (415V)</v>
      </c>
      <c r="D19" s="17"/>
      <c r="E19" s="729">
        <v>46</v>
      </c>
      <c r="F19" s="281" t="str">
        <f>[1]ZIEHL!K19</f>
        <v>~</v>
      </c>
      <c r="G19" s="725"/>
    </row>
    <row r="20" s="181" customFormat="1" spans="1:7">
      <c r="A20" s="723" t="str">
        <f>[1]ZIEHL!A20</f>
        <v>ZI007.1</v>
      </c>
      <c r="B20" s="723" t="str">
        <f>[1]ZIEHL!B20</f>
        <v>18" EBM FAN SET (3PH)</v>
      </c>
      <c r="C20" s="723" t="str">
        <f>[1]ZIEHL!C20</f>
        <v>3PH (415V)</v>
      </c>
      <c r="D20" s="17"/>
      <c r="E20" s="729"/>
      <c r="F20" s="281" t="str">
        <f>[1]ZIEHL!K20</f>
        <v>~</v>
      </c>
      <c r="G20" s="725"/>
    </row>
    <row r="21" s="181" customFormat="1" spans="1:7">
      <c r="A21" s="723" t="str">
        <f>[1]ZIEHL!A21</f>
        <v>ZI008</v>
      </c>
      <c r="B21" s="723" t="str">
        <f>[1]ZIEHL!B21</f>
        <v>20" EBM FAN SET (3PH)</v>
      </c>
      <c r="C21" s="723" t="str">
        <f>[1]ZIEHL!C21</f>
        <v>3PH (415V)</v>
      </c>
      <c r="D21" s="17"/>
      <c r="E21" s="729">
        <v>47</v>
      </c>
      <c r="F21" s="281" t="str">
        <f>[1]ZIEHL!K21</f>
        <v>~</v>
      </c>
      <c r="G21" s="725"/>
    </row>
    <row r="22" s="181" customFormat="1" spans="1:7">
      <c r="A22" s="723" t="str">
        <f>[1]ZIEHL!A22</f>
        <v>ZI009</v>
      </c>
      <c r="B22" s="723" t="str">
        <f>[1]ZIEHL!B22</f>
        <v>26" EBM FAN SET (3PH)</v>
      </c>
      <c r="C22" s="723" t="str">
        <f>[1]ZIEHL!C22</f>
        <v>3PH (415V)</v>
      </c>
      <c r="D22" s="17"/>
      <c r="E22" s="729">
        <v>48</v>
      </c>
      <c r="F22" s="281">
        <f>[1]ZIEHL!K22</f>
        <v>1993.11136624569</v>
      </c>
      <c r="G22" s="725"/>
    </row>
    <row r="23" s="181" customFormat="1" ht="24" spans="1:7">
      <c r="A23" s="723" t="str">
        <f>[1]ZIEHL!A23</f>
        <v>ZI010</v>
      </c>
      <c r="B23" s="723" t="str">
        <f>[1]ZIEHL!B23</f>
        <v>32" EBM FAN SET (3PH) c/w end plate(800mm)</v>
      </c>
      <c r="C23" s="723" t="str">
        <f>[1]ZIEHL!C23</f>
        <v>3PH (415V)</v>
      </c>
      <c r="D23" s="17"/>
      <c r="E23" s="729"/>
      <c r="F23" s="281">
        <f>[1]ZIEHL!K23</f>
        <v>2867.50861079219</v>
      </c>
      <c r="G23" s="726"/>
    </row>
    <row r="24" s="181" customFormat="1" ht="24" spans="1:7">
      <c r="A24" s="723" t="str">
        <f>[1]ZIEHL!A24</f>
        <v>ZI010.1</v>
      </c>
      <c r="B24" s="723" t="str">
        <f>[1]ZIEHL!B24</f>
        <v>36" EBM FAN SET (3PH) c/w end plate(910mm)</v>
      </c>
      <c r="C24" s="723" t="str">
        <f>[1]ZIEHL!C24</f>
        <v>3PH (415V)</v>
      </c>
      <c r="D24" s="17"/>
      <c r="E24" s="729"/>
      <c r="F24" s="281" t="str">
        <f>[1]ZIEHL!K24</f>
        <v>~</v>
      </c>
      <c r="G24" s="726"/>
    </row>
    <row r="25" s="181" customFormat="1" ht="24" spans="1:7">
      <c r="A25" s="723" t="str">
        <f>[1]ZIEHL!A25</f>
        <v>ZI011</v>
      </c>
      <c r="B25" s="723" t="str">
        <f>[1]ZIEHL!B25</f>
        <v>10watts ebm fan motor (M4Q045CA03A4/C01)</v>
      </c>
      <c r="C25" s="723">
        <f>[1]ZIEHL!C25</f>
        <v>0</v>
      </c>
      <c r="D25" s="17"/>
      <c r="E25" s="729"/>
      <c r="F25" s="281" t="str">
        <f>[1]ZIEHL!K25</f>
        <v>~</v>
      </c>
      <c r="G25" s="730"/>
    </row>
    <row r="26" s="181" customFormat="1" ht="24" spans="1:7">
      <c r="A26" s="721" t="str">
        <f>[1]ZIEHL!A26</f>
        <v>ZI012</v>
      </c>
      <c r="B26" s="721" t="str">
        <f>[1]ZIEHL!B26</f>
        <v>18watts ebm fan motor (M4Q045DA13A4/C01)</v>
      </c>
      <c r="C26" s="721">
        <f>[1]ZIEHL!C26</f>
        <v>0</v>
      </c>
      <c r="D26" s="19"/>
      <c r="E26" s="729"/>
      <c r="F26" s="281" t="str">
        <f>[1]ZIEHL!K26</f>
        <v>~</v>
      </c>
      <c r="G26" s="730"/>
    </row>
    <row r="27" spans="1:1">
      <c r="A27" s="108" t="s">
        <v>128</v>
      </c>
    </row>
    <row r="28" spans="1:1">
      <c r="A28" s="37" t="s">
        <v>117</v>
      </c>
    </row>
    <row r="29" spans="1:1">
      <c r="A29" s="37" t="s">
        <v>118</v>
      </c>
    </row>
    <row r="30" spans="1:1">
      <c r="A30" s="37" t="s">
        <v>119</v>
      </c>
    </row>
    <row r="31" spans="1:1">
      <c r="A31" s="38" t="s">
        <v>120</v>
      </c>
    </row>
    <row r="32" spans="1:1">
      <c r="A32" s="37" t="s">
        <v>129</v>
      </c>
    </row>
    <row r="34" spans="3:3">
      <c r="C34" s="485"/>
    </row>
  </sheetData>
  <mergeCells count="4">
    <mergeCell ref="D9:D14"/>
    <mergeCell ref="D15:D26"/>
    <mergeCell ref="G9:G13"/>
    <mergeCell ref="G15:G23"/>
  </mergeCells>
  <pageMargins left="0.708661417322835" right="0.708661417322835" top="0.748031496062992" bottom="0.748031496062992" header="0.31496062992126" footer="0.31496062992126"/>
  <pageSetup paperSize="9" orientation="landscape"/>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118"/>
  <sheetViews>
    <sheetView zoomScale="115" zoomScaleNormal="115" workbookViewId="0">
      <pane xSplit="2" ySplit="8" topLeftCell="C104" activePane="bottomRight" state="frozen"/>
      <selection/>
      <selection pane="topRight"/>
      <selection pane="bottomLeft"/>
      <selection pane="bottomRight" activeCell="B41" sqref="B41"/>
    </sheetView>
  </sheetViews>
  <sheetFormatPr defaultColWidth="9.14285714285714" defaultRowHeight="12"/>
  <cols>
    <col min="1" max="1" width="8.71428571428571" style="164" customWidth="1"/>
    <col min="2" max="2" width="21.7142857142857" style="671" customWidth="1"/>
    <col min="3" max="3" width="20.7142857142857" style="164" customWidth="1"/>
    <col min="4" max="4" width="23.8571428571429" style="672" customWidth="1"/>
    <col min="5" max="6" width="12.1428571428571" style="673" customWidth="1"/>
    <col min="7" max="7" width="8.14285714285714" style="673" customWidth="1"/>
    <col min="8" max="8" width="10.1428571428571" style="673" customWidth="1"/>
    <col min="9" max="10" width="7.57142857142857" style="673" customWidth="1"/>
    <col min="11" max="11" width="10.1428571428571" style="673" customWidth="1"/>
    <col min="12" max="12" width="10.7142857142857" style="673" customWidth="1"/>
    <col min="13" max="13" width="28.2857142857143" style="486" customWidth="1"/>
    <col min="14" max="14" width="31.1428571428571" style="486" customWidth="1"/>
    <col min="15" max="15" width="9.92380952380952" style="673" customWidth="1"/>
    <col min="16" max="18" width="12.5333333333333" style="673" customWidth="1"/>
    <col min="19" max="19" width="29.5714285714286" style="483" customWidth="1"/>
    <col min="20" max="16384" width="9.14285714285714" style="483"/>
  </cols>
  <sheetData>
    <row r="1" ht="14.25" customHeight="1" spans="1:1">
      <c r="A1" s="7" t="s">
        <v>0</v>
      </c>
    </row>
    <row r="2" hidden="1"/>
    <row r="3" spans="1:1">
      <c r="A3" s="164" t="str">
        <f>ZIEHL!A3</f>
        <v>DATE :5.12.25</v>
      </c>
    </row>
    <row r="4" hidden="1"/>
    <row r="5" hidden="1"/>
    <row r="6" hidden="1"/>
    <row r="7" spans="1:3">
      <c r="A7" s="406" t="s">
        <v>91</v>
      </c>
      <c r="B7" s="674"/>
      <c r="C7" s="675"/>
    </row>
    <row r="8" s="670" customFormat="1" ht="51.75" customHeight="1" spans="1:19">
      <c r="A8" s="676" t="s">
        <v>121</v>
      </c>
      <c r="B8" s="677" t="s">
        <v>130</v>
      </c>
      <c r="C8" s="678" t="s">
        <v>92</v>
      </c>
      <c r="D8" s="679" t="s">
        <v>131</v>
      </c>
      <c r="E8" s="680" t="str">
        <f>[1]QC!E8</f>
        <v>BTU/HR td7 </v>
      </c>
      <c r="F8" s="680" t="str">
        <f>[1]QC!F8</f>
        <v>kW td7</v>
      </c>
      <c r="G8" s="680" t="str">
        <f>[1]QC!G8</f>
        <v>Flowrate meter</v>
      </c>
      <c r="H8" s="680" t="str">
        <f>[1]QC!H8</f>
        <v>Dimension (mm)</v>
      </c>
      <c r="I8" s="680" t="str">
        <f>[1]QC!I8</f>
        <v>Voltage</v>
      </c>
      <c r="J8" s="680" t="str">
        <f>[1]QC!J8</f>
        <v>Heater pcs</v>
      </c>
      <c r="K8" s="680" t="str">
        <f>[1]QC!K8</f>
        <v>Heater KW</v>
      </c>
      <c r="L8" s="680" t="str">
        <f>[1]QC!L8</f>
        <v>Size  outlet copper p-trap</v>
      </c>
      <c r="M8" s="688" t="str">
        <f>[1]QC!M8</f>
        <v>(Frezzer) TEX (R22) -25c orifice no</v>
      </c>
      <c r="N8" s="689" t="str">
        <f>[1]QC!N8</f>
        <v>(Frezzer) TES (R404) -25c orifice no</v>
      </c>
      <c r="O8" s="690" t="str">
        <f>[1]QC!Z8</f>
        <v>(RM) axial fan</v>
      </c>
      <c r="P8" s="690" t="str">
        <f>[1]QC!AA8</f>
        <v>Axial fan c/w exp valve ,p trap</v>
      </c>
      <c r="Q8" s="690" t="str">
        <f>[1]QC!AI8</f>
        <v>(RM)aluminium heavy duty fan</v>
      </c>
      <c r="R8" s="690" t="str">
        <f>[1]QC!AJ8</f>
        <v>heavy fan c/w p trap and exp valve</v>
      </c>
      <c r="S8" s="313" t="s">
        <v>47</v>
      </c>
    </row>
    <row r="9" ht="14.25" customHeight="1" spans="1:19">
      <c r="A9" s="681" t="str">
        <f>[1]QC!A9</f>
        <v>QC001</v>
      </c>
      <c r="B9" s="681" t="str">
        <f>[1]QC!B9</f>
        <v>CL301C4</v>
      </c>
      <c r="C9" s="682" t="s">
        <v>132</v>
      </c>
      <c r="D9" s="257" t="str">
        <f>[1]QC!D9</f>
        <v>MT22,CS11,zb15</v>
      </c>
      <c r="E9" s="528">
        <f>[1]QC!E9</f>
        <v>4778.2</v>
      </c>
      <c r="F9" s="133">
        <f>[1]QC!F9</f>
        <v>1.4</v>
      </c>
      <c r="G9" s="133">
        <f>[1]QC!G9</f>
        <v>9</v>
      </c>
      <c r="H9" s="133" t="str">
        <f>[1]QC!H9</f>
        <v>1x300</v>
      </c>
      <c r="I9" s="133">
        <f>[1]QC!I9</f>
        <v>230</v>
      </c>
      <c r="J9" s="680">
        <f>[1]QC!J9</f>
        <v>3</v>
      </c>
      <c r="K9" s="133">
        <f>[1]QC!K9</f>
        <v>1.5</v>
      </c>
      <c r="L9" s="691">
        <f>[1]QC!L9</f>
        <v>0.875</v>
      </c>
      <c r="M9" s="692" t="str">
        <f>[1]QC!M9</f>
        <v>1 / RCX0834</v>
      </c>
      <c r="N9" s="693" t="str">
        <f>[1]QC!N9</f>
        <v>1 / RCX0834</v>
      </c>
      <c r="O9" s="304">
        <f>[1]QC!Z9</f>
        <v>1416.99498450804</v>
      </c>
      <c r="P9" s="304">
        <f>[1]QC!AA9</f>
        <v>1713.29797525404</v>
      </c>
      <c r="Q9" s="694" t="str">
        <f>[1]QC!AI9</f>
        <v>~</v>
      </c>
      <c r="R9" s="694" t="str">
        <f>[1]QC!AJ9</f>
        <v>~</v>
      </c>
      <c r="S9" s="695"/>
    </row>
    <row r="10" spans="1:19">
      <c r="A10" s="681" t="str">
        <f>[1]QC!A10</f>
        <v>QC002</v>
      </c>
      <c r="B10" s="681" t="str">
        <f>[1]QC!B10</f>
        <v>CL302C3</v>
      </c>
      <c r="C10" s="683"/>
      <c r="D10" s="257" t="str">
        <f>[1]QC!D10</f>
        <v>MT32-MT36,ZB19</v>
      </c>
      <c r="E10" s="528">
        <f>[1]QC!E10</f>
        <v>6826</v>
      </c>
      <c r="F10" s="133">
        <f>[1]QC!F10</f>
        <v>2</v>
      </c>
      <c r="G10" s="133">
        <f>[1]QC!G10</f>
        <v>9</v>
      </c>
      <c r="H10" s="133" t="str">
        <f>[1]QC!H10</f>
        <v>2x300</v>
      </c>
      <c r="I10" s="133">
        <f>[1]QC!I10</f>
        <v>230</v>
      </c>
      <c r="J10" s="680">
        <f>[1]QC!J10</f>
        <v>3</v>
      </c>
      <c r="K10" s="133">
        <f>[1]QC!K10</f>
        <v>2.4</v>
      </c>
      <c r="L10" s="691">
        <f>[1]QC!L10</f>
        <v>0.875</v>
      </c>
      <c r="M10" s="692" t="str">
        <f>[1]QC!M10</f>
        <v>2 / RCX1234</v>
      </c>
      <c r="N10" s="693" t="str">
        <f>[1]QC!N10</f>
        <v>2 / RCX1034</v>
      </c>
      <c r="O10" s="304">
        <f>[1]QC!Z10</f>
        <v>1855.24048833473</v>
      </c>
      <c r="P10" s="304">
        <f>[1]QC!AA10</f>
        <v>2151.54347908073</v>
      </c>
      <c r="Q10" s="694" t="str">
        <f>[1]QC!AI10</f>
        <v>~</v>
      </c>
      <c r="R10" s="694" t="str">
        <f>[1]QC!AJ10</f>
        <v>~</v>
      </c>
      <c r="S10" s="695"/>
    </row>
    <row r="11" spans="1:19">
      <c r="A11" s="681" t="str">
        <f>[1]QC!A11</f>
        <v>QC003</v>
      </c>
      <c r="B11" s="681" t="str">
        <f>[1]QC!B11</f>
        <v>CL302C4</v>
      </c>
      <c r="C11" s="683"/>
      <c r="D11" s="257" t="str">
        <f>[1]QC!D11</f>
        <v>MT40-MT44,ZB21</v>
      </c>
      <c r="E11" s="528">
        <f>[1]QC!E11</f>
        <v>7849.9</v>
      </c>
      <c r="F11" s="133">
        <f>[1]QC!F11</f>
        <v>2.3</v>
      </c>
      <c r="G11" s="133">
        <f>[1]QC!G11</f>
        <v>9</v>
      </c>
      <c r="H11" s="133" t="str">
        <f>[1]QC!H11</f>
        <v>2x300</v>
      </c>
      <c r="I11" s="133">
        <f>[1]QC!I11</f>
        <v>230</v>
      </c>
      <c r="J11" s="680">
        <f>[1]QC!J11</f>
        <v>3</v>
      </c>
      <c r="K11" s="133">
        <f>[1]QC!K11</f>
        <v>2.4</v>
      </c>
      <c r="L11" s="691">
        <f>[1]QC!L11</f>
        <v>0.875</v>
      </c>
      <c r="M11" s="692" t="str">
        <f>[1]QC!M11</f>
        <v>2 / RCX1634</v>
      </c>
      <c r="N11" s="693" t="str">
        <f>[1]QC!N11</f>
        <v>3 / RCX1534</v>
      </c>
      <c r="O11" s="304">
        <f>[1]QC!Z11</f>
        <v>1996.75482152958</v>
      </c>
      <c r="P11" s="304">
        <f>[1]QC!AA11</f>
        <v>2293.05781227558</v>
      </c>
      <c r="Q11" s="694" t="str">
        <f>[1]QC!AI11</f>
        <v>~</v>
      </c>
      <c r="R11" s="694" t="str">
        <f>[1]QC!AJ11</f>
        <v>~</v>
      </c>
      <c r="S11" s="695"/>
    </row>
    <row r="12" spans="1:19">
      <c r="A12" s="681" t="str">
        <f>[1]QC!A12</f>
        <v>QC004</v>
      </c>
      <c r="B12" s="681" t="str">
        <f>[1]QC!B12</f>
        <v>CL302C6</v>
      </c>
      <c r="C12" s="683"/>
      <c r="D12" s="257" t="str">
        <f>[1]QC!D12</f>
        <v>MT50-MT64,ZB29,ZB38</v>
      </c>
      <c r="E12" s="528">
        <f>[1]QC!E12</f>
        <v>10239</v>
      </c>
      <c r="F12" s="133">
        <f>[1]QC!F12</f>
        <v>3</v>
      </c>
      <c r="G12" s="133">
        <f>[1]QC!G12</f>
        <v>8</v>
      </c>
      <c r="H12" s="133" t="str">
        <f>[1]QC!H12</f>
        <v>2x300</v>
      </c>
      <c r="I12" s="133">
        <f>[1]QC!I12</f>
        <v>230</v>
      </c>
      <c r="J12" s="680">
        <f>[1]QC!J12</f>
        <v>5</v>
      </c>
      <c r="K12" s="133">
        <f>[1]QC!K12</f>
        <v>4</v>
      </c>
      <c r="L12" s="691">
        <f>[1]QC!L12</f>
        <v>1.125</v>
      </c>
      <c r="M12" s="692" t="str">
        <f>[1]QC!M12</f>
        <v>3 / RCX2434</v>
      </c>
      <c r="N12" s="693" t="str">
        <f>[1]QC!N12</f>
        <v>3 / RCX1534</v>
      </c>
      <c r="O12" s="304">
        <f>[1]QC!Z12</f>
        <v>2536.84622161267</v>
      </c>
      <c r="P12" s="304">
        <f>[1]QC!AA12</f>
        <v>2850.47029319757</v>
      </c>
      <c r="Q12" s="694" t="str">
        <f>[1]QC!AI12</f>
        <v>~</v>
      </c>
      <c r="R12" s="694" t="str">
        <f>[1]QC!AJ12</f>
        <v>~</v>
      </c>
      <c r="S12" s="695"/>
    </row>
    <row r="13" spans="1:19">
      <c r="A13" s="681" t="str">
        <f>[1]QC!A13</f>
        <v>QC005</v>
      </c>
      <c r="B13" s="681" t="str">
        <f>[1]QC!B13</f>
        <v>CL303C4</v>
      </c>
      <c r="C13" s="683"/>
      <c r="D13" s="257" t="str">
        <f>[1]QC!D13</f>
        <v>MT50-MT64,ZB29,ZB38</v>
      </c>
      <c r="E13" s="528">
        <f>[1]QC!E13</f>
        <v>12628.1</v>
      </c>
      <c r="F13" s="133">
        <f>[1]QC!F13</f>
        <v>3.7</v>
      </c>
      <c r="G13" s="133">
        <f>[1]QC!G13</f>
        <v>9</v>
      </c>
      <c r="H13" s="133" t="str">
        <f>[1]QC!H13</f>
        <v>3x300</v>
      </c>
      <c r="I13" s="133">
        <f>[1]QC!I13</f>
        <v>230</v>
      </c>
      <c r="J13" s="680">
        <f>[1]QC!J13</f>
        <v>3</v>
      </c>
      <c r="K13" s="133">
        <f>[1]QC!K13</f>
        <v>6</v>
      </c>
      <c r="L13" s="691">
        <f>[1]QC!L13</f>
        <v>1.125</v>
      </c>
      <c r="M13" s="692" t="str">
        <f>[1]QC!M13</f>
        <v>4 / RCX3134</v>
      </c>
      <c r="N13" s="693" t="str">
        <f>[1]QC!N13</f>
        <v>4 / RCX2034</v>
      </c>
      <c r="O13" s="304">
        <f>[1]QC!Z13</f>
        <v>2671.29031289262</v>
      </c>
      <c r="P13" s="304">
        <f>[1]QC!AA13</f>
        <v>2984.91438447752</v>
      </c>
      <c r="Q13" s="694" t="str">
        <f>[1]QC!AI13</f>
        <v>~</v>
      </c>
      <c r="R13" s="694" t="str">
        <f>[1]QC!AJ13</f>
        <v>~</v>
      </c>
      <c r="S13" s="695"/>
    </row>
    <row r="14" spans="1:19">
      <c r="A14" s="681" t="str">
        <f>[1]QC!A14</f>
        <v>QC006</v>
      </c>
      <c r="B14" s="681" t="str">
        <f>[1]QC!B14</f>
        <v>CL303C6</v>
      </c>
      <c r="C14" s="683"/>
      <c r="D14" s="257" t="str">
        <f>[1]QC!D14</f>
        <v>4DES5Y,MT100,ZB45</v>
      </c>
      <c r="E14" s="528">
        <f>[1]QC!E14</f>
        <v>15699.8</v>
      </c>
      <c r="F14" s="133">
        <f>[1]QC!F14</f>
        <v>4.6</v>
      </c>
      <c r="G14" s="133">
        <f>[1]QC!G14</f>
        <v>9</v>
      </c>
      <c r="H14" s="133" t="str">
        <f>[1]QC!H14</f>
        <v>3x300</v>
      </c>
      <c r="I14" s="133">
        <f>[1]QC!I14</f>
        <v>230</v>
      </c>
      <c r="J14" s="680">
        <f>[1]QC!J14</f>
        <v>5</v>
      </c>
      <c r="K14" s="133">
        <f>[1]QC!K14</f>
        <v>6</v>
      </c>
      <c r="L14" s="691">
        <f>[1]QC!L14</f>
        <v>1.125</v>
      </c>
      <c r="M14" s="692" t="str">
        <f>[1]QC!M14</f>
        <v>5 / RCX4734</v>
      </c>
      <c r="N14" s="693">
        <f>[1]QC!N14</f>
        <v>6</v>
      </c>
      <c r="O14" s="304">
        <f>[1]QC!Z14</f>
        <v>3398.33642838909</v>
      </c>
      <c r="P14" s="304">
        <f>[1]QC!AA14</f>
        <v>3711.96049997398</v>
      </c>
      <c r="Q14" s="694" t="str">
        <f>[1]QC!AI14</f>
        <v>~</v>
      </c>
      <c r="R14" s="694" t="str">
        <f>[1]QC!AJ14</f>
        <v>~</v>
      </c>
      <c r="S14" s="695"/>
    </row>
    <row r="15" spans="1:19">
      <c r="A15" s="681" t="str">
        <f>[1]QC!A15</f>
        <v>QC006.1</v>
      </c>
      <c r="B15" s="681" t="str">
        <f>[1]QC!B15</f>
        <v>CL304C6</v>
      </c>
      <c r="C15" s="683"/>
      <c r="D15" s="257" t="str">
        <f>[1]QC!D15</f>
        <v>4CES6YY,MT125,ZB48</v>
      </c>
      <c r="E15" s="528">
        <f>[1]QC!E15</f>
        <v>21501.9</v>
      </c>
      <c r="F15" s="133">
        <f>[1]QC!F15</f>
        <v>6.3</v>
      </c>
      <c r="G15" s="133">
        <f>[1]QC!G15</f>
        <v>9</v>
      </c>
      <c r="H15" s="133" t="str">
        <f>[1]QC!H15</f>
        <v>4x300</v>
      </c>
      <c r="I15" s="133">
        <f>[1]QC!I15</f>
        <v>230</v>
      </c>
      <c r="J15" s="680">
        <f>[1]QC!J15</f>
        <v>5</v>
      </c>
      <c r="K15" s="133">
        <f>[1]QC!K15</f>
        <v>6</v>
      </c>
      <c r="L15" s="691">
        <f>[1]QC!L15</f>
        <v>1.125</v>
      </c>
      <c r="M15" s="692" t="str">
        <f>[1]QC!M15</f>
        <v>TEX5-1 / SCX0645</v>
      </c>
      <c r="N15" s="693" t="str">
        <f>[1]QC!N15</f>
        <v>TES5-1 / TGES5</v>
      </c>
      <c r="O15" s="304">
        <f>[1]QC!Z15</f>
        <v>4078.06510629139</v>
      </c>
      <c r="P15" s="304">
        <f>[1]QC!AA15</f>
        <v>4719.54264697508</v>
      </c>
      <c r="Q15" s="694" t="str">
        <f>[1]QC!AI15</f>
        <v>~</v>
      </c>
      <c r="R15" s="694" t="str">
        <f>[1]QC!AJ15</f>
        <v>~</v>
      </c>
      <c r="S15" s="695"/>
    </row>
    <row r="16" spans="1:19">
      <c r="A16" s="681" t="str">
        <f>[1]QC!A16</f>
        <v>QC007</v>
      </c>
      <c r="B16" s="681" t="str">
        <f>[1]QC!B16</f>
        <v>CL401C3</v>
      </c>
      <c r="C16" s="683"/>
      <c r="D16" s="257" t="str">
        <f>[1]QC!D16</f>
        <v>MT28,ZB15</v>
      </c>
      <c r="E16" s="528">
        <f>[1]QC!E16</f>
        <v>6826</v>
      </c>
      <c r="F16" s="133">
        <f>[1]QC!F16</f>
        <v>2</v>
      </c>
      <c r="G16" s="133">
        <f>[1]QC!G16</f>
        <v>12</v>
      </c>
      <c r="H16" s="133" t="str">
        <f>[1]QC!H16</f>
        <v>1x400</v>
      </c>
      <c r="I16" s="133">
        <f>[1]QC!I16</f>
        <v>230</v>
      </c>
      <c r="J16" s="680">
        <f>[1]QC!J16</f>
        <v>3</v>
      </c>
      <c r="K16" s="133">
        <f>[1]QC!K16</f>
        <v>1.5</v>
      </c>
      <c r="L16" s="691">
        <f>[1]QC!L16</f>
        <v>0.875</v>
      </c>
      <c r="M16" s="692" t="str">
        <f>[1]QC!M16</f>
        <v>1 / RCX0834</v>
      </c>
      <c r="N16" s="693" t="str">
        <f>[1]QC!N16</f>
        <v>1 / RCX0834</v>
      </c>
      <c r="O16" s="304">
        <f>[1]QC!Z16</f>
        <v>1618.38738418568</v>
      </c>
      <c r="P16" s="304">
        <f>[1]QC!AA16</f>
        <v>1914.69037493169</v>
      </c>
      <c r="Q16" s="694">
        <f>[1]QC!AI16</f>
        <v>1946.23238192089</v>
      </c>
      <c r="R16" s="694">
        <f>[1]QC!AJ16</f>
        <v>2242.5353726669</v>
      </c>
      <c r="S16" s="695"/>
    </row>
    <row r="17" spans="1:19">
      <c r="A17" s="681" t="str">
        <f>[1]QC!A17</f>
        <v>QC008</v>
      </c>
      <c r="B17" s="681" t="str">
        <f>[1]QC!B17</f>
        <v>CL401C4</v>
      </c>
      <c r="C17" s="683"/>
      <c r="D17" s="257" t="str">
        <f>[1]QC!D17</f>
        <v>MT32,ZB19</v>
      </c>
      <c r="E17" s="528">
        <f>[1]QC!E17</f>
        <v>7849.9</v>
      </c>
      <c r="F17" s="133">
        <f>[1]QC!F17</f>
        <v>2.3</v>
      </c>
      <c r="G17" s="133">
        <f>[1]QC!G17</f>
        <v>12</v>
      </c>
      <c r="H17" s="133" t="str">
        <f>[1]QC!H17</f>
        <v>1x400</v>
      </c>
      <c r="I17" s="133">
        <f>[1]QC!I17</f>
        <v>230</v>
      </c>
      <c r="J17" s="680">
        <f>[1]QC!J17</f>
        <v>3</v>
      </c>
      <c r="K17" s="133">
        <f>[1]QC!K17</f>
        <v>1.5</v>
      </c>
      <c r="L17" s="691">
        <f>[1]QC!L17</f>
        <v>0.875</v>
      </c>
      <c r="M17" s="692" t="str">
        <f>[1]QC!M17</f>
        <v>2 / RCX1234</v>
      </c>
      <c r="N17" s="693" t="str">
        <f>[1]QC!N17</f>
        <v>2 / RCX1034</v>
      </c>
      <c r="O17" s="304">
        <f>[1]QC!Z17</f>
        <v>1767.69149718942</v>
      </c>
      <c r="P17" s="304">
        <f>[1]QC!AA17</f>
        <v>2063.99448793542</v>
      </c>
      <c r="Q17" s="694">
        <f>[1]QC!AI17</f>
        <v>2095.53649492463</v>
      </c>
      <c r="R17" s="694">
        <f>[1]QC!AJ17</f>
        <v>2391.83948567063</v>
      </c>
      <c r="S17" s="695"/>
    </row>
    <row r="18" spans="1:19">
      <c r="A18" s="681" t="str">
        <f>[1]QC!A18</f>
        <v>QC009</v>
      </c>
      <c r="B18" s="681" t="str">
        <f>[1]QC!B18</f>
        <v>CL401C5</v>
      </c>
      <c r="C18" s="683"/>
      <c r="D18" s="257" t="str">
        <f>[1]QC!D18</f>
        <v>MT40,ZB21</v>
      </c>
      <c r="E18" s="528">
        <f>[1]QC!E18</f>
        <v>9897.7</v>
      </c>
      <c r="F18" s="133">
        <f>[1]QC!F18</f>
        <v>2.9</v>
      </c>
      <c r="G18" s="133">
        <f>[1]QC!G18</f>
        <v>12</v>
      </c>
      <c r="H18" s="133" t="str">
        <f>[1]QC!H18</f>
        <v>1x400</v>
      </c>
      <c r="I18" s="133">
        <f>[1]QC!I18</f>
        <v>230</v>
      </c>
      <c r="J18" s="680">
        <f>[1]QC!J18</f>
        <v>5</v>
      </c>
      <c r="K18" s="133">
        <f>[1]QC!K18</f>
        <v>2.5</v>
      </c>
      <c r="L18" s="691">
        <f>[1]QC!L18</f>
        <v>0.875</v>
      </c>
      <c r="M18" s="692" t="str">
        <f>[1]QC!M18</f>
        <v>3 / RCX2434</v>
      </c>
      <c r="N18" s="693" t="str">
        <f>[1]QC!N18</f>
        <v>3 / RCX1534</v>
      </c>
      <c r="O18" s="304">
        <f>[1]QC!Z18</f>
        <v>1993.59511164725</v>
      </c>
      <c r="P18" s="304">
        <f>[1]QC!AA18</f>
        <v>2289.89810239327</v>
      </c>
      <c r="Q18" s="694">
        <f>[1]QC!AI18</f>
        <v>2321.44010938246</v>
      </c>
      <c r="R18" s="694">
        <f>[1]QC!AJ18</f>
        <v>2617.74310012847</v>
      </c>
      <c r="S18" s="695"/>
    </row>
    <row r="19" spans="1:19">
      <c r="A19" s="681" t="str">
        <f>[1]QC!A19</f>
        <v>QC010</v>
      </c>
      <c r="B19" s="681" t="str">
        <f>[1]QC!B19</f>
        <v>CL401C6</v>
      </c>
      <c r="C19" s="683"/>
      <c r="D19" s="257" t="str">
        <f>[1]QC!D19</f>
        <v>MT50,ZB26</v>
      </c>
      <c r="E19" s="528">
        <f>[1]QC!E19</f>
        <v>10580.3</v>
      </c>
      <c r="F19" s="133">
        <f>[1]QC!F19</f>
        <v>3.1</v>
      </c>
      <c r="G19" s="133">
        <f>[1]QC!G19</f>
        <v>12</v>
      </c>
      <c r="H19" s="133" t="str">
        <f>[1]QC!H19</f>
        <v>1x400</v>
      </c>
      <c r="I19" s="133">
        <f>[1]QC!I19</f>
        <v>230</v>
      </c>
      <c r="J19" s="680">
        <f>[1]QC!J19</f>
        <v>5</v>
      </c>
      <c r="K19" s="133">
        <f>[1]QC!K19</f>
        <v>2.5</v>
      </c>
      <c r="L19" s="691">
        <f>[1]QC!L19</f>
        <v>0.875</v>
      </c>
      <c r="M19" s="692" t="str">
        <f>[1]QC!M19</f>
        <v>3 / RCX2434</v>
      </c>
      <c r="N19" s="693" t="str">
        <f>[1]QC!N19</f>
        <v>3 / RCX2034</v>
      </c>
      <c r="O19" s="304">
        <f>[1]QC!Z19</f>
        <v>2188.33960686952</v>
      </c>
      <c r="P19" s="304">
        <f>[1]QC!AA19</f>
        <v>2484.64259761552</v>
      </c>
      <c r="Q19" s="694">
        <f>[1]QC!AI19</f>
        <v>2516.18460460473</v>
      </c>
      <c r="R19" s="694">
        <f>[1]QC!AJ19</f>
        <v>2812.48759535073</v>
      </c>
      <c r="S19" s="695"/>
    </row>
    <row r="20" spans="1:19">
      <c r="A20" s="681" t="str">
        <f>[1]QC!A20</f>
        <v>QC010.1</v>
      </c>
      <c r="B20" s="681" t="str">
        <f>[1]QC!B20</f>
        <v>CL402C3</v>
      </c>
      <c r="C20" s="683"/>
      <c r="D20" s="257" t="str">
        <f>[1]QC!D20</f>
        <v>MT64,ZB29</v>
      </c>
      <c r="E20" s="528">
        <f>[1]QC!E20</f>
        <v>12628.1</v>
      </c>
      <c r="F20" s="133">
        <f>[1]QC!F20</f>
        <v>3.7</v>
      </c>
      <c r="G20" s="133">
        <f>[1]QC!G20</f>
        <v>14</v>
      </c>
      <c r="H20" s="133" t="str">
        <f>[1]QC!H20</f>
        <v>2x400</v>
      </c>
      <c r="I20" s="133">
        <f>[1]QC!I20</f>
        <v>415</v>
      </c>
      <c r="J20" s="680">
        <f>[1]QC!J20</f>
        <v>3</v>
      </c>
      <c r="K20" s="133">
        <f>[1]QC!K20</f>
        <v>3</v>
      </c>
      <c r="L20" s="691">
        <f>[1]QC!L20</f>
        <v>1.125</v>
      </c>
      <c r="M20" s="692" t="str">
        <f>[1]QC!M20</f>
        <v>3 / RCX2434</v>
      </c>
      <c r="N20" s="693" t="str">
        <f>[1]QC!N20</f>
        <v>3 / RCX2034</v>
      </c>
      <c r="O20" s="304">
        <f>[1]QC!Z20</f>
        <v>2521.57950455749</v>
      </c>
      <c r="P20" s="304">
        <f>[1]QC!AA20</f>
        <v>2835.20357614238</v>
      </c>
      <c r="Q20" s="694">
        <f>[1]QC!AI20</f>
        <v>3177.2695000279</v>
      </c>
      <c r="R20" s="694">
        <f>[1]QC!AJ20</f>
        <v>3490.89357161279</v>
      </c>
      <c r="S20" s="695"/>
    </row>
    <row r="21" spans="1:19">
      <c r="A21" s="681" t="str">
        <f>[1]QC!A21</f>
        <v>QC011</v>
      </c>
      <c r="B21" s="681" t="str">
        <f>[1]QC!B21</f>
        <v>CL402C4</v>
      </c>
      <c r="C21" s="683"/>
      <c r="D21" s="257" t="str">
        <f>[1]QC!D21</f>
        <v>MT80,CS33,ZB38</v>
      </c>
      <c r="E21" s="528">
        <f>[1]QC!E21</f>
        <v>16041.1</v>
      </c>
      <c r="F21" s="133">
        <f>[1]QC!F21</f>
        <v>4.7</v>
      </c>
      <c r="G21" s="133">
        <f>[1]QC!G21</f>
        <v>14</v>
      </c>
      <c r="H21" s="133" t="str">
        <f>[1]QC!H21</f>
        <v>2x400</v>
      </c>
      <c r="I21" s="133">
        <f>[1]QC!I21</f>
        <v>415</v>
      </c>
      <c r="J21" s="680">
        <f>[1]QC!J21</f>
        <v>3</v>
      </c>
      <c r="K21" s="133">
        <f>[1]QC!K21</f>
        <v>3</v>
      </c>
      <c r="L21" s="691">
        <f>[1]QC!L21</f>
        <v>1.125</v>
      </c>
      <c r="M21" s="692" t="str">
        <f>[1]QC!M21</f>
        <v>4 / RCX3134</v>
      </c>
      <c r="N21" s="693" t="str">
        <f>[1]QC!N21</f>
        <v>3 / RCX2034</v>
      </c>
      <c r="O21" s="304">
        <f>[1]QC!Z21</f>
        <v>2803.30987431237</v>
      </c>
      <c r="P21" s="304">
        <f>[1]QC!AA21</f>
        <v>3116.93394589728</v>
      </c>
      <c r="Q21" s="694">
        <f>[1]QC!AI21</f>
        <v>3458.99986978279</v>
      </c>
      <c r="R21" s="694">
        <f>[1]QC!AJ21</f>
        <v>3772.62394136769</v>
      </c>
      <c r="S21" s="695"/>
    </row>
    <row r="22" spans="1:19">
      <c r="A22" s="681" t="str">
        <f>[1]QC!A22</f>
        <v>QC012</v>
      </c>
      <c r="B22" s="681" t="str">
        <f>[1]QC!B22</f>
        <v>CL402C5</v>
      </c>
      <c r="C22" s="683"/>
      <c r="D22" s="257" t="str">
        <f>[1]QC!D22</f>
        <v>4EES4Y,MT100,ZB45</v>
      </c>
      <c r="E22" s="528">
        <f>[1]QC!E22</f>
        <v>19795.4</v>
      </c>
      <c r="F22" s="133">
        <f>[1]QC!F22</f>
        <v>5.8</v>
      </c>
      <c r="G22" s="133">
        <f>[1]QC!G22</f>
        <v>14</v>
      </c>
      <c r="H22" s="133" t="str">
        <f>[1]QC!H22</f>
        <v>2x400</v>
      </c>
      <c r="I22" s="133">
        <f>[1]QC!I22</f>
        <v>415</v>
      </c>
      <c r="J22" s="680">
        <f>[1]QC!J22</f>
        <v>5</v>
      </c>
      <c r="K22" s="133">
        <f>[1]QC!K22</f>
        <v>5</v>
      </c>
      <c r="L22" s="691">
        <f>[1]QC!L22</f>
        <v>1.125</v>
      </c>
      <c r="M22" s="692" t="str">
        <f>[1]QC!M22</f>
        <v>4 / RCX3134</v>
      </c>
      <c r="N22" s="693">
        <f>[1]QC!N22</f>
        <v>4</v>
      </c>
      <c r="O22" s="304">
        <f>[1]QC!Z22</f>
        <v>3160.34144888653</v>
      </c>
      <c r="P22" s="304">
        <f>[1]QC!AA22</f>
        <v>3473.96552047143</v>
      </c>
      <c r="Q22" s="694">
        <f>[1]QC!AI22</f>
        <v>3816.03144435694</v>
      </c>
      <c r="R22" s="694">
        <f>[1]QC!AJ22</f>
        <v>4129.65551594185</v>
      </c>
      <c r="S22" s="695"/>
    </row>
    <row r="23" spans="1:19">
      <c r="A23" s="681" t="str">
        <f>[1]QC!A23</f>
        <v>QC013</v>
      </c>
      <c r="B23" s="681" t="str">
        <f>[1]QC!B23</f>
        <v>CL402C6</v>
      </c>
      <c r="C23" s="683"/>
      <c r="D23" s="257" t="str">
        <f>[1]QC!D23</f>
        <v>4DES5Y,MT125,ZFI23,ZB48</v>
      </c>
      <c r="E23" s="528">
        <f>[1]QC!E23</f>
        <v>21501.9</v>
      </c>
      <c r="F23" s="133">
        <f>[1]QC!F23</f>
        <v>6.3</v>
      </c>
      <c r="G23" s="133">
        <f>[1]QC!G23</f>
        <v>14</v>
      </c>
      <c r="H23" s="133" t="str">
        <f>[1]QC!H23</f>
        <v>2x400</v>
      </c>
      <c r="I23" s="133">
        <f>[1]QC!I23</f>
        <v>415</v>
      </c>
      <c r="J23" s="680">
        <f>[1]QC!J23</f>
        <v>5</v>
      </c>
      <c r="K23" s="133">
        <f>[1]QC!K23</f>
        <v>5</v>
      </c>
      <c r="L23" s="691">
        <f>[1]QC!L23</f>
        <v>1.125</v>
      </c>
      <c r="M23" s="692" t="str">
        <f>[1]QC!M23</f>
        <v>5 / RCX4734</v>
      </c>
      <c r="N23" s="693" t="str">
        <f>[1]QC!N23</f>
        <v>5 zfi</v>
      </c>
      <c r="O23" s="304">
        <f>[1]QC!Z23</f>
        <v>3471.93264124216</v>
      </c>
      <c r="P23" s="304">
        <f>[1]QC!AA23</f>
        <v>3785.55671282705</v>
      </c>
      <c r="Q23" s="694">
        <f>[1]QC!AI23</f>
        <v>4127.62263671257</v>
      </c>
      <c r="R23" s="694">
        <f>[1]QC!AJ23</f>
        <v>4441.24670829747</v>
      </c>
      <c r="S23" s="695"/>
    </row>
    <row r="24" spans="1:19">
      <c r="A24" s="681" t="str">
        <f>[1]QC!A24</f>
        <v>QC013.1</v>
      </c>
      <c r="B24" s="681" t="str">
        <f>[1]QC!B24</f>
        <v>CL403C4</v>
      </c>
      <c r="C24" s="683"/>
      <c r="D24" s="257" t="str">
        <f>[1]QC!D24</f>
        <v>4CES6Y,MT125,ZFI26,ZB58</v>
      </c>
      <c r="E24" s="528">
        <f>[1]QC!E24</f>
        <v>25597.5</v>
      </c>
      <c r="F24" s="133">
        <f>[1]QC!F24</f>
        <v>7.5</v>
      </c>
      <c r="G24" s="133">
        <f>[1]QC!G24</f>
        <v>15</v>
      </c>
      <c r="H24" s="133" t="str">
        <f>[1]QC!H24</f>
        <v>3x400</v>
      </c>
      <c r="I24" s="133">
        <f>[1]QC!I24</f>
        <v>415</v>
      </c>
      <c r="J24" s="680">
        <f>[1]QC!J24</f>
        <v>3</v>
      </c>
      <c r="K24" s="133">
        <f>[1]QC!K24</f>
        <v>7.5</v>
      </c>
      <c r="L24" s="691">
        <f>[1]QC!L24</f>
        <v>1.125</v>
      </c>
      <c r="M24" s="692">
        <f>[1]QC!M24</f>
        <v>6</v>
      </c>
      <c r="N24" s="693" t="str">
        <f>[1]QC!N24</f>
        <v>5 zfi,6</v>
      </c>
      <c r="O24" s="304">
        <f>[1]QC!Z24</f>
        <v>4036.26933992722</v>
      </c>
      <c r="P24" s="304">
        <f>[1]QC!AA24</f>
        <v>4349.89341151212</v>
      </c>
      <c r="Q24" s="694">
        <f>[1]QC!AI24</f>
        <v>5019.80433313284</v>
      </c>
      <c r="R24" s="694">
        <f>[1]QC!AJ24</f>
        <v>5333.42840471774</v>
      </c>
      <c r="S24" s="695"/>
    </row>
    <row r="25" spans="1:19">
      <c r="A25" s="681" t="str">
        <f>[1]QC!A25</f>
        <v>QC014</v>
      </c>
      <c r="B25" s="681" t="str">
        <f>[1]QC!B25</f>
        <v>CL403C5</v>
      </c>
      <c r="C25" s="683"/>
      <c r="D25" s="257" t="str">
        <f>[1]QC!D25</f>
        <v>4TES9Y,MT160,ZFI31</v>
      </c>
      <c r="E25" s="528">
        <f>[1]QC!E25</f>
        <v>29351.8</v>
      </c>
      <c r="F25" s="133">
        <f>[1]QC!F25</f>
        <v>8.6</v>
      </c>
      <c r="G25" s="133">
        <f>[1]QC!G25</f>
        <v>15</v>
      </c>
      <c r="H25" s="133" t="str">
        <f>[1]QC!H25</f>
        <v>3x400</v>
      </c>
      <c r="I25" s="133">
        <f>[1]QC!I25</f>
        <v>415</v>
      </c>
      <c r="J25" s="680">
        <f>[1]QC!J25</f>
        <v>5</v>
      </c>
      <c r="K25" s="133">
        <f>[1]QC!K25</f>
        <v>7.5</v>
      </c>
      <c r="L25" s="691">
        <f>[1]QC!L25</f>
        <v>1.125</v>
      </c>
      <c r="M25" s="692" t="str">
        <f>[1]QC!M25</f>
        <v>6 / SCX0645</v>
      </c>
      <c r="N25" s="693" t="str">
        <f>[1]QC!N25</f>
        <v>TES2-6 /TGES5</v>
      </c>
      <c r="O25" s="304">
        <f>[1]QC!Z25</f>
        <v>4466.00552605103</v>
      </c>
      <c r="P25" s="304">
        <f>[1]QC!AA25</f>
        <v>5107.4830667347</v>
      </c>
      <c r="Q25" s="694">
        <f>[1]QC!AI25</f>
        <v>5440.45244281294</v>
      </c>
      <c r="R25" s="694">
        <f>[1]QC!AJ25</f>
        <v>6081.92998349663</v>
      </c>
      <c r="S25" s="695"/>
    </row>
    <row r="26" spans="1:19">
      <c r="A26" s="681" t="str">
        <f>[1]QC!A26</f>
        <v>QC015</v>
      </c>
      <c r="B26" s="681" t="str">
        <f>[1]QC!B26</f>
        <v>CL403C6</v>
      </c>
      <c r="C26" s="683"/>
      <c r="D26" s="257" t="str">
        <f>[1]QC!D26</f>
        <v>4PES12Y,ZFI36</v>
      </c>
      <c r="E26" s="528">
        <f>[1]QC!E26</f>
        <v>33447.4</v>
      </c>
      <c r="F26" s="133">
        <f>[1]QC!F26</f>
        <v>9.8</v>
      </c>
      <c r="G26" s="133">
        <f>[1]QC!G26</f>
        <v>15</v>
      </c>
      <c r="H26" s="133" t="str">
        <f>[1]QC!H26</f>
        <v>3x400</v>
      </c>
      <c r="I26" s="133">
        <f>[1]QC!I26</f>
        <v>415</v>
      </c>
      <c r="J26" s="680">
        <f>[1]QC!J26</f>
        <v>5</v>
      </c>
      <c r="K26" s="133">
        <f>[1]QC!K26</f>
        <v>7.5</v>
      </c>
      <c r="L26" s="691">
        <f>[1]QC!L26</f>
        <v>1.375</v>
      </c>
      <c r="M26" s="692" t="str">
        <f>[1]QC!M26</f>
        <v>6 / SCX0645</v>
      </c>
      <c r="N26" s="693" t="str">
        <f>[1]QC!N26</f>
        <v>TES2-6 /TGES5 </v>
      </c>
      <c r="O26" s="304">
        <f>[1]QC!Z26</f>
        <v>4989.21906988152</v>
      </c>
      <c r="P26" s="304">
        <f>[1]QC!AA26</f>
        <v>5665.74158807644</v>
      </c>
      <c r="Q26" s="694">
        <f>[1]QC!AI26</f>
        <v>5972.75406308714</v>
      </c>
      <c r="R26" s="694">
        <f>[1]QC!AJ26</f>
        <v>6649.27658128206</v>
      </c>
      <c r="S26" s="695"/>
    </row>
    <row r="27" spans="1:19">
      <c r="A27" s="681" t="str">
        <f>[1]QC!A27</f>
        <v>QC016</v>
      </c>
      <c r="B27" s="681" t="str">
        <f>[1]QC!B27</f>
        <v>CL404C6</v>
      </c>
      <c r="C27" s="683"/>
      <c r="D27" s="257" t="str">
        <f>[1]QC!D27</f>
        <v>4NES14Y,ZFI39</v>
      </c>
      <c r="E27" s="528">
        <f>[1]QC!E27</f>
        <v>41297.3</v>
      </c>
      <c r="F27" s="133">
        <f>[1]QC!F27</f>
        <v>12.1</v>
      </c>
      <c r="G27" s="133">
        <f>[1]QC!G27</f>
        <v>16</v>
      </c>
      <c r="H27" s="133" t="str">
        <f>[1]QC!H27</f>
        <v>4x400</v>
      </c>
      <c r="I27" s="133">
        <f>[1]QC!I27</f>
        <v>415</v>
      </c>
      <c r="J27" s="680">
        <f>[1]QC!J27</f>
        <v>5</v>
      </c>
      <c r="K27" s="133">
        <f>[1]QC!K27</f>
        <v>9</v>
      </c>
      <c r="L27" s="691">
        <f>[1]QC!L27</f>
        <v>1.375</v>
      </c>
      <c r="M27" s="692" t="str">
        <f>[1]QC!M27</f>
        <v>TEX5-1 / TCLE5HW / SCX0645</v>
      </c>
      <c r="N27" s="693" t="str">
        <f>[1]QC!N27</f>
        <v>TES5-1 /TGES5</v>
      </c>
      <c r="O27" s="304">
        <f>[1]QC!Z27</f>
        <v>6253.33765473193</v>
      </c>
      <c r="P27" s="304">
        <f>[1]QC!AA27</f>
        <v>6929.86017292686</v>
      </c>
      <c r="Q27" s="694">
        <f>[1]QC!AI27</f>
        <v>7564.71764567276</v>
      </c>
      <c r="R27" s="694">
        <f>[1]QC!AJ27</f>
        <v>8241.24016386768</v>
      </c>
      <c r="S27" s="695"/>
    </row>
    <row r="28" spans="1:19">
      <c r="A28" s="681" t="str">
        <f>[1]QC!A29</f>
        <v>QC018</v>
      </c>
      <c r="B28" s="681" t="str">
        <f>[1]QC!B29</f>
        <v>NT501C6</v>
      </c>
      <c r="C28" s="683"/>
      <c r="D28" s="257" t="str">
        <f>[1]QC!D29</f>
        <v>4CES6Y,MT125,ZFI26</v>
      </c>
      <c r="E28" s="528">
        <f>[1]QC!E29</f>
        <v>26962.7</v>
      </c>
      <c r="F28" s="133">
        <f>[1]QC!F29</f>
        <v>7.9</v>
      </c>
      <c r="G28" s="133">
        <f>[1]QC!G29</f>
        <v>26</v>
      </c>
      <c r="H28" s="133" t="str">
        <f>[1]QC!H29</f>
        <v>1X500</v>
      </c>
      <c r="I28" s="133">
        <f>[1]QC!I29</f>
        <v>415</v>
      </c>
      <c r="J28" s="680">
        <f>[1]QC!J29</f>
        <v>6</v>
      </c>
      <c r="K28" s="133">
        <f>[1]QC!K29</f>
        <v>9</v>
      </c>
      <c r="L28" s="691">
        <f>[1]QC!L29</f>
        <v>1.125</v>
      </c>
      <c r="M28" s="692">
        <f>[1]QC!M29</f>
        <v>6</v>
      </c>
      <c r="N28" s="693" t="str">
        <f>[1]QC!N29</f>
        <v>6 /5 zfi</v>
      </c>
      <c r="O28" s="304">
        <f>[1]QC!Z29</f>
        <v>4610.68853728166</v>
      </c>
      <c r="P28" s="304">
        <f>[1]QC!AA29</f>
        <v>5201.25516203805</v>
      </c>
      <c r="Q28" s="694">
        <f>[1]QC!AI29</f>
        <v>4841.0995675185</v>
      </c>
      <c r="R28" s="694">
        <f>[1]QC!AJ29</f>
        <v>5431.6661922749</v>
      </c>
      <c r="S28" s="695"/>
    </row>
    <row r="29" spans="1:19">
      <c r="A29" s="681" t="str">
        <f>[1]QC!A30</f>
        <v>QC019</v>
      </c>
      <c r="B29" s="681" t="str">
        <f>[1]QC!B30</f>
        <v>NT501C8</v>
      </c>
      <c r="C29" s="683"/>
      <c r="D29" s="257" t="str">
        <f>[1]QC!D30</f>
        <v>4TES9Y,ZFI31,ZFI36</v>
      </c>
      <c r="E29" s="528">
        <f>[1]QC!E30</f>
        <v>30034.4</v>
      </c>
      <c r="F29" s="133">
        <f>[1]QC!F30</f>
        <v>8.8</v>
      </c>
      <c r="G29" s="133">
        <f>[1]QC!G30</f>
        <v>26</v>
      </c>
      <c r="H29" s="133" t="str">
        <f>[1]QC!H30</f>
        <v>1X500</v>
      </c>
      <c r="I29" s="133">
        <f>[1]QC!I30</f>
        <v>415</v>
      </c>
      <c r="J29" s="680">
        <f>[1]QC!J30</f>
        <v>6</v>
      </c>
      <c r="K29" s="133">
        <f>[1]QC!K30</f>
        <v>9</v>
      </c>
      <c r="L29" s="691">
        <f>[1]QC!L30</f>
        <v>1.375</v>
      </c>
      <c r="M29" s="692">
        <f>[1]QC!M30</f>
        <v>6</v>
      </c>
      <c r="N29" s="693" t="str">
        <f>[1]QC!N30</f>
        <v>TES2-6 /TGES5 </v>
      </c>
      <c r="O29" s="304">
        <f>[1]QC!Z30</f>
        <v>5303.93772450675</v>
      </c>
      <c r="P29" s="304">
        <f>[1]QC!AA30</f>
        <v>5926.76797935287</v>
      </c>
      <c r="Q29" s="694">
        <f>[1]QC!AI30</f>
        <v>5534.34875474359</v>
      </c>
      <c r="R29" s="694">
        <f>[1]QC!AJ30</f>
        <v>6157.17900958971</v>
      </c>
      <c r="S29" s="695"/>
    </row>
    <row r="30" spans="1:19">
      <c r="A30" s="681" t="str">
        <f>[1]QC!A31</f>
        <v>QC020</v>
      </c>
      <c r="B30" s="681" t="str">
        <f>[1]QC!B31</f>
        <v>NT502C4</v>
      </c>
      <c r="C30" s="683"/>
      <c r="D30" s="257" t="str">
        <f>[1]QC!D31</f>
        <v>4PES12Y,ZFI39</v>
      </c>
      <c r="E30" s="528">
        <f>[1]QC!E31</f>
        <v>42662.5</v>
      </c>
      <c r="F30" s="133">
        <f>[1]QC!F31</f>
        <v>12.5</v>
      </c>
      <c r="G30" s="133">
        <f>[1]QC!G31</f>
        <v>26</v>
      </c>
      <c r="H30" s="133" t="str">
        <f>[1]QC!H31</f>
        <v>2X500</v>
      </c>
      <c r="I30" s="133">
        <f>[1]QC!I31</f>
        <v>415</v>
      </c>
      <c r="J30" s="680">
        <f>[1]QC!J31</f>
        <v>6</v>
      </c>
      <c r="K30" s="133">
        <f>[1]QC!K31</f>
        <v>9</v>
      </c>
      <c r="L30" s="691">
        <f>[1]QC!L31</f>
        <v>1.375</v>
      </c>
      <c r="M30" s="692" t="str">
        <f>[1]QC!M31</f>
        <v>TEX5-1 / TCLE5HW / RCX4734</v>
      </c>
      <c r="N30" s="693" t="str">
        <f>[1]QC!N31</f>
        <v>TES5-1 ZFI /TGES5 </v>
      </c>
      <c r="O30" s="304">
        <f>[1]QC!Z31</f>
        <v>6312.27399558072</v>
      </c>
      <c r="P30" s="304">
        <f>[1]QC!AA31</f>
        <v>6954.15186947445</v>
      </c>
      <c r="Q30" s="694">
        <f>[1]QC!AI31</f>
        <v>6773.0960560544</v>
      </c>
      <c r="R30" s="694">
        <f>[1]QC!AJ31</f>
        <v>7414.97392994814</v>
      </c>
      <c r="S30" s="695"/>
    </row>
    <row r="31" spans="1:19">
      <c r="A31" s="681" t="str">
        <f>[1]QC!A32</f>
        <v>QC021</v>
      </c>
      <c r="B31" s="681" t="str">
        <f>[1]QC!B32</f>
        <v>NT502C5</v>
      </c>
      <c r="C31" s="683"/>
      <c r="D31" s="257" t="str">
        <f>[1]QC!D32</f>
        <v>4NES14Y,ZFI50</v>
      </c>
      <c r="E31" s="528">
        <f>[1]QC!E32</f>
        <v>48464.6</v>
      </c>
      <c r="F31" s="133">
        <f>[1]QC!F32</f>
        <v>14.2</v>
      </c>
      <c r="G31" s="133">
        <f>[1]QC!G32</f>
        <v>26</v>
      </c>
      <c r="H31" s="133" t="str">
        <f>[1]QC!H32</f>
        <v>2x500</v>
      </c>
      <c r="I31" s="133">
        <f>[1]QC!I32</f>
        <v>415</v>
      </c>
      <c r="J31" s="680">
        <f>[1]QC!J32</f>
        <v>6</v>
      </c>
      <c r="K31" s="133">
        <f>[1]QC!K32</f>
        <v>9</v>
      </c>
      <c r="L31" s="691">
        <f>[1]QC!L32</f>
        <v>1.375</v>
      </c>
      <c r="M31" s="692" t="str">
        <f>[1]QC!M32</f>
        <v>TEX5-2 / TCLE7.5HW / SCX0645</v>
      </c>
      <c r="N31" s="693" t="str">
        <f>[1]QC!N32</f>
        <v>TES5-1 ZFI /TGES7.5 </v>
      </c>
      <c r="O31" s="304">
        <f>[1]QC!Z32</f>
        <v>7280.43234325714</v>
      </c>
      <c r="P31" s="304">
        <f>[1]QC!AA32</f>
        <v>7922.31021715088</v>
      </c>
      <c r="Q31" s="694">
        <f>[1]QC!AI32</f>
        <v>7741.25440373082</v>
      </c>
      <c r="R31" s="694">
        <f>[1]QC!AJ32</f>
        <v>8383.13227762455</v>
      </c>
      <c r="S31" s="695"/>
    </row>
    <row r="32" spans="1:19">
      <c r="A32" s="681" t="str">
        <f>[1]QC!A33</f>
        <v>QC022</v>
      </c>
      <c r="B32" s="681" t="str">
        <f>[1]QC!B33</f>
        <v>NT502C6</v>
      </c>
      <c r="C32" s="683"/>
      <c r="D32" s="257" t="str">
        <f>[1]QC!D33</f>
        <v>4HE18Y,ZFI59,ZFI68</v>
      </c>
      <c r="E32" s="528">
        <f>[1]QC!E33</f>
        <v>54608</v>
      </c>
      <c r="F32" s="133">
        <f>[1]QC!F33</f>
        <v>16</v>
      </c>
      <c r="G32" s="133">
        <f>[1]QC!G33</f>
        <v>26</v>
      </c>
      <c r="H32" s="133" t="str">
        <f>[1]QC!H33</f>
        <v>2x500</v>
      </c>
      <c r="I32" s="133">
        <f>[1]QC!I33</f>
        <v>415</v>
      </c>
      <c r="J32" s="680">
        <f>[1]QC!J33</f>
        <v>6</v>
      </c>
      <c r="K32" s="133">
        <f>[1]QC!K33</f>
        <v>9</v>
      </c>
      <c r="L32" s="691">
        <f>[1]QC!L33</f>
        <v>1.375</v>
      </c>
      <c r="M32" s="692" t="str">
        <f>[1]QC!M33</f>
        <v>TEX5-2 / TCLE7.5HW / SCX0845</v>
      </c>
      <c r="N32" s="693" t="str">
        <f>[1]QC!N33</f>
        <v>TES5-2 ZFI /SCX0857/TGES7.5</v>
      </c>
      <c r="O32" s="304">
        <f>[1]QC!Z33</f>
        <v>7860.13209464364</v>
      </c>
      <c r="P32" s="304">
        <f>[1]QC!AA33</f>
        <v>8502.00996853738</v>
      </c>
      <c r="Q32" s="694">
        <f>[1]QC!AI33</f>
        <v>8320.95415511732</v>
      </c>
      <c r="R32" s="694">
        <f>[1]QC!AJ33</f>
        <v>8962.83202901106</v>
      </c>
      <c r="S32" s="695"/>
    </row>
    <row r="33" spans="1:19">
      <c r="A33" s="681" t="str">
        <f>[1]QC!A34</f>
        <v>QC023</v>
      </c>
      <c r="B33" s="681" t="str">
        <f>[1]QC!B34</f>
        <v>NT502C8</v>
      </c>
      <c r="C33" s="683"/>
      <c r="D33" s="257" t="str">
        <f>[1]QC!D34</f>
        <v>4GE23Y,ZFI81</v>
      </c>
      <c r="E33" s="528">
        <f>[1]QC!E34</f>
        <v>61434</v>
      </c>
      <c r="F33" s="133">
        <f>[1]QC!F34</f>
        <v>18</v>
      </c>
      <c r="G33" s="133">
        <f>[1]QC!G34</f>
        <v>26</v>
      </c>
      <c r="H33" s="133" t="str">
        <f>[1]QC!H34</f>
        <v>2x500</v>
      </c>
      <c r="I33" s="133">
        <f>[1]QC!I34</f>
        <v>415</v>
      </c>
      <c r="J33" s="680">
        <f>[1]QC!J34</f>
        <v>6</v>
      </c>
      <c r="K33" s="133">
        <f>[1]QC!K34</f>
        <v>9</v>
      </c>
      <c r="L33" s="691">
        <f>[1]QC!L34</f>
        <v>1.625</v>
      </c>
      <c r="M33" s="692" t="str">
        <f>[1]QC!M34</f>
        <v>TEX5-3 / TCLE10HW / SCX1057</v>
      </c>
      <c r="N33" s="693" t="str">
        <f>[1]QC!N34</f>
        <v>TES5-3 /SCX0957/TGES9,TES5-2 ZFI</v>
      </c>
      <c r="O33" s="304">
        <f>[1]QC!Z34</f>
        <v>9527.43941917988</v>
      </c>
      <c r="P33" s="304">
        <f>[1]QC!AA34</f>
        <v>10216.9429511441</v>
      </c>
      <c r="Q33" s="694">
        <f>[1]QC!AI34</f>
        <v>9916.62254295438</v>
      </c>
      <c r="R33" s="694">
        <f>[1]QC!AJ34</f>
        <v>10606.1260749186</v>
      </c>
      <c r="S33" s="695"/>
    </row>
    <row r="34" ht="15" customHeight="1" spans="1:19">
      <c r="A34" s="681" t="str">
        <f>[1]QC!A35</f>
        <v>QC023.1</v>
      </c>
      <c r="B34" s="681" t="str">
        <f>[1]QC!B35</f>
        <v>NT503C5</v>
      </c>
      <c r="C34" s="683"/>
      <c r="D34" s="257" t="str">
        <f>[1]QC!D35</f>
        <v>4FE25Y / 4GE23Y,ZFI81</v>
      </c>
      <c r="E34" s="528">
        <f>[1]QC!E35</f>
        <v>72000</v>
      </c>
      <c r="F34" s="133">
        <f>[1]QC!F35</f>
        <v>21.0958101377088</v>
      </c>
      <c r="G34" s="133">
        <f>[1]QC!G35</f>
        <v>26</v>
      </c>
      <c r="H34" s="133" t="str">
        <f>[1]QC!H35</f>
        <v>3X500</v>
      </c>
      <c r="I34" s="133">
        <f>[1]QC!I35</f>
        <v>415</v>
      </c>
      <c r="J34" s="680">
        <f>[1]QC!J35</f>
        <v>6</v>
      </c>
      <c r="K34" s="133">
        <f>[1]QC!K35</f>
        <v>14.4</v>
      </c>
      <c r="L34" s="691">
        <f>[1]QC!L35</f>
        <v>1.625</v>
      </c>
      <c r="M34" s="692" t="str">
        <f>[1]QC!M35</f>
        <v>TEX5-4 / TCLE12HW / SCX1257</v>
      </c>
      <c r="N34" s="693" t="str">
        <f>[1]QC!N35</f>
        <v>TES5-4 /SCX0957/TGES11,TES5-3 ZFI</v>
      </c>
      <c r="O34" s="304">
        <f>[1]QC!Z35</f>
        <v>10226.1275739792</v>
      </c>
      <c r="P34" s="304">
        <f>[1]QC!AA35</f>
        <v>10915.6311059434</v>
      </c>
      <c r="Q34" s="694">
        <f>[1]QC!AI35</f>
        <v>10912.5796358123</v>
      </c>
      <c r="R34" s="694">
        <f>[1]QC!AJ35</f>
        <v>11602.0831677765</v>
      </c>
      <c r="S34" s="695"/>
    </row>
    <row r="35" spans="1:19">
      <c r="A35" s="681" t="str">
        <f>[1]QC!A36</f>
        <v>QC024</v>
      </c>
      <c r="B35" s="681" t="str">
        <f>[1]QC!B36</f>
        <v>NT503C6</v>
      </c>
      <c r="C35" s="683"/>
      <c r="D35" s="257" t="str">
        <f>[1]QC!D36</f>
        <v>S6H-20.2Y / 6HE28Y,ZFI81</v>
      </c>
      <c r="E35" s="528">
        <f>[1]QC!E36</f>
        <v>81912</v>
      </c>
      <c r="F35" s="133">
        <f>[1]QC!F36</f>
        <v>24</v>
      </c>
      <c r="G35" s="133">
        <f>[1]QC!G36</f>
        <v>26</v>
      </c>
      <c r="H35" s="133" t="str">
        <f>[1]QC!H36</f>
        <v>3x500</v>
      </c>
      <c r="I35" s="133">
        <f>[1]QC!I36</f>
        <v>415</v>
      </c>
      <c r="J35" s="680">
        <f>[1]QC!J36</f>
        <v>6</v>
      </c>
      <c r="K35" s="133">
        <f>[1]QC!K36</f>
        <v>14.4</v>
      </c>
      <c r="L35" s="691">
        <f>[1]QC!L36</f>
        <v>1.625</v>
      </c>
      <c r="M35" s="692" t="str">
        <f>[1]QC!M36</f>
        <v>TEX5-4 / TCLE12HW / SCX1257</v>
      </c>
      <c r="N35" s="693" t="str">
        <f>[1]QC!N36</f>
        <v>TES5-4/ TGES13</v>
      </c>
      <c r="O35" s="304">
        <f>[1]QC!Z36</f>
        <v>11554.0583446811</v>
      </c>
      <c r="P35" s="304">
        <f>[1]QC!AA36</f>
        <v>12435.5715001404</v>
      </c>
      <c r="Q35" s="694">
        <f>[1]QC!AI36</f>
        <v>12245.2914353916</v>
      </c>
      <c r="R35" s="694">
        <f>[1]QC!AJ36</f>
        <v>13126.8045908509</v>
      </c>
      <c r="S35" s="695"/>
    </row>
    <row r="36" spans="1:19">
      <c r="A36" s="681" t="str">
        <f>[1]QC!A37</f>
        <v>QC025</v>
      </c>
      <c r="B36" s="681" t="str">
        <f>[1]QC!B37</f>
        <v>NT503C8</v>
      </c>
      <c r="C36" s="683"/>
      <c r="D36" s="257" t="str">
        <f>[1]QC!D37</f>
        <v>6GE34Y,ZFI96</v>
      </c>
      <c r="E36" s="528">
        <f>[1]QC!E37</f>
        <v>93857.5</v>
      </c>
      <c r="F36" s="133">
        <f>[1]QC!F37</f>
        <v>27.5</v>
      </c>
      <c r="G36" s="133">
        <f>[1]QC!G37</f>
        <v>26</v>
      </c>
      <c r="H36" s="133" t="str">
        <f>[1]QC!H37</f>
        <v>3x500</v>
      </c>
      <c r="I36" s="133">
        <f>[1]QC!I37</f>
        <v>415</v>
      </c>
      <c r="J36" s="680">
        <f>[1]QC!J37</f>
        <v>6</v>
      </c>
      <c r="K36" s="133">
        <f>[1]QC!K37</f>
        <v>14.4</v>
      </c>
      <c r="L36" s="691">
        <f>[1]QC!L37</f>
        <v>2.125</v>
      </c>
      <c r="M36" s="692" t="str">
        <f>[1]QC!M37</f>
        <v>TEX5-4 / TJLE14HW / SCX1457</v>
      </c>
      <c r="N36" s="693" t="str">
        <f>[1]QC!N37</f>
        <v>TES12-5 ZFI/ TGES13</v>
      </c>
      <c r="O36" s="304">
        <f>[1]QC!Z37</f>
        <v>13992.3830721624</v>
      </c>
      <c r="P36" s="304">
        <f>[1]QC!AA37</f>
        <v>14973.0133357343</v>
      </c>
      <c r="Q36" s="694">
        <f>[1]QC!AI37</f>
        <v>14683.6161628729</v>
      </c>
      <c r="R36" s="694">
        <f>[1]QC!AJ37</f>
        <v>15664.2464264449</v>
      </c>
      <c r="S36" s="695"/>
    </row>
    <row r="37" spans="1:19">
      <c r="A37" s="681" t="str">
        <f>[1]QC!A38</f>
        <v>QC025.1</v>
      </c>
      <c r="B37" s="681" t="str">
        <f>[1]QC!B38</f>
        <v>NT504C6</v>
      </c>
      <c r="C37" s="683"/>
      <c r="D37" s="257" t="str">
        <f>[1]QC!D38</f>
        <v>6GE34Y,ZFI122</v>
      </c>
      <c r="E37" s="528">
        <f>[1]QC!E38</f>
        <v>115000</v>
      </c>
      <c r="F37" s="133">
        <f>[1]QC!F38</f>
        <v>33.6946967477293</v>
      </c>
      <c r="G37" s="133">
        <f>[1]QC!G38</f>
        <v>30</v>
      </c>
      <c r="H37" s="133" t="str">
        <f>[1]QC!H38</f>
        <v>4x500</v>
      </c>
      <c r="I37" s="133">
        <f>[1]QC!I38</f>
        <v>415</v>
      </c>
      <c r="J37" s="680">
        <f>[1]QC!J38</f>
        <v>6</v>
      </c>
      <c r="K37" s="133">
        <f>[1]QC!K38</f>
        <v>16.2</v>
      </c>
      <c r="L37" s="691">
        <f>[1]QC!L38</f>
        <v>2.125</v>
      </c>
      <c r="M37" s="692" t="str">
        <f>[1]QC!M38</f>
        <v>TEX5-4 / TJLE14HW / SCX1457</v>
      </c>
      <c r="N37" s="693" t="str">
        <f>[1]QC!N38</f>
        <v>TES12-5 ZFI/ TGES13</v>
      </c>
      <c r="O37" s="304">
        <f>[1]QC!Z38</f>
        <v>16320.2833134028</v>
      </c>
      <c r="P37" s="304">
        <f>[1]QC!AA38</f>
        <v>17300.9135769748</v>
      </c>
      <c r="Q37" s="694">
        <f>[1]QC!AI38</f>
        <v>17241.9274343501</v>
      </c>
      <c r="R37" s="694">
        <f>[1]QC!AJ38</f>
        <v>18222.5576979221</v>
      </c>
      <c r="S37" s="695"/>
    </row>
    <row r="38" spans="1:19">
      <c r="A38" s="681" t="str">
        <f>[1]QC!A39</f>
        <v>QC026</v>
      </c>
      <c r="B38" s="681" t="str">
        <f>[1]QC!B39</f>
        <v>NT504C8</v>
      </c>
      <c r="C38" s="684"/>
      <c r="D38" s="257" t="str">
        <f>[1]QC!D39</f>
        <v>6FE44Y/S6F-30.2,ZFI140</v>
      </c>
      <c r="E38" s="528">
        <f>[1]QC!E39</f>
        <v>122868</v>
      </c>
      <c r="F38" s="133">
        <f>[1]QC!F39</f>
        <v>36</v>
      </c>
      <c r="G38" s="133">
        <f>[1]QC!G39</f>
        <v>30</v>
      </c>
      <c r="H38" s="133" t="str">
        <f>[1]QC!H39</f>
        <v>4x500</v>
      </c>
      <c r="I38" s="133">
        <f>[1]QC!I39</f>
        <v>415</v>
      </c>
      <c r="J38" s="680">
        <f>[1]QC!J39</f>
        <v>6</v>
      </c>
      <c r="K38" s="133">
        <f>[1]QC!K39</f>
        <v>16.2</v>
      </c>
      <c r="L38" s="691">
        <f>[1]QC!L39</f>
        <v>2.125</v>
      </c>
      <c r="M38" s="692" t="str">
        <f>[1]QC!M39</f>
        <v>TEX12-5 / TJLE14HW / SCX1457</v>
      </c>
      <c r="N38" s="693" t="str">
        <f>[1]QC!N39</f>
        <v>TES12-6 ZFI/ TGES18</v>
      </c>
      <c r="O38" s="304">
        <f>[1]QC!Z39</f>
        <v>17474.9017872984</v>
      </c>
      <c r="P38" s="304">
        <f>[1]QC!AA39</f>
        <v>18455.5320508703</v>
      </c>
      <c r="Q38" s="694">
        <f>[1]QC!AI39</f>
        <v>18042.7497713171</v>
      </c>
      <c r="R38" s="694">
        <f>[1]QC!AJ39</f>
        <v>19023.3800348889</v>
      </c>
      <c r="S38" s="695"/>
    </row>
    <row r="39" spans="1:19">
      <c r="A39" s="681" t="str">
        <f>[1]QC!A40</f>
        <v>QC001</v>
      </c>
      <c r="B39" s="685" t="str">
        <f>[1]QC!B40</f>
        <v>CL301C4H</v>
      </c>
      <c r="C39" s="686" t="s">
        <v>133</v>
      </c>
      <c r="D39" s="257" t="str">
        <f>[1]QC!D40</f>
        <v>MT18,KCJ484</v>
      </c>
      <c r="E39" s="528">
        <f>[1]QC!E40</f>
        <v>10900</v>
      </c>
      <c r="F39" s="133">
        <f>[1]QC!F40</f>
        <v>3.19367125695869</v>
      </c>
      <c r="G39" s="133">
        <f>[1]QC!G40</f>
        <v>9</v>
      </c>
      <c r="H39" s="133" t="str">
        <f>[1]QC!H40</f>
        <v>1x300</v>
      </c>
      <c r="I39" s="133">
        <f>[1]QC!I40</f>
        <v>230</v>
      </c>
      <c r="J39" s="133"/>
      <c r="K39" s="133" t="str">
        <f>[1]QC!K40</f>
        <v>~</v>
      </c>
      <c r="L39" s="691" t="str">
        <f>[1]QC!L40</f>
        <v>~</v>
      </c>
      <c r="M39" s="692" t="str">
        <f>[1]QC!M40</f>
        <v>1 / RCX1234</v>
      </c>
      <c r="N39" s="693" t="str">
        <f>[1]QC!N40</f>
        <v>1 / RCX0834</v>
      </c>
      <c r="O39" s="304">
        <f>[1]QC!Z40</f>
        <v>1311.83295708801</v>
      </c>
      <c r="P39" s="304">
        <f>[1]QC!AA40</f>
        <v>1548.02548582364</v>
      </c>
      <c r="Q39" s="694" t="str">
        <f>[1]QC!AI40</f>
        <v>~</v>
      </c>
      <c r="R39" s="694" t="str">
        <f>[1]QC!AJ40</f>
        <v>~</v>
      </c>
      <c r="S39" s="695"/>
    </row>
    <row r="40" spans="1:19">
      <c r="A40" s="681" t="str">
        <f>[1]QC!A41</f>
        <v>QC002</v>
      </c>
      <c r="B40" s="685" t="str">
        <f>[1]QC!B41</f>
        <v>CL302C3H</v>
      </c>
      <c r="C40" s="686"/>
      <c r="D40" s="257" t="str">
        <f>[1]QC!D41</f>
        <v>MT22,CS11,zb15</v>
      </c>
      <c r="E40" s="528">
        <f>[1]QC!E41</f>
        <v>14600</v>
      </c>
      <c r="F40" s="687">
        <f>[1]QC!F41</f>
        <v>4.2777615001465</v>
      </c>
      <c r="G40" s="133">
        <f>[1]QC!G41</f>
        <v>9</v>
      </c>
      <c r="H40" s="133" t="str">
        <f>[1]QC!H41</f>
        <v>2x300</v>
      </c>
      <c r="I40" s="133">
        <f>[1]QC!I41</f>
        <v>230</v>
      </c>
      <c r="J40" s="133"/>
      <c r="K40" s="133" t="str">
        <f>[1]QC!K41</f>
        <v>~</v>
      </c>
      <c r="L40" s="691" t="str">
        <f>[1]QC!L41</f>
        <v>~</v>
      </c>
      <c r="M40" s="692" t="str">
        <f>[1]QC!M41</f>
        <v>1 / RCX1234</v>
      </c>
      <c r="N40" s="693" t="str">
        <f>[1]QC!N41</f>
        <v>2 / RCX1034</v>
      </c>
      <c r="O40" s="304">
        <f>[1]QC!Z41</f>
        <v>1711.12956187025</v>
      </c>
      <c r="P40" s="304">
        <f>[1]QC!AA41</f>
        <v>1947.32209060588</v>
      </c>
      <c r="Q40" s="694" t="str">
        <f>[1]QC!AI41</f>
        <v>~</v>
      </c>
      <c r="R40" s="694" t="str">
        <f>[1]QC!AJ41</f>
        <v>~</v>
      </c>
      <c r="S40" s="695"/>
    </row>
    <row r="41" spans="1:19">
      <c r="A41" s="681" t="str">
        <f>[1]QC!A42</f>
        <v>QC003</v>
      </c>
      <c r="B41" s="685" t="str">
        <f>[1]QC!B42</f>
        <v>CL302C4H</v>
      </c>
      <c r="C41" s="686"/>
      <c r="D41" s="257" t="str">
        <f>[1]QC!D42</f>
        <v>MT32,ZB19,CS13</v>
      </c>
      <c r="E41" s="528">
        <f>[1]QC!E42</f>
        <v>18300</v>
      </c>
      <c r="F41" s="687">
        <f>[1]QC!F42</f>
        <v>5.36185174333431</v>
      </c>
      <c r="G41" s="133">
        <f>[1]QC!G42</f>
        <v>9</v>
      </c>
      <c r="H41" s="133" t="str">
        <f>[1]QC!H42</f>
        <v>2x300</v>
      </c>
      <c r="I41" s="133">
        <f>[1]QC!I42</f>
        <v>230</v>
      </c>
      <c r="J41" s="133"/>
      <c r="K41" s="133" t="str">
        <f>[1]QC!K42</f>
        <v>~</v>
      </c>
      <c r="L41" s="691" t="str">
        <f>[1]QC!L42</f>
        <v>~</v>
      </c>
      <c r="M41" s="692" t="str">
        <f>[1]QC!M42</f>
        <v>2 / RCX1634</v>
      </c>
      <c r="N41" s="693" t="str">
        <f>[1]QC!N42</f>
        <v>3 / RCX1534</v>
      </c>
      <c r="O41" s="304">
        <f>[1]QC!Z42</f>
        <v>1852.6438950651</v>
      </c>
      <c r="P41" s="304">
        <f>[1]QC!AA42</f>
        <v>2088.83642380073</v>
      </c>
      <c r="Q41" s="694" t="str">
        <f>[1]QC!AI42</f>
        <v>~</v>
      </c>
      <c r="R41" s="694" t="str">
        <f>[1]QC!AJ42</f>
        <v>~</v>
      </c>
      <c r="S41" s="695"/>
    </row>
    <row r="42" spans="1:19">
      <c r="A42" s="681" t="str">
        <f>[1]QC!A43</f>
        <v>QC004</v>
      </c>
      <c r="B42" s="685" t="str">
        <f>[1]QC!B43</f>
        <v>CL302C6H</v>
      </c>
      <c r="C42" s="686"/>
      <c r="D42" s="257" t="str">
        <f>[1]QC!D43</f>
        <v>MT40,ZB21,CS20</v>
      </c>
      <c r="E42" s="528">
        <f>[1]QC!E43</f>
        <v>25800</v>
      </c>
      <c r="F42" s="687">
        <f>[1]QC!F43</f>
        <v>7.55933196601231</v>
      </c>
      <c r="G42" s="133">
        <f>[1]QC!G43</f>
        <v>8</v>
      </c>
      <c r="H42" s="133" t="str">
        <f>[1]QC!H43</f>
        <v>2x300</v>
      </c>
      <c r="I42" s="133">
        <f>[1]QC!I43</f>
        <v>230</v>
      </c>
      <c r="J42" s="133"/>
      <c r="K42" s="133" t="str">
        <f>[1]QC!K43</f>
        <v>~</v>
      </c>
      <c r="L42" s="691" t="str">
        <f>[1]QC!L43</f>
        <v>~</v>
      </c>
      <c r="M42" s="692" t="str">
        <f>[1]QC!M43</f>
        <v>2 / RCX1634</v>
      </c>
      <c r="N42" s="693" t="str">
        <f>[1]QC!N43</f>
        <v>3 / RCX1534</v>
      </c>
      <c r="O42" s="304">
        <f>[1]QC!Z43</f>
        <v>2296.66134417187</v>
      </c>
      <c r="P42" s="304">
        <f>[1]QC!AA43</f>
        <v>2532.8538729075</v>
      </c>
      <c r="Q42" s="694" t="str">
        <f>[1]QC!AI43</f>
        <v>~</v>
      </c>
      <c r="R42" s="694" t="str">
        <f>[1]QC!AJ43</f>
        <v>~</v>
      </c>
      <c r="S42" s="695"/>
    </row>
    <row r="43" spans="1:19">
      <c r="A43" s="681" t="str">
        <f>[1]QC!A44</f>
        <v>QC005</v>
      </c>
      <c r="B43" s="685" t="str">
        <f>[1]QC!B44</f>
        <v>CL303C4H</v>
      </c>
      <c r="C43" s="686"/>
      <c r="D43" s="257" t="str">
        <f>[1]QC!D44</f>
        <v>MT50,ZB29,CS27</v>
      </c>
      <c r="E43" s="528">
        <f>[1]QC!E44</f>
        <v>30400</v>
      </c>
      <c r="F43" s="687">
        <f>[1]QC!F44</f>
        <v>8.90711983592148</v>
      </c>
      <c r="G43" s="133">
        <f>[1]QC!G44</f>
        <v>9</v>
      </c>
      <c r="H43" s="133" t="str">
        <f>[1]QC!H44</f>
        <v>3x300</v>
      </c>
      <c r="I43" s="133">
        <f>[1]QC!I44</f>
        <v>230</v>
      </c>
      <c r="J43" s="133"/>
      <c r="K43" s="133" t="str">
        <f>[1]QC!K44</f>
        <v>~</v>
      </c>
      <c r="L43" s="691" t="str">
        <f>[1]QC!L44</f>
        <v>~</v>
      </c>
      <c r="M43" s="692" t="str">
        <f>[1]QC!M44</f>
        <v>3 / RCX2434</v>
      </c>
      <c r="N43" s="693" t="str">
        <f>[1]QC!N44</f>
        <v>4 / RCX2034</v>
      </c>
      <c r="O43" s="304">
        <f>[1]QC!Z44</f>
        <v>2476.54581767035</v>
      </c>
      <c r="P43" s="304">
        <f>[1]QC!AA44</f>
        <v>2712.73834640598</v>
      </c>
      <c r="Q43" s="694" t="str">
        <f>[1]QC!AI44</f>
        <v>~</v>
      </c>
      <c r="R43" s="694" t="str">
        <f>[1]QC!AJ44</f>
        <v>~</v>
      </c>
      <c r="S43" s="695"/>
    </row>
    <row r="44" spans="1:19">
      <c r="A44" s="681" t="str">
        <f>[1]QC!A45</f>
        <v>QC006</v>
      </c>
      <c r="B44" s="685" t="str">
        <f>[1]QC!B45</f>
        <v>CL303C6H</v>
      </c>
      <c r="C44" s="686"/>
      <c r="D44" s="257" t="str">
        <f>[1]QC!D45</f>
        <v>MT64,ZB38,CS33</v>
      </c>
      <c r="E44" s="528">
        <f>[1]QC!E45</f>
        <v>44800</v>
      </c>
      <c r="F44" s="687">
        <f>[1]QC!F45</f>
        <v>13.1262818634632</v>
      </c>
      <c r="G44" s="133">
        <f>[1]QC!G45</f>
        <v>9</v>
      </c>
      <c r="H44" s="133" t="str">
        <f>[1]QC!H45</f>
        <v>3x300</v>
      </c>
      <c r="I44" s="133">
        <f>[1]QC!I45</f>
        <v>230</v>
      </c>
      <c r="J44" s="133"/>
      <c r="K44" s="133" t="str">
        <f>[1]QC!K45</f>
        <v>~</v>
      </c>
      <c r="L44" s="691" t="str">
        <f>[1]QC!L45</f>
        <v>~</v>
      </c>
      <c r="M44" s="692" t="str">
        <f>[1]QC!M45</f>
        <v>4 / RCX3134</v>
      </c>
      <c r="N44" s="693" t="str">
        <f>[1]QC!N45</f>
        <v>5 / RCX3034</v>
      </c>
      <c r="O44" s="304">
        <f>[1]QC!Z45</f>
        <v>3073.76226968531</v>
      </c>
      <c r="P44" s="304">
        <f>[1]QC!AA45</f>
        <v>3309.95479842094</v>
      </c>
      <c r="Q44" s="694" t="str">
        <f>[1]QC!AI45</f>
        <v>~</v>
      </c>
      <c r="R44" s="694" t="str">
        <f>[1]QC!AJ45</f>
        <v>~</v>
      </c>
      <c r="S44" s="695"/>
    </row>
    <row r="45" spans="1:19">
      <c r="A45" s="681" t="str">
        <f>[1]QC!A46</f>
        <v>QC006.1</v>
      </c>
      <c r="B45" s="685" t="str">
        <f>[1]QC!B46</f>
        <v>CL304C6H</v>
      </c>
      <c r="C45" s="686"/>
      <c r="D45" s="257" t="str">
        <f>[1]QC!D46</f>
        <v>MT80,ZB45,CR72</v>
      </c>
      <c r="E45" s="528">
        <f>[1]QC!E46</f>
        <v>63600</v>
      </c>
      <c r="F45" s="687">
        <f>[1]QC!F46</f>
        <v>18.6346322883094</v>
      </c>
      <c r="G45" s="133">
        <f>[1]QC!G46</f>
        <v>9</v>
      </c>
      <c r="H45" s="133" t="str">
        <f>[1]QC!H46</f>
        <v>4x300</v>
      </c>
      <c r="I45" s="133">
        <f>[1]QC!I46</f>
        <v>230</v>
      </c>
      <c r="J45" s="133"/>
      <c r="K45" s="133" t="str">
        <f>[1]QC!K46</f>
        <v>~</v>
      </c>
      <c r="L45" s="691" t="str">
        <f>[1]QC!L46</f>
        <v>~</v>
      </c>
      <c r="M45" s="692" t="str">
        <f>[1]QC!M46</f>
        <v>5 / RCX4734</v>
      </c>
      <c r="N45" s="693" t="str">
        <f>[1]QC!N46</f>
        <v>6 / SCX0445</v>
      </c>
      <c r="O45" s="304">
        <f>[1]QC!Z46</f>
        <v>3708.05056536908</v>
      </c>
      <c r="P45" s="304">
        <f>[1]QC!AA46</f>
        <v>3944.24309410471</v>
      </c>
      <c r="Q45" s="694" t="str">
        <f>[1]QC!AI46</f>
        <v>~</v>
      </c>
      <c r="R45" s="694" t="str">
        <f>[1]QC!AJ46</f>
        <v>~</v>
      </c>
      <c r="S45" s="695"/>
    </row>
    <row r="46" s="164" customFormat="1" spans="1:19">
      <c r="A46" s="681" t="str">
        <f>[1]QC!A47</f>
        <v>QC007</v>
      </c>
      <c r="B46" s="685" t="str">
        <f>[1]QC!B47</f>
        <v>CL401C3H</v>
      </c>
      <c r="C46" s="686"/>
      <c r="D46" s="257" t="str">
        <f>[1]QC!D47</f>
        <v>MT22,CS11,zb15</v>
      </c>
      <c r="E46" s="528">
        <f>[1]QC!E47</f>
        <v>10900</v>
      </c>
      <c r="F46" s="687">
        <f>[1]QC!F47</f>
        <v>3.19367125695869</v>
      </c>
      <c r="G46" s="133">
        <f>[1]QC!G47</f>
        <v>12</v>
      </c>
      <c r="H46" s="133" t="str">
        <f>[1]QC!H47</f>
        <v>1x400</v>
      </c>
      <c r="I46" s="133">
        <f>[1]QC!I47</f>
        <v>230</v>
      </c>
      <c r="J46" s="133"/>
      <c r="K46" s="133" t="str">
        <f>[1]QC!K47</f>
        <v>~</v>
      </c>
      <c r="L46" s="691" t="str">
        <f>[1]QC!L47</f>
        <v>~</v>
      </c>
      <c r="M46" s="692" t="str">
        <f>[1]QC!M47</f>
        <v>1 / RCX1234</v>
      </c>
      <c r="N46" s="693" t="str">
        <f>[1]QC!N47</f>
        <v>1 / RCX0834</v>
      </c>
      <c r="O46" s="304">
        <f>[1]QC!Z47</f>
        <v>1513.22535676566</v>
      </c>
      <c r="P46" s="304">
        <f>[1]QC!AA47</f>
        <v>1749.41788550129</v>
      </c>
      <c r="Q46" s="694">
        <f>[1]QC!AI47</f>
        <v>1841.07035450087</v>
      </c>
      <c r="R46" s="694">
        <f>[1]QC!AJ47</f>
        <v>2077.2628832365</v>
      </c>
      <c r="S46" s="695"/>
    </row>
    <row r="47" s="164" customFormat="1" spans="1:19">
      <c r="A47" s="681" t="str">
        <f>[1]QC!A48</f>
        <v>QC008</v>
      </c>
      <c r="B47" s="685" t="str">
        <f>[1]QC!B48</f>
        <v>CL401C4H</v>
      </c>
      <c r="C47" s="686"/>
      <c r="D47" s="257" t="str">
        <f>[1]QC!D48</f>
        <v>MT32,ZB19,CS13</v>
      </c>
      <c r="E47" s="528">
        <f>[1]QC!E48</f>
        <v>14600</v>
      </c>
      <c r="F47" s="687">
        <f>[1]QC!F48</f>
        <v>4.2777615001465</v>
      </c>
      <c r="G47" s="133">
        <f>[1]QC!G48</f>
        <v>12</v>
      </c>
      <c r="H47" s="133" t="str">
        <f>[1]QC!H48</f>
        <v>1x400</v>
      </c>
      <c r="I47" s="133">
        <f>[1]QC!I48</f>
        <v>230</v>
      </c>
      <c r="J47" s="133"/>
      <c r="K47" s="133" t="str">
        <f>[1]QC!K48</f>
        <v>~</v>
      </c>
      <c r="L47" s="691" t="str">
        <f>[1]QC!L48</f>
        <v>~</v>
      </c>
      <c r="M47" s="692" t="str">
        <f>[1]QC!M48</f>
        <v>1 / RCX1234</v>
      </c>
      <c r="N47" s="693" t="str">
        <f>[1]QC!N48</f>
        <v>2 / RCX1034</v>
      </c>
      <c r="O47" s="304">
        <f>[1]QC!Z48</f>
        <v>1662.5294697694</v>
      </c>
      <c r="P47" s="304">
        <f>[1]QC!AA48</f>
        <v>1898.72199850503</v>
      </c>
      <c r="Q47" s="694">
        <f>[1]QC!AI48</f>
        <v>1990.3744675046</v>
      </c>
      <c r="R47" s="694">
        <f>[1]QC!AJ48</f>
        <v>2226.56699624024</v>
      </c>
      <c r="S47" s="695"/>
    </row>
    <row r="48" s="164" customFormat="1" spans="1:19">
      <c r="A48" s="681" t="str">
        <f>[1]QC!A49</f>
        <v>QC009</v>
      </c>
      <c r="B48" s="685" t="str">
        <f>[1]QC!B49</f>
        <v>CL401C5H</v>
      </c>
      <c r="C48" s="686"/>
      <c r="D48" s="257" t="str">
        <f>[1]QC!D49</f>
        <v>MT36,ZB21,CS17</v>
      </c>
      <c r="E48" s="528">
        <f>[1]QC!E49</f>
        <v>18300</v>
      </c>
      <c r="F48" s="687">
        <f>[1]QC!F49</f>
        <v>5.36185174333431</v>
      </c>
      <c r="G48" s="133">
        <f>[1]QC!G49</f>
        <v>12</v>
      </c>
      <c r="H48" s="133" t="str">
        <f>[1]QC!H49</f>
        <v>1x400</v>
      </c>
      <c r="I48" s="133">
        <f>[1]QC!I49</f>
        <v>230</v>
      </c>
      <c r="J48" s="133"/>
      <c r="K48" s="133" t="str">
        <f>[1]QC!K49</f>
        <v>~</v>
      </c>
      <c r="L48" s="691" t="str">
        <f>[1]QC!L49</f>
        <v>~</v>
      </c>
      <c r="M48" s="692" t="str">
        <f>[1]QC!M49</f>
        <v>2 / RCX1634</v>
      </c>
      <c r="N48" s="693" t="str">
        <f>[1]QC!N49</f>
        <v>3 / RCX1534</v>
      </c>
      <c r="O48" s="304">
        <f>[1]QC!Z49</f>
        <v>1818.32506594721</v>
      </c>
      <c r="P48" s="304">
        <f>[1]QC!AA49</f>
        <v>2054.51759468284</v>
      </c>
      <c r="Q48" s="694">
        <f>[1]QC!AI49</f>
        <v>2146.17006368242</v>
      </c>
      <c r="R48" s="694">
        <f>[1]QC!AJ49</f>
        <v>2382.36259241805</v>
      </c>
      <c r="S48" s="695"/>
    </row>
    <row r="49" s="164" customFormat="1" spans="1:19">
      <c r="A49" s="681" t="str">
        <f>[1]QC!A50</f>
        <v>QC010</v>
      </c>
      <c r="B49" s="685" t="str">
        <f>[1]QC!B50</f>
        <v>CL401C6H</v>
      </c>
      <c r="C49" s="686"/>
      <c r="D49" s="257" t="str">
        <f>[1]QC!D50</f>
        <v>MT40,ZB21,CS20,CS24</v>
      </c>
      <c r="E49" s="528">
        <f>[1]QC!E50</f>
        <v>25800</v>
      </c>
      <c r="F49" s="687">
        <f>[1]QC!F50</f>
        <v>7.55933196601231</v>
      </c>
      <c r="G49" s="133">
        <f>[1]QC!G50</f>
        <v>12</v>
      </c>
      <c r="H49" s="133" t="str">
        <f>[1]QC!H50</f>
        <v>1x400</v>
      </c>
      <c r="I49" s="133">
        <f>[1]QC!I50</f>
        <v>230</v>
      </c>
      <c r="J49" s="133"/>
      <c r="K49" s="133" t="str">
        <f>[1]QC!K50</f>
        <v>~</v>
      </c>
      <c r="L49" s="691" t="str">
        <f>[1]QC!L50</f>
        <v>~</v>
      </c>
      <c r="M49" s="692" t="str">
        <f>[1]QC!M50</f>
        <v>3 / RCX2434</v>
      </c>
      <c r="N49" s="693" t="str">
        <f>[1]QC!N50</f>
        <v>3 / RCX1534</v>
      </c>
      <c r="O49" s="304">
        <f>[1]QC!Z50</f>
        <v>2013.06956116948</v>
      </c>
      <c r="P49" s="304">
        <f>[1]QC!AA50</f>
        <v>2249.26208990511</v>
      </c>
      <c r="Q49" s="694">
        <f>[1]QC!AI50</f>
        <v>2340.91455890469</v>
      </c>
      <c r="R49" s="694">
        <f>[1]QC!AJ50</f>
        <v>2577.10708764032</v>
      </c>
      <c r="S49" s="695"/>
    </row>
    <row r="50" s="164" customFormat="1" spans="1:19">
      <c r="A50" s="681" t="str">
        <f>[1]QC!A51</f>
        <v>QC010.1</v>
      </c>
      <c r="B50" s="685" t="str">
        <f>[1]QC!B51</f>
        <v>CL402C3H</v>
      </c>
      <c r="C50" s="686"/>
      <c r="D50" s="257" t="str">
        <f>[1]QC!D51</f>
        <v>MT44,ZB29,CS24,CS27,cr42</v>
      </c>
      <c r="E50" s="528">
        <f>[1]QC!E51</f>
        <v>27645.3</v>
      </c>
      <c r="F50" s="687">
        <f>[1]QC!F51</f>
        <v>8.1</v>
      </c>
      <c r="G50" s="133">
        <f>[1]QC!G51</f>
        <v>14</v>
      </c>
      <c r="H50" s="133" t="str">
        <f>[1]QC!H51</f>
        <v>2x400</v>
      </c>
      <c r="I50" s="133">
        <f>[1]QC!I51</f>
        <v>415</v>
      </c>
      <c r="J50" s="133"/>
      <c r="K50" s="133" t="str">
        <f>[1]QC!K51</f>
        <v>~</v>
      </c>
      <c r="L50" s="691" t="str">
        <f>[1]QC!L51</f>
        <v>~</v>
      </c>
      <c r="M50" s="692" t="str">
        <f>[1]QC!M51</f>
        <v>3 / RCX2434</v>
      </c>
      <c r="N50" s="693" t="str">
        <f>[1]QC!N51</f>
        <v>3 / RCX1534</v>
      </c>
      <c r="O50" s="304">
        <f>[1]QC!Z51</f>
        <v>2361.88901847523</v>
      </c>
      <c r="P50" s="304">
        <f>[1]QC!AA51</f>
        <v>2598.08154721086</v>
      </c>
      <c r="Q50" s="694">
        <f>[1]QC!AI51</f>
        <v>3017.57901394564</v>
      </c>
      <c r="R50" s="694">
        <f>[1]QC!AJ51</f>
        <v>3253.77154268128</v>
      </c>
      <c r="S50" s="695"/>
    </row>
    <row r="51" s="164" customFormat="1" spans="1:19">
      <c r="A51" s="681" t="str">
        <f>[1]QC!A52</f>
        <v>QC011</v>
      </c>
      <c r="B51" s="685" t="str">
        <f>[1]QC!B52</f>
        <v>CL402C4H</v>
      </c>
      <c r="C51" s="686"/>
      <c r="D51" s="257" t="str">
        <f>[1]QC!D52</f>
        <v>MT50,ZB29,CS27,cr47</v>
      </c>
      <c r="E51" s="528">
        <f>[1]QC!E52</f>
        <v>30400</v>
      </c>
      <c r="F51" s="687">
        <f>[1]QC!F52</f>
        <v>8.90711983592148</v>
      </c>
      <c r="G51" s="133">
        <f>[1]QC!G52</f>
        <v>14</v>
      </c>
      <c r="H51" s="133" t="str">
        <f>[1]QC!H52</f>
        <v>2x400</v>
      </c>
      <c r="I51" s="133">
        <f>[1]QC!I52</f>
        <v>415</v>
      </c>
      <c r="J51" s="133"/>
      <c r="K51" s="133" t="str">
        <f>[1]QC!K52</f>
        <v>~</v>
      </c>
      <c r="L51" s="691" t="str">
        <f>[1]QC!L52</f>
        <v>~</v>
      </c>
      <c r="M51" s="692" t="str">
        <f>[1]QC!M52</f>
        <v>3 / RCX2434</v>
      </c>
      <c r="N51" s="693" t="str">
        <f>[1]QC!N52</f>
        <v>3 / RCX2034</v>
      </c>
      <c r="O51" s="304">
        <f>[1]QC!Z52</f>
        <v>2643.61938823011</v>
      </c>
      <c r="P51" s="304">
        <f>[1]QC!AA52</f>
        <v>2879.81191696574</v>
      </c>
      <c r="Q51" s="694">
        <f>[1]QC!AI52</f>
        <v>3299.30938370053</v>
      </c>
      <c r="R51" s="694">
        <f>[1]QC!AJ52</f>
        <v>3535.50191243616</v>
      </c>
      <c r="S51" s="695"/>
    </row>
    <row r="52" s="164" customFormat="1" spans="1:19">
      <c r="A52" s="681" t="str">
        <f>[1]QC!A53</f>
        <v>QC012</v>
      </c>
      <c r="B52" s="685" t="str">
        <f>[1]QC!B53</f>
        <v>CL402C5H</v>
      </c>
      <c r="C52" s="686"/>
      <c r="D52" s="257" t="str">
        <f>[1]QC!D53</f>
        <v>MT64,ZB38,CS33,cr62</v>
      </c>
      <c r="E52" s="528">
        <f>[1]QC!E53</f>
        <v>44800</v>
      </c>
      <c r="F52" s="687">
        <f>[1]QC!F53</f>
        <v>13.1262818634632</v>
      </c>
      <c r="G52" s="133">
        <f>[1]QC!G53</f>
        <v>14</v>
      </c>
      <c r="H52" s="133" t="str">
        <f>[1]QC!H53</f>
        <v>2x400</v>
      </c>
      <c r="I52" s="133">
        <f>[1]QC!I53</f>
        <v>415</v>
      </c>
      <c r="J52" s="133"/>
      <c r="K52" s="133" t="str">
        <f>[1]QC!K53</f>
        <v>~</v>
      </c>
      <c r="L52" s="691" t="str">
        <f>[1]QC!L53</f>
        <v>~</v>
      </c>
      <c r="M52" s="692" t="str">
        <f>[1]QC!M53</f>
        <v>4 / RCX3134</v>
      </c>
      <c r="N52" s="693" t="str">
        <f>[1]QC!N53</f>
        <v>4 / RCX3034</v>
      </c>
      <c r="O52" s="304">
        <f>[1]QC!Z53</f>
        <v>2894.19063874943</v>
      </c>
      <c r="P52" s="304">
        <f>[1]QC!AA53</f>
        <v>3130.38316748506</v>
      </c>
      <c r="Q52" s="694">
        <f>[1]QC!AI53</f>
        <v>3549.88063421984</v>
      </c>
      <c r="R52" s="694">
        <f>[1]QC!AJ53</f>
        <v>3786.07316295548</v>
      </c>
      <c r="S52" s="695"/>
    </row>
    <row r="53" s="164" customFormat="1" spans="1:19">
      <c r="A53" s="681" t="str">
        <f>[1]QC!A54</f>
        <v>QC013</v>
      </c>
      <c r="B53" s="685" t="str">
        <f>[1]QC!B54</f>
        <v>CL402C6H</v>
      </c>
      <c r="C53" s="686"/>
      <c r="D53" s="257" t="str">
        <f>[1]QC!D54</f>
        <v>MT80,ZB45,CR72</v>
      </c>
      <c r="E53" s="528">
        <f>[1]QC!E54</f>
        <v>63600</v>
      </c>
      <c r="F53" s="687">
        <f>[1]QC!F54</f>
        <v>18.6346322883094</v>
      </c>
      <c r="G53" s="133">
        <f>[1]QC!G54</f>
        <v>14</v>
      </c>
      <c r="H53" s="133" t="str">
        <f>[1]QC!H54</f>
        <v>2x400</v>
      </c>
      <c r="I53" s="133">
        <f>[1]QC!I54</f>
        <v>415</v>
      </c>
      <c r="J53" s="133"/>
      <c r="K53" s="133" t="str">
        <f>[1]QC!K54</f>
        <v>~</v>
      </c>
      <c r="L53" s="691" t="str">
        <f>[1]QC!L54</f>
        <v>~</v>
      </c>
      <c r="M53" s="692" t="str">
        <f>[1]QC!M54</f>
        <v>5 / RCX4734</v>
      </c>
      <c r="N53" s="693">
        <f>[1]QC!N54</f>
        <v>5</v>
      </c>
      <c r="O53" s="304">
        <f>[1]QC!Z54</f>
        <v>3205.78183110506</v>
      </c>
      <c r="P53" s="304">
        <f>[1]QC!AA54</f>
        <v>3441.97435984069</v>
      </c>
      <c r="Q53" s="694">
        <f>[1]QC!AI54</f>
        <v>3861.47182657547</v>
      </c>
      <c r="R53" s="694">
        <f>[1]QC!AJ54</f>
        <v>4097.66435531111</v>
      </c>
      <c r="S53" s="695"/>
    </row>
    <row r="54" s="164" customFormat="1" spans="1:19">
      <c r="A54" s="681" t="str">
        <f>[1]QC!A55</f>
        <v>QC013.1</v>
      </c>
      <c r="B54" s="685" t="str">
        <f>[1]QC!B55</f>
        <v>CL403C4H</v>
      </c>
      <c r="C54" s="686"/>
      <c r="D54" s="257" t="str">
        <f>[1]QC!D55</f>
        <v>MT80,ZB48</v>
      </c>
      <c r="E54" s="528">
        <f>[1]QC!E55</f>
        <v>64847</v>
      </c>
      <c r="F54" s="687">
        <f>[1]QC!F55</f>
        <v>19</v>
      </c>
      <c r="G54" s="133">
        <f>[1]QC!G55</f>
        <v>15</v>
      </c>
      <c r="H54" s="133" t="str">
        <f>[1]QC!H55</f>
        <v>3x400</v>
      </c>
      <c r="I54" s="133">
        <f>[1]QC!I55</f>
        <v>415</v>
      </c>
      <c r="J54" s="133"/>
      <c r="K54" s="133" t="str">
        <f>[1]QC!K55</f>
        <v>~</v>
      </c>
      <c r="L54" s="691" t="str">
        <f>[1]QC!L55</f>
        <v>~</v>
      </c>
      <c r="M54" s="692" t="str">
        <f>[1]QC!M55</f>
        <v>6 / RCX4734</v>
      </c>
      <c r="N54" s="693">
        <f>[1]QC!N55</f>
        <v>5</v>
      </c>
      <c r="O54" s="304">
        <f>[1]QC!Z55</f>
        <v>3814.26061537383</v>
      </c>
      <c r="P54" s="304">
        <f>[1]QC!AA55</f>
        <v>4050.45314410947</v>
      </c>
      <c r="Q54" s="694">
        <f>[1]QC!AI55</f>
        <v>4797.79560857945</v>
      </c>
      <c r="R54" s="694">
        <f>[1]QC!AJ55</f>
        <v>5033.98813731509</v>
      </c>
      <c r="S54" s="695"/>
    </row>
    <row r="55" s="164" customFormat="1" spans="1:19">
      <c r="A55" s="681" t="str">
        <f>[1]QC!A56</f>
        <v>QC014</v>
      </c>
      <c r="B55" s="685" t="str">
        <f>[1]QC!B56</f>
        <v>CL403C5H</v>
      </c>
      <c r="C55" s="686"/>
      <c r="D55" s="257" t="str">
        <f>[1]QC!D56</f>
        <v>MT100,ZB58</v>
      </c>
      <c r="E55" s="528">
        <f>[1]QC!E56</f>
        <v>66000</v>
      </c>
      <c r="F55" s="687">
        <f>[1]QC!F56</f>
        <v>19.3378259595664</v>
      </c>
      <c r="G55" s="133">
        <f>[1]QC!G56</f>
        <v>15</v>
      </c>
      <c r="H55" s="133" t="str">
        <f>[1]QC!H56</f>
        <v>3x400</v>
      </c>
      <c r="I55" s="133">
        <f>[1]QC!I56</f>
        <v>415</v>
      </c>
      <c r="J55" s="133"/>
      <c r="K55" s="133" t="str">
        <f>[1]QC!K56</f>
        <v>~</v>
      </c>
      <c r="L55" s="691" t="str">
        <f>[1]QC!L56</f>
        <v>~</v>
      </c>
      <c r="M55" s="692" t="str">
        <f>[1]QC!M56</f>
        <v>6 / TCLE5HW / SCX0645</v>
      </c>
      <c r="N55" s="693">
        <f>[1]QC!N56</f>
        <v>6</v>
      </c>
      <c r="O55" s="304">
        <f>[1]QC!Z56</f>
        <v>4095.99098512872</v>
      </c>
      <c r="P55" s="304">
        <f>[1]QC!AA56</f>
        <v>4332.18351386435</v>
      </c>
      <c r="Q55" s="694">
        <f>[1]QC!AI56</f>
        <v>5070.43790189063</v>
      </c>
      <c r="R55" s="694">
        <f>[1]QC!AJ56</f>
        <v>5634.48389972505</v>
      </c>
      <c r="S55" s="695"/>
    </row>
    <row r="56" s="164" customFormat="1" spans="1:19">
      <c r="A56" s="681" t="str">
        <f>[1]QC!A57</f>
        <v>QC015</v>
      </c>
      <c r="B56" s="685" t="str">
        <f>[1]QC!B57</f>
        <v>CL403C6H</v>
      </c>
      <c r="C56" s="686"/>
      <c r="D56" s="257" t="str">
        <f>[1]QC!D57</f>
        <v>MT125,ZB76</v>
      </c>
      <c r="E56" s="528">
        <f>[1]QC!E57</f>
        <v>82100</v>
      </c>
      <c r="F56" s="687">
        <f>[1]QC!F57</f>
        <v>24.0550835042485</v>
      </c>
      <c r="G56" s="133">
        <f>[1]QC!G57</f>
        <v>15</v>
      </c>
      <c r="H56" s="133" t="str">
        <f>[1]QC!H57</f>
        <v>3x400</v>
      </c>
      <c r="I56" s="133">
        <f>[1]QC!I57</f>
        <v>415</v>
      </c>
      <c r="J56" s="133"/>
      <c r="K56" s="133" t="str">
        <f>[1]QC!K57</f>
        <v>~</v>
      </c>
      <c r="L56" s="691" t="str">
        <f>[1]QC!L57</f>
        <v>~</v>
      </c>
      <c r="M56" s="692" t="str">
        <f>[1]QC!M57</f>
        <v>TEX5-1 / TCLE5HW / SCX0645</v>
      </c>
      <c r="N56" s="693">
        <f>[1]QC!N57</f>
        <v>6</v>
      </c>
      <c r="O56" s="304">
        <f>[1]QC!Z57</f>
        <v>4619.20452895921</v>
      </c>
      <c r="P56" s="304">
        <f>[1]QC!AA57</f>
        <v>4855.39705769484</v>
      </c>
      <c r="Q56" s="694">
        <f>[1]QC!AI57</f>
        <v>5602.73952216483</v>
      </c>
      <c r="R56" s="694">
        <f>[1]QC!AJ57</f>
        <v>6166.78551999925</v>
      </c>
      <c r="S56" s="695"/>
    </row>
    <row r="57" s="164" customFormat="1" spans="1:19">
      <c r="A57" s="681" t="str">
        <f>[1]QC!A58</f>
        <v>QC016</v>
      </c>
      <c r="B57" s="685" t="str">
        <f>[1]QC!B58</f>
        <v>CL404C6H</v>
      </c>
      <c r="C57" s="686"/>
      <c r="D57" s="257" t="str">
        <f>[1]QC!D58</f>
        <v>MT144/4VES10Y,ZB95</v>
      </c>
      <c r="E57" s="528">
        <f>[1]QC!E58</f>
        <v>93400</v>
      </c>
      <c r="F57" s="687">
        <f>[1]QC!F58</f>
        <v>27.3659537064166</v>
      </c>
      <c r="G57" s="133">
        <f>[1]QC!G58</f>
        <v>16</v>
      </c>
      <c r="H57" s="133" t="str">
        <f>[1]QC!H58</f>
        <v>4x400</v>
      </c>
      <c r="I57" s="133">
        <f>[1]QC!I58</f>
        <v>415</v>
      </c>
      <c r="J57" s="133"/>
      <c r="K57" s="133" t="str">
        <f>[1]QC!K58</f>
        <v>~</v>
      </c>
      <c r="L57" s="691" t="str">
        <f>[1]QC!L58</f>
        <v>~</v>
      </c>
      <c r="M57" s="692" t="str">
        <f>[1]QC!M58</f>
        <v>TEX5-2 / TCLE7.5HW / SCX0845</v>
      </c>
      <c r="N57" s="693" t="str">
        <f>[1]QC!N58</f>
        <v>TES5-2 / SCX0857/TGES7.5</v>
      </c>
      <c r="O57" s="304">
        <f>[1]QC!Z58</f>
        <v>5721.03603445773</v>
      </c>
      <c r="P57" s="304">
        <f>[1]QC!AA58</f>
        <v>6285.08203229215</v>
      </c>
      <c r="Q57" s="694">
        <f>[1]QC!AI58</f>
        <v>7032.41602539856</v>
      </c>
      <c r="R57" s="694">
        <f>[1]QC!AJ58</f>
        <v>7596.46202323297</v>
      </c>
      <c r="S57" s="695"/>
    </row>
    <row r="58" s="164" customFormat="1" spans="1:19">
      <c r="A58" s="681" t="str">
        <f>[1]QC!A60</f>
        <v>QC018</v>
      </c>
      <c r="B58" s="685" t="str">
        <f>[1]QC!B60</f>
        <v>NT501C6H</v>
      </c>
      <c r="C58" s="686"/>
      <c r="D58" s="257" t="str">
        <f>[1]QC!D60</f>
        <v>MT100,ZB58</v>
      </c>
      <c r="E58" s="528">
        <f>[1]QC!E60</f>
        <v>66000</v>
      </c>
      <c r="F58" s="687">
        <f>[1]QC!F60</f>
        <v>19.3378259595664</v>
      </c>
      <c r="G58" s="133">
        <f>[1]QC!G60</f>
        <v>26</v>
      </c>
      <c r="H58" s="133" t="str">
        <f>[1]QC!H60</f>
        <v>1X500</v>
      </c>
      <c r="I58" s="133">
        <f>[1]QC!I60</f>
        <v>415</v>
      </c>
      <c r="J58" s="133"/>
      <c r="K58" s="133" t="str">
        <f>[1]QC!K60</f>
        <v>~</v>
      </c>
      <c r="L58" s="691" t="str">
        <f>[1]QC!L60</f>
        <v>~</v>
      </c>
      <c r="M58" s="692" t="str">
        <f>[1]QC!M60</f>
        <v>6 / TCLE5HW / SCX0645</v>
      </c>
      <c r="N58" s="693">
        <f>[1]QC!N60</f>
        <v>6</v>
      </c>
      <c r="O58" s="304">
        <f>[1]QC!Z60</f>
        <v>4345.34143458516</v>
      </c>
      <c r="P58" s="304">
        <f>[1]QC!AA60</f>
        <v>4864.62187703589</v>
      </c>
      <c r="Q58" s="694">
        <f>[1]QC!AI60</f>
        <v>4575.752464822</v>
      </c>
      <c r="R58" s="694">
        <f>[1]QC!AJ60</f>
        <v>5095.03290727273</v>
      </c>
      <c r="S58" s="695"/>
    </row>
    <row r="59" s="164" customFormat="1" spans="1:19">
      <c r="A59" s="681" t="str">
        <f>[1]QC!A61</f>
        <v>QC019</v>
      </c>
      <c r="B59" s="685" t="str">
        <f>[1]QC!B61</f>
        <v>NT501C8H</v>
      </c>
      <c r="C59" s="686"/>
      <c r="D59" s="257" t="str">
        <f>[1]QC!D61</f>
        <v>MT125,ZB76</v>
      </c>
      <c r="E59" s="528">
        <f>[1]QC!E61</f>
        <v>82100</v>
      </c>
      <c r="F59" s="687">
        <f>[1]QC!F61</f>
        <v>24.0550835042485</v>
      </c>
      <c r="G59" s="133">
        <f>[1]QC!G61</f>
        <v>26</v>
      </c>
      <c r="H59" s="133" t="str">
        <f>[1]QC!H61</f>
        <v>1X500</v>
      </c>
      <c r="I59" s="133">
        <f>[1]QC!I61</f>
        <v>415</v>
      </c>
      <c r="J59" s="133"/>
      <c r="K59" s="133" t="str">
        <f>[1]QC!K61</f>
        <v>~</v>
      </c>
      <c r="L59" s="691" t="str">
        <f>[1]QC!L61</f>
        <v>~</v>
      </c>
      <c r="M59" s="692" t="str">
        <f>[1]QC!M61</f>
        <v>TEX5-1 / TCLE5HW / SCX0645</v>
      </c>
      <c r="N59" s="693" t="str">
        <f>[1]QC!N61</f>
        <v>TES5-2 /TGES7.5</v>
      </c>
      <c r="O59" s="304">
        <f>[1]QC!Z61</f>
        <v>5038.59062181025</v>
      </c>
      <c r="P59" s="304">
        <f>[1]QC!AA61</f>
        <v>5557.87106426098</v>
      </c>
      <c r="Q59" s="694">
        <f>[1]QC!AI61</f>
        <v>5269.00165204709</v>
      </c>
      <c r="R59" s="694">
        <f>[1]QC!AJ61</f>
        <v>5788.28209449782</v>
      </c>
      <c r="S59" s="695"/>
    </row>
    <row r="60" s="164" customFormat="1" spans="1:19">
      <c r="A60" s="681" t="str">
        <f>[1]QC!A62</f>
        <v>QC020</v>
      </c>
      <c r="B60" s="685" t="str">
        <f>[1]QC!B62</f>
        <v>NT502C4H</v>
      </c>
      <c r="C60" s="686"/>
      <c r="D60" s="257" t="str">
        <f>[1]QC!D62</f>
        <v>MT160/4VES10Y</v>
      </c>
      <c r="E60" s="528">
        <f>[1]QC!E62</f>
        <v>90800</v>
      </c>
      <c r="F60" s="687">
        <f>[1]QC!F62</f>
        <v>26.6041605625549</v>
      </c>
      <c r="G60" s="133">
        <f>[1]QC!G62</f>
        <v>26</v>
      </c>
      <c r="H60" s="133" t="str">
        <f>[1]QC!H62</f>
        <v>2X500</v>
      </c>
      <c r="I60" s="133">
        <f>[1]QC!I62</f>
        <v>415</v>
      </c>
      <c r="J60" s="133"/>
      <c r="K60" s="133" t="str">
        <f>[1]QC!K62</f>
        <v>~</v>
      </c>
      <c r="L60" s="691" t="str">
        <f>[1]QC!L62</f>
        <v>~</v>
      </c>
      <c r="M60" s="692" t="str">
        <f>[1]QC!M62</f>
        <v>TEX5-2 / TCLE7.5HW / SCX0845</v>
      </c>
      <c r="N60" s="693" t="str">
        <f>[1]QC!N62</f>
        <v>TES5-3 /  SCX0857/TGES9</v>
      </c>
      <c r="O60" s="304">
        <f>[1]QC!Z62</f>
        <v>5903.49602656178</v>
      </c>
      <c r="P60" s="304">
        <f>[1]QC!AA62</f>
        <v>6422.77646901252</v>
      </c>
      <c r="Q60" s="694">
        <f>[1]QC!AI62</f>
        <v>6364.31808703546</v>
      </c>
      <c r="R60" s="694">
        <f>[1]QC!AJ62</f>
        <v>6883.59852948619</v>
      </c>
      <c r="S60" s="695"/>
    </row>
    <row r="61" s="164" customFormat="1" spans="1:19">
      <c r="A61" s="681" t="str">
        <f>[1]QC!A63</f>
        <v>QC021</v>
      </c>
      <c r="B61" s="685" t="str">
        <f>[1]QC!B63</f>
        <v>NT502C5H</v>
      </c>
      <c r="C61" s="686"/>
      <c r="D61" s="257" t="str">
        <f>[1]QC!D63</f>
        <v>4TES12Y,ZB95</v>
      </c>
      <c r="E61" s="528">
        <f>[1]QC!E63</f>
        <v>106500</v>
      </c>
      <c r="F61" s="687">
        <f>[1]QC!F63</f>
        <v>31.2042191620275</v>
      </c>
      <c r="G61" s="133">
        <f>[1]QC!G63</f>
        <v>26</v>
      </c>
      <c r="H61" s="133" t="str">
        <f>[1]QC!H63</f>
        <v>2x500</v>
      </c>
      <c r="I61" s="133">
        <f>[1]QC!I63</f>
        <v>415</v>
      </c>
      <c r="J61" s="133"/>
      <c r="K61" s="133" t="str">
        <f>[1]QC!K63</f>
        <v>~</v>
      </c>
      <c r="L61" s="691" t="str">
        <f>[1]QC!L63</f>
        <v>~</v>
      </c>
      <c r="M61" s="692" t="str">
        <f>[1]QC!M63</f>
        <v>TEX5-2 / TCLE7.5HW / SCX0845</v>
      </c>
      <c r="N61" s="693" t="str">
        <f>[1]QC!N63</f>
        <v>TES5-3 /  SCX0857/TGES9</v>
      </c>
      <c r="O61" s="304">
        <f>[1]QC!Z63</f>
        <v>6871.6543742382</v>
      </c>
      <c r="P61" s="304">
        <f>[1]QC!AA63</f>
        <v>7390.93481668893</v>
      </c>
      <c r="Q61" s="694">
        <f>[1]QC!AI63</f>
        <v>7332.47643471188</v>
      </c>
      <c r="R61" s="694">
        <f>[1]QC!AJ63</f>
        <v>7851.75687716261</v>
      </c>
      <c r="S61" s="695"/>
    </row>
    <row r="62" s="164" customFormat="1" spans="1:19">
      <c r="A62" s="681" t="str">
        <f>[1]QC!A64</f>
        <v>QC022</v>
      </c>
      <c r="B62" s="685" t="str">
        <f>[1]QC!B64</f>
        <v>NT502C6H</v>
      </c>
      <c r="C62" s="686"/>
      <c r="D62" s="257" t="str">
        <f>[1]QC!D64</f>
        <v>4PES15Y,ZB114</v>
      </c>
      <c r="E62" s="528">
        <f>[1]QC!E64</f>
        <v>120000</v>
      </c>
      <c r="F62" s="687">
        <f>[1]QC!F64</f>
        <v>35.1596835628479</v>
      </c>
      <c r="G62" s="133">
        <f>[1]QC!G64</f>
        <v>26</v>
      </c>
      <c r="H62" s="133" t="str">
        <f>[1]QC!H64</f>
        <v>2x500</v>
      </c>
      <c r="I62" s="133">
        <f>[1]QC!I64</f>
        <v>415</v>
      </c>
      <c r="J62" s="133"/>
      <c r="K62" s="133" t="str">
        <f>[1]QC!K64</f>
        <v>~</v>
      </c>
      <c r="L62" s="691" t="str">
        <f>[1]QC!L64</f>
        <v>~</v>
      </c>
      <c r="M62" s="692" t="str">
        <f>[1]QC!M64</f>
        <v>TEX5-3 / TCLE10HW / SCX1057</v>
      </c>
      <c r="N62" s="693" t="str">
        <f>[1]QC!N64</f>
        <v>TES5-4 /  SCX0957/TGES11</v>
      </c>
      <c r="O62" s="304">
        <f>[1]QC!Z64</f>
        <v>7451.3541256247</v>
      </c>
      <c r="P62" s="304">
        <f>[1]QC!AA64</f>
        <v>7970.63456807543</v>
      </c>
      <c r="Q62" s="694">
        <f>[1]QC!AI64</f>
        <v>7912.17618609838</v>
      </c>
      <c r="R62" s="694">
        <f>[1]QC!AJ64</f>
        <v>8431.45662854911</v>
      </c>
      <c r="S62" s="695"/>
    </row>
    <row r="63" s="164" customFormat="1" spans="1:19">
      <c r="A63" s="681" t="str">
        <f>[1]QC!A65</f>
        <v>QC023</v>
      </c>
      <c r="B63" s="685" t="str">
        <f>[1]QC!B65</f>
        <v>NT502C8H</v>
      </c>
      <c r="C63" s="686"/>
      <c r="D63" s="257" t="str">
        <f>[1]QC!D65</f>
        <v>4NES20Y,ZB130</v>
      </c>
      <c r="E63" s="528">
        <f>[1]QC!E65</f>
        <v>140000</v>
      </c>
      <c r="F63" s="687">
        <f>[1]QC!F65</f>
        <v>41.0196308233226</v>
      </c>
      <c r="G63" s="133">
        <f>[1]QC!G65</f>
        <v>26</v>
      </c>
      <c r="H63" s="133" t="str">
        <f>[1]QC!H65</f>
        <v>2x500</v>
      </c>
      <c r="I63" s="133">
        <f>[1]QC!I65</f>
        <v>415</v>
      </c>
      <c r="J63" s="133"/>
      <c r="K63" s="133" t="str">
        <f>[1]QC!K65</f>
        <v>~</v>
      </c>
      <c r="L63" s="691" t="str">
        <f>[1]QC!L65</f>
        <v>~</v>
      </c>
      <c r="M63" s="692" t="str">
        <f>[1]QC!M65</f>
        <v>TEX5-4 / TCLE12HW / SCX1257</v>
      </c>
      <c r="N63" s="693" t="str">
        <f>[1]QC!N65</f>
        <v>TES12-5 /TGES13</v>
      </c>
      <c r="O63" s="304">
        <f>[1]QC!Z65</f>
        <v>9118.66145016094</v>
      </c>
      <c r="P63" s="304">
        <f>[1]QC!AA65</f>
        <v>9637.94189261168</v>
      </c>
      <c r="Q63" s="694">
        <f>[1]QC!AI65</f>
        <v>9507.84457393544</v>
      </c>
      <c r="R63" s="694">
        <f>[1]QC!AJ65</f>
        <v>10027.1250163862</v>
      </c>
      <c r="S63" s="695"/>
    </row>
    <row r="64" s="164" customFormat="1" spans="1:19">
      <c r="A64" s="681" t="str">
        <f>[1]QC!A66</f>
        <v>QC023.1</v>
      </c>
      <c r="B64" s="685" t="str">
        <f>[1]QC!B66</f>
        <v>NT503C5H</v>
      </c>
      <c r="C64" s="686"/>
      <c r="D64" s="257" t="str">
        <f>[1]QC!D66</f>
        <v>4JE22Y,ZB130</v>
      </c>
      <c r="E64" s="528">
        <f>[1]QC!E66</f>
        <v>150000</v>
      </c>
      <c r="F64" s="687">
        <f>[1]QC!F66</f>
        <v>43.9496044535599</v>
      </c>
      <c r="G64" s="133">
        <f>[1]QC!G66</f>
        <v>26</v>
      </c>
      <c r="H64" s="133" t="str">
        <f>[1]QC!H66</f>
        <v>3x500</v>
      </c>
      <c r="I64" s="133">
        <f>[1]QC!I66</f>
        <v>415</v>
      </c>
      <c r="J64" s="133"/>
      <c r="K64" s="133" t="str">
        <f>[1]QC!K66</f>
        <v>~</v>
      </c>
      <c r="L64" s="691" t="str">
        <f>[1]QC!L66</f>
        <v>~</v>
      </c>
      <c r="M64" s="692" t="str">
        <f>[1]QC!M66</f>
        <v>TEX5-4 / TCLE12HW / SCX1257</v>
      </c>
      <c r="N64" s="693" t="str">
        <f>[1]QC!N66</f>
        <v>TES12-5 /TGES13</v>
      </c>
      <c r="O64" s="304">
        <f>[1]QC!Z66</f>
        <v>9638.06102205725</v>
      </c>
      <c r="P64" s="304">
        <f>[1]QC!AA66</f>
        <v>10157.341464508</v>
      </c>
      <c r="Q64" s="694">
        <f>[1]QC!AI66</f>
        <v>10324.5130838904</v>
      </c>
      <c r="R64" s="694">
        <f>[1]QC!AJ66</f>
        <v>10843.7935263411</v>
      </c>
      <c r="S64" s="695"/>
    </row>
    <row r="65" s="164" customFormat="1" spans="1:19">
      <c r="A65" s="681" t="str">
        <f>[1]QC!A67</f>
        <v>QC024</v>
      </c>
      <c r="B65" s="685" t="str">
        <f>[1]QC!B67</f>
        <v>NT503C6H</v>
      </c>
      <c r="C65" s="686"/>
      <c r="D65" s="257" t="str">
        <f>[1]QC!D67</f>
        <v>4HE25Y,ZB190</v>
      </c>
      <c r="E65" s="528">
        <f>[1]QC!E67</f>
        <v>167000</v>
      </c>
      <c r="F65" s="687">
        <f>[1]QC!F67</f>
        <v>48.9305596249634</v>
      </c>
      <c r="G65" s="133">
        <f>[1]QC!G67</f>
        <v>26</v>
      </c>
      <c r="H65" s="133" t="str">
        <f>[1]QC!H67</f>
        <v>3x500</v>
      </c>
      <c r="I65" s="133">
        <f>[1]QC!I67</f>
        <v>415</v>
      </c>
      <c r="J65" s="133"/>
      <c r="K65" s="133" t="str">
        <f>[1]QC!K67</f>
        <v>~</v>
      </c>
      <c r="L65" s="691" t="str">
        <f>[1]QC!L67</f>
        <v>~</v>
      </c>
      <c r="M65" s="692" t="str">
        <f>[1]QC!M67</f>
        <v>TEX5-4 / TJLE14HW / SCX1457</v>
      </c>
      <c r="N65" s="693" t="str">
        <f>[1]QC!N67</f>
        <v>TES12-5 /TGES13</v>
      </c>
      <c r="O65" s="304">
        <f>[1]QC!Z67</f>
        <v>10965.9917927591</v>
      </c>
      <c r="P65" s="304">
        <f>[1]QC!AA67</f>
        <v>11677.281858705</v>
      </c>
      <c r="Q65" s="694">
        <f>[1]QC!AI67</f>
        <v>11657.2248834696</v>
      </c>
      <c r="R65" s="694">
        <f>[1]QC!AJ67</f>
        <v>12368.5149494155</v>
      </c>
      <c r="S65" s="695"/>
    </row>
    <row r="66" s="164" customFormat="1" spans="1:19">
      <c r="A66" s="681" t="str">
        <f>[1]QC!A68</f>
        <v>QC025</v>
      </c>
      <c r="B66" s="685" t="str">
        <f>[1]QC!B68</f>
        <v>NT503C8H</v>
      </c>
      <c r="C66" s="686"/>
      <c r="D66" s="257" t="str">
        <f>[1]QC!D68</f>
        <v>4GE30Y,ZB220</v>
      </c>
      <c r="E66" s="528">
        <f>[1]QC!E68</f>
        <v>204000</v>
      </c>
      <c r="F66" s="687">
        <f>[1]QC!F68</f>
        <v>59.7714620568415</v>
      </c>
      <c r="G66" s="133">
        <f>[1]QC!G68</f>
        <v>26</v>
      </c>
      <c r="H66" s="133" t="str">
        <f>[1]QC!H68</f>
        <v>3x500</v>
      </c>
      <c r="I66" s="133">
        <f>[1]QC!I68</f>
        <v>415</v>
      </c>
      <c r="J66" s="133"/>
      <c r="K66" s="133" t="str">
        <f>[1]QC!K68</f>
        <v>~</v>
      </c>
      <c r="L66" s="691" t="str">
        <f>[1]QC!L68</f>
        <v>~</v>
      </c>
      <c r="M66" s="692" t="str">
        <f>[1]QC!M68</f>
        <v>TEX12-5 / TJLE18HW</v>
      </c>
      <c r="N66" s="693" t="str">
        <f>[1]QC!N68</f>
        <v>TES12-6/TGES18</v>
      </c>
      <c r="O66" s="304">
        <f>[1]QC!Z68</f>
        <v>13404.3165202405</v>
      </c>
      <c r="P66" s="304">
        <f>[1]QC!AA68</f>
        <v>14115.6065861863</v>
      </c>
      <c r="Q66" s="694">
        <f>[1]QC!AI68</f>
        <v>14095.549610951</v>
      </c>
      <c r="R66" s="694">
        <f>[1]QC!AJ68</f>
        <v>14806.8396768968</v>
      </c>
      <c r="S66" s="695"/>
    </row>
    <row r="67" s="164" customFormat="1" spans="1:19">
      <c r="A67" s="681" t="str">
        <f>[1]QC!A69</f>
        <v>QC025.1</v>
      </c>
      <c r="B67" s="685" t="str">
        <f>[1]QC!B69</f>
        <v>NT504C6H</v>
      </c>
      <c r="C67" s="686"/>
      <c r="D67" s="257" t="str">
        <f>[1]QC!D69</f>
        <v>6HE35Y</v>
      </c>
      <c r="E67" s="528">
        <f>[1]QC!E69</f>
        <v>235000</v>
      </c>
      <c r="F67" s="687">
        <f>[1]QC!F69</f>
        <v>68.8543803105772</v>
      </c>
      <c r="G67" s="133">
        <f>[1]QC!G69</f>
        <v>30</v>
      </c>
      <c r="H67" s="133" t="str">
        <f>[1]QC!H69</f>
        <v>4x500</v>
      </c>
      <c r="I67" s="133">
        <f>[1]QC!I69</f>
        <v>415</v>
      </c>
      <c r="J67" s="133"/>
      <c r="K67" s="133" t="str">
        <f>[1]QC!K69</f>
        <v>~</v>
      </c>
      <c r="L67" s="691" t="str">
        <f>[1]QC!L69</f>
        <v>~</v>
      </c>
      <c r="M67" s="692" t="str">
        <f>[1]QC!M69</f>
        <v>TEX12-5 / TJLE18HW</v>
      </c>
      <c r="N67" s="693" t="str">
        <f>[1]QC!N69</f>
        <v>TES12-6/TGES18</v>
      </c>
      <c r="O67" s="304">
        <f>[1]QC!Z69</f>
        <v>15595.9574384745</v>
      </c>
      <c r="P67" s="304">
        <f>[1]QC!AA69</f>
        <v>16307.2475044204</v>
      </c>
      <c r="Q67" s="694">
        <f>[1]QC!AI69</f>
        <v>16517.6015594219</v>
      </c>
      <c r="R67" s="694">
        <f>[1]QC!AJ69</f>
        <v>17228.8916253677</v>
      </c>
      <c r="S67" s="695"/>
    </row>
    <row r="68" s="164" customFormat="1" spans="1:19">
      <c r="A68" s="681" t="str">
        <f>[1]QC!A70</f>
        <v>QC026</v>
      </c>
      <c r="B68" s="685" t="str">
        <f>[1]QC!B70</f>
        <v>NT504S8H</v>
      </c>
      <c r="C68" s="686"/>
      <c r="D68" s="257" t="str">
        <f>[1]QC!D70</f>
        <v>6GE40Y</v>
      </c>
      <c r="E68" s="528">
        <f>[1]QC!E70</f>
        <v>255000</v>
      </c>
      <c r="F68" s="687">
        <f>[1]QC!F70</f>
        <v>74.7143275710519</v>
      </c>
      <c r="G68" s="133">
        <f>[1]QC!G70</f>
        <v>30</v>
      </c>
      <c r="H68" s="133" t="str">
        <f>[1]QC!H70</f>
        <v>4x500</v>
      </c>
      <c r="I68" s="133">
        <f>[1]QC!I70</f>
        <v>415</v>
      </c>
      <c r="J68" s="133"/>
      <c r="K68" s="133" t="str">
        <f>[1]QC!K70</f>
        <v>~</v>
      </c>
      <c r="L68" s="691" t="str">
        <f>[1]QC!L70</f>
        <v>~</v>
      </c>
      <c r="M68" s="692" t="str">
        <f>[1]QC!M70</f>
        <v>TEX12-5 / TJLE18HW</v>
      </c>
      <c r="N68" s="693" t="str">
        <f>[1]QC!N70</f>
        <v>TES12-7/TGES21</v>
      </c>
      <c r="O68" s="304">
        <f>[1]QC!Z70</f>
        <v>16750.5759123701</v>
      </c>
      <c r="P68" s="304">
        <f>[1]QC!AA70</f>
        <v>17461.8659783159</v>
      </c>
      <c r="Q68" s="694">
        <f>[1]QC!AI70</f>
        <v>17318.4238963888</v>
      </c>
      <c r="R68" s="694">
        <f>[1]QC!AJ70</f>
        <v>18029.7139623346</v>
      </c>
      <c r="S68" s="695"/>
    </row>
    <row r="69" s="164" customFormat="1" customHeight="1" spans="1:19">
      <c r="A69" s="681" t="str">
        <f>[1]QC!A71</f>
        <v>QC027</v>
      </c>
      <c r="B69" s="501" t="str">
        <f>[1]QC!B71</f>
        <v>NT632T6</v>
      </c>
      <c r="C69" s="696" t="s">
        <v>134</v>
      </c>
      <c r="D69" s="257" t="str">
        <f>[1]QC!D71</f>
        <v>S6H-20.2Y</v>
      </c>
      <c r="E69" s="528">
        <f>[1]QC!E71</f>
        <v>53925.4</v>
      </c>
      <c r="F69" s="687">
        <f>[1]QC!F71</f>
        <v>15.8</v>
      </c>
      <c r="G69" s="133">
        <f>[1]QC!G71</f>
        <v>41</v>
      </c>
      <c r="H69" s="133" t="str">
        <f>[1]QC!H71</f>
        <v>2x630</v>
      </c>
      <c r="I69" s="133">
        <f>[1]QC!I71</f>
        <v>415</v>
      </c>
      <c r="J69" s="133"/>
      <c r="K69" s="133">
        <f>[1]QC!K71</f>
        <v>16.2</v>
      </c>
      <c r="L69" s="691">
        <f>[1]QC!L71</f>
        <v>1.625</v>
      </c>
      <c r="M69" s="692" t="str">
        <f>[1]QC!M71</f>
        <v>TEX5-3 / TCLE10HW / SCX1057</v>
      </c>
      <c r="N69" s="693" t="str">
        <f>[1]QC!N71</f>
        <v>TES5-4 /SCX0957</v>
      </c>
      <c r="O69" s="304">
        <f>[1]QC!Z71</f>
        <v>12328.1530021405</v>
      </c>
      <c r="P69" s="304">
        <f>[1]QC!AA71</f>
        <v>13017.6565341047</v>
      </c>
      <c r="Q69" s="694">
        <f>[1]QC!AI71</f>
        <v>13339.0426882516</v>
      </c>
      <c r="R69" s="694">
        <f>[1]QC!AJ71</f>
        <v>14028.5462202157</v>
      </c>
      <c r="S69" s="717"/>
    </row>
    <row r="70" s="164" customFormat="1" spans="1:19">
      <c r="A70" s="681" t="str">
        <f>[1]QC!A72</f>
        <v>QC028</v>
      </c>
      <c r="B70" s="501" t="str">
        <f>[1]QC!B72</f>
        <v>NT632T8</v>
      </c>
      <c r="C70" s="697"/>
      <c r="D70" s="257" t="str">
        <f>[1]QC!D72</f>
        <v>S6G-25.2Y-S6F-30.2</v>
      </c>
      <c r="E70" s="528">
        <f>[1]QC!E72</f>
        <v>64164.4</v>
      </c>
      <c r="F70" s="687">
        <f>[1]QC!F72</f>
        <v>18.8</v>
      </c>
      <c r="G70" s="133">
        <f>[1]QC!G72</f>
        <v>41</v>
      </c>
      <c r="H70" s="133" t="str">
        <f>[1]QC!H72</f>
        <v>2x630</v>
      </c>
      <c r="I70" s="133">
        <f>[1]QC!I72</f>
        <v>415</v>
      </c>
      <c r="J70" s="133"/>
      <c r="K70" s="133">
        <f>[1]QC!K72</f>
        <v>16.2</v>
      </c>
      <c r="L70" s="691">
        <f>[1]QC!L72</f>
        <v>2.125</v>
      </c>
      <c r="M70" s="692" t="str">
        <f>[1]QC!M72</f>
        <v>TEX5-4 / TCLE12HW / SCX1257</v>
      </c>
      <c r="N70" s="693" t="str">
        <f>[1]QC!N72</f>
        <v>TES12-5 -60c</v>
      </c>
      <c r="O70" s="304">
        <f>[1]QC!Z72</f>
        <v>14479.615996977</v>
      </c>
      <c r="P70" s="304">
        <f>[1]QC!AA72</f>
        <v>15587.230387533</v>
      </c>
      <c r="Q70" s="694">
        <f>[1]QC!AI72</f>
        <v>15509.5533021357</v>
      </c>
      <c r="R70" s="694">
        <f>[1]QC!AJ72</f>
        <v>16617.1676926917</v>
      </c>
      <c r="S70" s="718"/>
    </row>
    <row r="71" s="164" customFormat="1" spans="1:19">
      <c r="A71" s="681" t="str">
        <f>[1]QC!A73</f>
        <v>QC029</v>
      </c>
      <c r="B71" s="501" t="str">
        <f>[1]QC!B73</f>
        <v>NT632T8L</v>
      </c>
      <c r="C71" s="697"/>
      <c r="D71" s="257" t="str">
        <f>[1]QC!D73</f>
        <v>S6G-25.2Y-S6F-30.2</v>
      </c>
      <c r="E71" s="528">
        <f>[1]QC!E73</f>
        <v>70307.8</v>
      </c>
      <c r="F71" s="687">
        <f>[1]QC!F73</f>
        <v>20.6</v>
      </c>
      <c r="G71" s="133">
        <f>[1]QC!G73</f>
        <v>41</v>
      </c>
      <c r="H71" s="133" t="str">
        <f>[1]QC!H73</f>
        <v>2x630</v>
      </c>
      <c r="I71" s="133">
        <f>[1]QC!I73</f>
        <v>415</v>
      </c>
      <c r="J71" s="133"/>
      <c r="K71" s="133">
        <f>[1]QC!K73</f>
        <v>16.2</v>
      </c>
      <c r="L71" s="691">
        <f>[1]QC!L73</f>
        <v>2.125</v>
      </c>
      <c r="M71" s="692" t="str">
        <f>[1]QC!M73</f>
        <v>TEX5-4 / TCLE12HW / SCX1257</v>
      </c>
      <c r="N71" s="693" t="str">
        <f>[1]QC!N73</f>
        <v>TES12-5 -60C</v>
      </c>
      <c r="O71" s="304">
        <f>[1]QC!Z73</f>
        <v>16284.454398201</v>
      </c>
      <c r="P71" s="304">
        <f>[1]QC!AA73</f>
        <v>17392.068788757</v>
      </c>
      <c r="Q71" s="694">
        <f>[1]QC!AI73</f>
        <v>17314.3917033596</v>
      </c>
      <c r="R71" s="694">
        <f>[1]QC!AJ73</f>
        <v>18422.0060939157</v>
      </c>
      <c r="S71" s="718"/>
    </row>
    <row r="72" s="164" customFormat="1" spans="1:19">
      <c r="A72" s="681" t="str">
        <f>[1]QC!A74</f>
        <v>QC030</v>
      </c>
      <c r="B72" s="501" t="str">
        <f>[1]QC!B74</f>
        <v>NT802T8</v>
      </c>
      <c r="C72" s="697"/>
      <c r="D72" s="257" t="str">
        <f>[1]QC!D74</f>
        <v>S6F-30.2Y</v>
      </c>
      <c r="E72" s="528">
        <f>[1]QC!E74</f>
        <v>78157.7</v>
      </c>
      <c r="F72" s="687">
        <f>[1]QC!F74</f>
        <v>22.9</v>
      </c>
      <c r="G72" s="133">
        <f>[1]QC!G74</f>
        <v>41</v>
      </c>
      <c r="H72" s="133" t="str">
        <f>[1]QC!H74</f>
        <v>2x800</v>
      </c>
      <c r="I72" s="133">
        <f>[1]QC!I74</f>
        <v>415</v>
      </c>
      <c r="J72" s="133"/>
      <c r="K72" s="133">
        <f>[1]QC!K74</f>
        <v>16.2</v>
      </c>
      <c r="L72" s="691">
        <f>[1]QC!L74</f>
        <v>2.125</v>
      </c>
      <c r="M72" s="692" t="str">
        <f>[1]QC!M74</f>
        <v>TEX5-4 / TCLE12HW / SCX1257</v>
      </c>
      <c r="N72" s="693" t="str">
        <f>[1]QC!N74</f>
        <v>TES12-5 -60c</v>
      </c>
      <c r="O72" s="304">
        <f>[1]QC!Z74</f>
        <v>18920.3114362211</v>
      </c>
      <c r="P72" s="304">
        <f>[1]QC!AA74</f>
        <v>20027.9258267772</v>
      </c>
      <c r="Q72" s="694">
        <f>[1]QC!AI74</f>
        <v>19038.154223319</v>
      </c>
      <c r="R72" s="694">
        <f>[1]QC!AJ74</f>
        <v>20145.7686138751</v>
      </c>
      <c r="S72" s="718"/>
    </row>
    <row r="73" s="164" customFormat="1" spans="1:19">
      <c r="A73" s="681" t="str">
        <f>[1]QC!A75</f>
        <v>QC031</v>
      </c>
      <c r="B73" s="501" t="str">
        <f>[1]QC!B75</f>
        <v>NT802T8L</v>
      </c>
      <c r="C73" s="697"/>
      <c r="D73" s="257" t="str">
        <f>[1]QC!D75</f>
        <v>S6H-20.2Y X 2</v>
      </c>
      <c r="E73" s="528">
        <f>[1]QC!E75</f>
        <v>105803</v>
      </c>
      <c r="F73" s="687">
        <f>[1]QC!F75</f>
        <v>31</v>
      </c>
      <c r="G73" s="133">
        <f>[1]QC!G75</f>
        <v>41</v>
      </c>
      <c r="H73" s="133" t="str">
        <f>[1]QC!H75</f>
        <v>2x800</v>
      </c>
      <c r="I73" s="133">
        <f>[1]QC!I75</f>
        <v>415</v>
      </c>
      <c r="J73" s="133"/>
      <c r="K73" s="133">
        <f>[1]QC!K75</f>
        <v>16.2</v>
      </c>
      <c r="L73" s="691">
        <f>[1]QC!L75</f>
        <v>2.125</v>
      </c>
      <c r="M73" s="692">
        <f>[1]QC!M75</f>
        <v>0</v>
      </c>
      <c r="N73" s="693">
        <f>[1]QC!N75</f>
        <v>0</v>
      </c>
      <c r="O73" s="304">
        <f>[1]QC!Z75</f>
        <v>21992.1224899598</v>
      </c>
      <c r="P73" s="304">
        <f>[1]QC!AA75</f>
        <v>23099.7368805159</v>
      </c>
      <c r="Q73" s="694">
        <f>[1]QC!AI75</f>
        <v>22109.9652770577</v>
      </c>
      <c r="R73" s="694">
        <f>[1]QC!AJ75</f>
        <v>23217.5796676138</v>
      </c>
      <c r="S73" s="718"/>
    </row>
    <row r="74" s="164" customFormat="1" spans="1:19">
      <c r="A74" s="681" t="str">
        <f>[1]QC!A76</f>
        <v>QC031.1</v>
      </c>
      <c r="B74" s="501" t="str">
        <f>[1]QC!B76</f>
        <v>NT803T8</v>
      </c>
      <c r="C74" s="697"/>
      <c r="D74" s="257" t="str">
        <f>[1]QC!D76</f>
        <v>S6F-30.2Y </v>
      </c>
      <c r="E74" s="528">
        <f>[1]QC!E76</f>
        <v>128670.1</v>
      </c>
      <c r="F74" s="687">
        <f>[1]QC!F76</f>
        <v>37.7</v>
      </c>
      <c r="G74" s="133">
        <f>[1]QC!G76</f>
        <v>41</v>
      </c>
      <c r="H74" s="133" t="str">
        <f>[1]QC!H76</f>
        <v>3x800</v>
      </c>
      <c r="I74" s="133">
        <f>[1]QC!I76</f>
        <v>415</v>
      </c>
      <c r="J74" s="133"/>
      <c r="K74" s="133">
        <f>[1]QC!K76</f>
        <v>24.3</v>
      </c>
      <c r="L74" s="691">
        <f>[1]QC!L76</f>
        <v>2.125</v>
      </c>
      <c r="M74" s="692">
        <f>[1]QC!M76</f>
        <v>0</v>
      </c>
      <c r="N74" s="693">
        <f>[1]QC!N76</f>
        <v>0</v>
      </c>
      <c r="O74" s="304">
        <f>[1]QC!Z76</f>
        <v>35209.1246414228</v>
      </c>
      <c r="P74" s="304">
        <f>[1]QC!AA76</f>
        <v>36316.7390319789</v>
      </c>
      <c r="Q74" s="694">
        <f>[1]QC!AI76</f>
        <v>35385.8888220697</v>
      </c>
      <c r="R74" s="694">
        <f>[1]QC!AJ76</f>
        <v>36493.5032126257</v>
      </c>
      <c r="S74" s="718"/>
    </row>
    <row r="75" s="164" customFormat="1" spans="1:19">
      <c r="A75" s="681" t="str">
        <f>[1]QC!A77</f>
        <v>QC031.2</v>
      </c>
      <c r="B75" s="501" t="str">
        <f>[1]QC!B77</f>
        <v>NT633T6</v>
      </c>
      <c r="C75" s="697"/>
      <c r="D75" s="257" t="str">
        <f>[1]QC!D77</f>
        <v>S6F-30.2Y</v>
      </c>
      <c r="E75" s="528">
        <f>[1]QC!E77</f>
        <v>81229.4</v>
      </c>
      <c r="F75" s="687">
        <f>[1]QC!F77</f>
        <v>23.8</v>
      </c>
      <c r="G75" s="133">
        <f>[1]QC!G77</f>
        <v>41</v>
      </c>
      <c r="H75" s="133" t="str">
        <f>[1]QC!H77</f>
        <v>3x630</v>
      </c>
      <c r="I75" s="133">
        <f>[1]QC!I77</f>
        <v>415</v>
      </c>
      <c r="J75" s="133"/>
      <c r="K75" s="133">
        <f>[1]QC!K77</f>
        <v>24.3</v>
      </c>
      <c r="L75" s="691">
        <f>[1]QC!L77</f>
        <v>2.125</v>
      </c>
      <c r="M75" s="692" t="str">
        <f>[1]QC!M77</f>
        <v>TEX5-4 / TJLE14HW / SCX1457</v>
      </c>
      <c r="N75" s="693" t="str">
        <f>[1]QC!N77</f>
        <v>TES12-5 -60c </v>
      </c>
      <c r="O75" s="304">
        <f>[1]QC!Z77</f>
        <v>16479.5693387434</v>
      </c>
      <c r="P75" s="304">
        <f>[1]QC!AA77</f>
        <v>17587.1837292994</v>
      </c>
      <c r="Q75" s="694">
        <f>[1]QC!AI77</f>
        <v>19550.8187655959</v>
      </c>
      <c r="R75" s="694">
        <f>[1]QC!AJ77</f>
        <v>20658.4331561519</v>
      </c>
      <c r="S75" s="718"/>
    </row>
    <row r="76" s="164" customFormat="1" spans="1:19">
      <c r="A76" s="681" t="str">
        <f>[1]QC!A78</f>
        <v>QC031.3</v>
      </c>
      <c r="B76" s="501" t="str">
        <f>[1]QC!B78</f>
        <v>NT633T8</v>
      </c>
      <c r="C76" s="697"/>
      <c r="D76" s="257" t="str">
        <f>[1]QC!D78</f>
        <v>S6F-30.2Y</v>
      </c>
      <c r="E76" s="528">
        <f>[1]QC!E78</f>
        <v>98635.7</v>
      </c>
      <c r="F76" s="687">
        <f>[1]QC!F78</f>
        <v>28.9</v>
      </c>
      <c r="G76" s="133">
        <f>[1]QC!G78</f>
        <v>41</v>
      </c>
      <c r="H76" s="133" t="str">
        <f>[1]QC!H78</f>
        <v>3x630</v>
      </c>
      <c r="I76" s="133">
        <f>[1]QC!I78</f>
        <v>415</v>
      </c>
      <c r="J76" s="133"/>
      <c r="K76" s="133">
        <f>[1]QC!K78</f>
        <v>24.3</v>
      </c>
      <c r="L76" s="691">
        <f>[1]QC!L78</f>
        <v>2.125</v>
      </c>
      <c r="M76" s="692" t="str">
        <f>[1]QC!M78</f>
        <v>TEX12-6 / TER 22HW</v>
      </c>
      <c r="N76" s="693" t="str">
        <f>[1]QC!N78</f>
        <v>TES12 -60c -7</v>
      </c>
      <c r="O76" s="304">
        <f>[1]QC!Z78</f>
        <v>20671.3364070165</v>
      </c>
      <c r="P76" s="304">
        <f>[1]QC!AA78</f>
        <v>21778.9507975726</v>
      </c>
      <c r="Q76" s="694">
        <f>[1]QC!AI78</f>
        <v>22216.2423647545</v>
      </c>
      <c r="R76" s="694">
        <f>[1]QC!AJ78</f>
        <v>23323.8567553105</v>
      </c>
      <c r="S76" s="718"/>
    </row>
    <row r="77" s="164" customFormat="1" spans="1:19">
      <c r="A77" s="681" t="str">
        <f>[1]QC!A79</f>
        <v>QC031.4</v>
      </c>
      <c r="B77" s="501" t="str">
        <f>[1]QC!B79</f>
        <v>NT634T8</v>
      </c>
      <c r="C77" s="697"/>
      <c r="D77" s="257" t="str">
        <f>[1]QC!D79</f>
        <v>S6F-30.2Y X2</v>
      </c>
      <c r="E77" s="528">
        <f>[1]QC!E79</f>
        <v>0</v>
      </c>
      <c r="F77" s="687">
        <f>[1]QC!F79</f>
        <v>0</v>
      </c>
      <c r="G77" s="133">
        <f>[1]QC!G79</f>
        <v>0</v>
      </c>
      <c r="H77" s="133" t="str">
        <f>[1]QC!H79</f>
        <v>4x630</v>
      </c>
      <c r="I77" s="133">
        <f>[1]QC!I79</f>
        <v>415</v>
      </c>
      <c r="J77" s="133"/>
      <c r="K77" s="133">
        <f>[1]QC!K79</f>
        <v>0</v>
      </c>
      <c r="L77" s="691">
        <f>[1]QC!L79</f>
        <v>0</v>
      </c>
      <c r="M77" s="692">
        <f>[1]QC!M79</f>
        <v>0</v>
      </c>
      <c r="N77" s="693" t="str">
        <f>[1]QC!N79</f>
        <v>TES12-5 -60c *2pcs</v>
      </c>
      <c r="O77" s="304">
        <f>[1]QC!Z79</f>
        <v>24341.0640842198</v>
      </c>
      <c r="P77" s="304">
        <f>[1]QC!AA79</f>
        <v>26286.9526677059</v>
      </c>
      <c r="Q77" s="694">
        <f>[1]QC!AI79</f>
        <v>26400.9386945372</v>
      </c>
      <c r="R77" s="694">
        <f>[1]QC!AJ79</f>
        <v>28568.5484280302</v>
      </c>
      <c r="S77" s="718"/>
    </row>
    <row r="78" s="164" customFormat="1" spans="1:19">
      <c r="A78" s="681" t="str">
        <f>[1]QC!A82</f>
        <v>QC031.7</v>
      </c>
      <c r="B78" s="501" t="str">
        <f>[1]QC!B82</f>
        <v>NF636T6W</v>
      </c>
      <c r="C78" s="697"/>
      <c r="D78" s="257">
        <f>[1]QC!D82</f>
        <v>0</v>
      </c>
      <c r="E78" s="528">
        <f>[1]QC!E82</f>
        <v>0</v>
      </c>
      <c r="F78" s="687">
        <f>[1]QC!F82</f>
        <v>46</v>
      </c>
      <c r="G78" s="133">
        <f>[1]QC!G82</f>
        <v>0</v>
      </c>
      <c r="H78" s="133" t="str">
        <f>[1]QC!H82</f>
        <v>6x630</v>
      </c>
      <c r="I78" s="133">
        <f>[1]QC!I82</f>
        <v>0</v>
      </c>
      <c r="J78" s="133"/>
      <c r="K78" s="133">
        <f>[1]QC!K82</f>
        <v>0</v>
      </c>
      <c r="L78" s="691">
        <f>[1]QC!L82</f>
        <v>0</v>
      </c>
      <c r="M78" s="692">
        <f>[1]QC!M82</f>
        <v>0</v>
      </c>
      <c r="N78" s="693" t="str">
        <f>[1]QC!N82</f>
        <v>TES12-6 -60c *2pcs</v>
      </c>
      <c r="O78" s="304">
        <f>[1]QC!Z82</f>
        <v>36258.3545887509</v>
      </c>
      <c r="P78" s="304">
        <f>[1]QC!AA82</f>
        <v>38425.9643222438</v>
      </c>
      <c r="Q78" s="694">
        <f>[1]QC!AI80</f>
        <v>0</v>
      </c>
      <c r="R78" s="694">
        <f>[1]QC!AJ80</f>
        <v>0</v>
      </c>
      <c r="S78" s="718"/>
    </row>
    <row r="79" s="164" customFormat="1" spans="1:19">
      <c r="A79" s="681" t="str">
        <f>[1]QC!A83</f>
        <v>QC031.8</v>
      </c>
      <c r="B79" s="501" t="str">
        <f>[1]QC!B83</f>
        <v>NF636T8W</v>
      </c>
      <c r="C79" s="697"/>
      <c r="D79" s="257">
        <f>[1]QC!D83</f>
        <v>0</v>
      </c>
      <c r="E79" s="528">
        <f>[1]QC!E83</f>
        <v>0</v>
      </c>
      <c r="F79" s="687">
        <f>[1]QC!F83</f>
        <v>56</v>
      </c>
      <c r="G79" s="133">
        <f>[1]QC!G83</f>
        <v>0</v>
      </c>
      <c r="H79" s="133" t="str">
        <f>[1]QC!H83</f>
        <v>6x630</v>
      </c>
      <c r="I79" s="133">
        <f>[1]QC!I83</f>
        <v>0</v>
      </c>
      <c r="J79" s="133"/>
      <c r="K79" s="133">
        <f>[1]QC!K83</f>
        <v>0</v>
      </c>
      <c r="L79" s="691">
        <f>[1]QC!L83</f>
        <v>0</v>
      </c>
      <c r="M79" s="692">
        <f>[1]QC!M83</f>
        <v>0</v>
      </c>
      <c r="N79" s="693" t="str">
        <f>[1]QC!N83</f>
        <v>TES12-7 -60c *2pcs</v>
      </c>
      <c r="O79" s="304">
        <f>[1]QC!Z83</f>
        <v>43836.2853594527</v>
      </c>
      <c r="P79" s="304">
        <f>[1]QC!AA83</f>
        <v>46003.8950929457</v>
      </c>
      <c r="Q79" s="694">
        <f>[1]QC!AI81</f>
        <v>0</v>
      </c>
      <c r="R79" s="694">
        <f>[1]QC!AJ81</f>
        <v>0</v>
      </c>
      <c r="S79" s="719"/>
    </row>
    <row r="80" s="164" customFormat="1" spans="1:19">
      <c r="A80" s="681">
        <f>[1]QC!A84</f>
        <v>0</v>
      </c>
      <c r="B80" s="501" t="str">
        <f>[1]QC!B84</f>
        <v>NT804T8</v>
      </c>
      <c r="C80" s="698"/>
      <c r="D80" s="257" t="str">
        <f>[1]QC!D84</f>
        <v>S6F-30.2Y X2</v>
      </c>
      <c r="E80" s="528">
        <f>[1]QC!E84</f>
        <v>0</v>
      </c>
      <c r="F80" s="687">
        <f>[1]QC!F84</f>
        <v>0</v>
      </c>
      <c r="G80" s="133">
        <f>[1]QC!G84</f>
        <v>0</v>
      </c>
      <c r="H80" s="133" t="str">
        <f>[1]QC!H84</f>
        <v>4x800</v>
      </c>
      <c r="I80" s="133">
        <f>[1]QC!I84</f>
        <v>0</v>
      </c>
      <c r="J80" s="133"/>
      <c r="K80" s="133">
        <f>[1]QC!K84</f>
        <v>0</v>
      </c>
      <c r="L80" s="691">
        <f>[1]QC!L84</f>
        <v>0</v>
      </c>
      <c r="M80" s="692">
        <f>[1]QC!M84</f>
        <v>0</v>
      </c>
      <c r="N80" s="693" t="str">
        <f>[1]QC!N84</f>
        <v>TES12-5 -60c *2pcs</v>
      </c>
      <c r="O80" s="304">
        <f>[1]QC!Z84</f>
        <v>32314.0594759992</v>
      </c>
      <c r="P80" s="304">
        <f>[1]QC!AA84</f>
        <v>34259.9480594852</v>
      </c>
      <c r="Q80" s="694">
        <f>[1]QC!AI82</f>
        <v>43861.7163750953</v>
      </c>
      <c r="R80" s="694">
        <f>[1]QC!AJ82</f>
        <v>46029.3261085883</v>
      </c>
      <c r="S80" s="719"/>
    </row>
    <row r="81" spans="1:19">
      <c r="A81" s="681" t="str">
        <f>[1]QC!A85</f>
        <v>QC32</v>
      </c>
      <c r="B81" s="681" t="str">
        <f>[1]QC!B85</f>
        <v>ND301C4</v>
      </c>
      <c r="C81" s="682" t="s">
        <v>135</v>
      </c>
      <c r="D81" s="257" t="str">
        <f>[1]QC!D85</f>
        <v>MT22 -MT32</v>
      </c>
      <c r="E81" s="528">
        <f>[1]QC!E85</f>
        <v>15017.2</v>
      </c>
      <c r="F81" s="687">
        <f>[1]QC!F85</f>
        <v>4.4</v>
      </c>
      <c r="G81" s="133">
        <f>[1]QC!G85</f>
        <v>7</v>
      </c>
      <c r="H81" s="133" t="str">
        <f>[1]QC!H85</f>
        <v>1x300</v>
      </c>
      <c r="I81" s="133">
        <f>[1]QC!I85</f>
        <v>415</v>
      </c>
      <c r="J81" s="133"/>
      <c r="K81" s="133">
        <f>[1]QC!K85</f>
        <v>1</v>
      </c>
      <c r="L81" s="691" t="str">
        <f>[1]QC!L85</f>
        <v>~</v>
      </c>
      <c r="M81" s="692" t="str">
        <f>[1]QC!M85</f>
        <v>2 / RCX1634</v>
      </c>
      <c r="N81" s="693" t="str">
        <f>[1]QC!N85</f>
        <v>2 / RCX1034</v>
      </c>
      <c r="O81" s="304">
        <f>[1]QC!Z85</f>
        <v>1780.93325683687</v>
      </c>
      <c r="P81" s="304">
        <f>[1]QC!AA85</f>
        <v>2036.4755848792</v>
      </c>
      <c r="Q81" s="304"/>
      <c r="R81" s="304"/>
      <c r="S81" s="708"/>
    </row>
    <row r="82" spans="1:19">
      <c r="A82" s="681" t="str">
        <f>[1]QC!A86</f>
        <v>QC33</v>
      </c>
      <c r="B82" s="681" t="str">
        <f>[1]QC!B86</f>
        <v>ND302C4</v>
      </c>
      <c r="C82" s="683"/>
      <c r="D82" s="257" t="str">
        <f>[1]QC!D86</f>
        <v>MT36 - MT50</v>
      </c>
      <c r="E82" s="528">
        <f>[1]QC!E86</f>
        <v>30034.4</v>
      </c>
      <c r="F82" s="687">
        <f>[1]QC!F86</f>
        <v>8.8</v>
      </c>
      <c r="G82" s="133">
        <f>[1]QC!G86</f>
        <v>7</v>
      </c>
      <c r="H82" s="133" t="str">
        <f>[1]QC!H86</f>
        <v>2x300</v>
      </c>
      <c r="I82" s="133">
        <f>[1]QC!I86</f>
        <v>415</v>
      </c>
      <c r="J82" s="133"/>
      <c r="K82" s="133">
        <f>[1]QC!K86</f>
        <v>1.6</v>
      </c>
      <c r="L82" s="691" t="str">
        <f>[1]QC!L86</f>
        <v>~</v>
      </c>
      <c r="M82" s="692" t="str">
        <f>[1]QC!M86</f>
        <v>3 / RCX2434</v>
      </c>
      <c r="N82" s="693" t="str">
        <f>[1]QC!N86</f>
        <v>3 / RCX1534</v>
      </c>
      <c r="O82" s="304">
        <f>[1]QC!Z86</f>
        <v>2575.77930770702</v>
      </c>
      <c r="P82" s="304">
        <f>[1]QC!AA86</f>
        <v>2831.32163574935</v>
      </c>
      <c r="Q82" s="304"/>
      <c r="R82" s="304"/>
      <c r="S82" s="708"/>
    </row>
    <row r="83" spans="1:19">
      <c r="A83" s="681" t="str">
        <f>[1]QC!A87</f>
        <v>QC34</v>
      </c>
      <c r="B83" s="681" t="str">
        <f>[1]QC!B87</f>
        <v>ND303C4</v>
      </c>
      <c r="C83" s="683"/>
      <c r="D83" s="257" t="str">
        <f>[1]QC!D87</f>
        <v>MT64</v>
      </c>
      <c r="E83" s="528">
        <f>[1]QC!E87</f>
        <v>42321.2</v>
      </c>
      <c r="F83" s="687">
        <f>[1]QC!F87</f>
        <v>12.4</v>
      </c>
      <c r="G83" s="133">
        <f>[1]QC!G87</f>
        <v>7</v>
      </c>
      <c r="H83" s="133" t="str">
        <f>[1]QC!H87</f>
        <v>3x300</v>
      </c>
      <c r="I83" s="133">
        <f>[1]QC!I87</f>
        <v>415</v>
      </c>
      <c r="J83" s="133"/>
      <c r="K83" s="133">
        <f>[1]QC!K87</f>
        <v>2.4</v>
      </c>
      <c r="L83" s="691" t="str">
        <f>[1]QC!L87</f>
        <v>~</v>
      </c>
      <c r="M83" s="692" t="str">
        <f>[1]QC!M87</f>
        <v>4 / RCX3134</v>
      </c>
      <c r="N83" s="693" t="str">
        <f>[1]QC!N87</f>
        <v>4 / RCX2034</v>
      </c>
      <c r="O83" s="304">
        <f>[1]QC!Z87</f>
        <v>3310.86249760949</v>
      </c>
      <c r="P83" s="304">
        <f>[1]QC!AA87</f>
        <v>3566.40482565181</v>
      </c>
      <c r="Q83" s="304"/>
      <c r="R83" s="304"/>
      <c r="S83" s="708"/>
    </row>
    <row r="84" spans="1:19">
      <c r="A84" s="681">
        <f>[1]QC!A88</f>
        <v>0</v>
      </c>
      <c r="B84" s="681" t="str">
        <f>[1]QC!B88</f>
        <v>ND304C4</v>
      </c>
      <c r="C84" s="683"/>
      <c r="D84" s="257" t="str">
        <f>[1]QC!D88</f>
        <v>MT80</v>
      </c>
      <c r="E84" s="528">
        <f>[1]QC!E88</f>
        <v>55973.2</v>
      </c>
      <c r="F84" s="687">
        <f>[1]QC!F88</f>
        <v>16.4</v>
      </c>
      <c r="G84" s="133">
        <f>[1]QC!G88</f>
        <v>7</v>
      </c>
      <c r="H84" s="133" t="str">
        <f>[1]QC!H88</f>
        <v>4x300</v>
      </c>
      <c r="I84" s="133">
        <f>[1]QC!I88</f>
        <v>415</v>
      </c>
      <c r="J84" s="133"/>
      <c r="K84" s="133">
        <f>[1]QC!K88</f>
        <v>3</v>
      </c>
      <c r="L84" s="691" t="str">
        <f>[1]QC!L88</f>
        <v>~</v>
      </c>
      <c r="M84" s="692" t="str">
        <f>[1]QC!M88</f>
        <v>5 / RCX4734</v>
      </c>
      <c r="N84" s="693" t="str">
        <f>[1]QC!N88</f>
        <v>5 / RCX3034</v>
      </c>
      <c r="O84" s="304">
        <f>[1]QC!Z88</f>
        <v>5008.08950086058</v>
      </c>
      <c r="P84" s="304">
        <f>[1]QC!AA88</f>
        <v>5263.63182890291</v>
      </c>
      <c r="Q84" s="304"/>
      <c r="R84" s="304"/>
      <c r="S84" s="708"/>
    </row>
    <row r="85" spans="1:19">
      <c r="A85" s="681">
        <f>[1]QC!A89</f>
        <v>0</v>
      </c>
      <c r="B85" s="681" t="str">
        <f>[1]QC!B89</f>
        <v>ND305C4</v>
      </c>
      <c r="C85" s="684"/>
      <c r="D85" s="257" t="str">
        <f>[1]QC!D89</f>
        <v>MT100</v>
      </c>
      <c r="E85" s="528">
        <f>[1]QC!E89</f>
        <v>68942.6</v>
      </c>
      <c r="F85" s="687">
        <f>[1]QC!F89</f>
        <v>20.2</v>
      </c>
      <c r="G85" s="133">
        <f>[1]QC!G89</f>
        <v>7</v>
      </c>
      <c r="H85" s="133" t="str">
        <f>[1]QC!H89</f>
        <v>5x300</v>
      </c>
      <c r="I85" s="133">
        <f>[1]QC!I89</f>
        <v>415</v>
      </c>
      <c r="J85" s="133"/>
      <c r="K85" s="133">
        <f>[1]QC!K89</f>
        <v>3.6</v>
      </c>
      <c r="L85" s="691" t="str">
        <f>[1]QC!L89</f>
        <v>~</v>
      </c>
      <c r="M85" s="692" t="str">
        <f>[1]QC!M89</f>
        <v>6 / TCLE5HW / SCX0645</v>
      </c>
      <c r="N85" s="693">
        <f>[1]QC!N89</f>
        <v>6</v>
      </c>
      <c r="O85" s="304">
        <f>[1]QC!Z89</f>
        <v>6334.86326257411</v>
      </c>
      <c r="P85" s="304">
        <f>[1]QC!AA89</f>
        <v>6590.40559061643</v>
      </c>
      <c r="Q85" s="304"/>
      <c r="R85" s="304"/>
      <c r="S85" s="708"/>
    </row>
    <row r="86" spans="1:19">
      <c r="A86" s="681">
        <f>[1]QC!A90</f>
        <v>0</v>
      </c>
      <c r="B86" s="681" t="str">
        <f>[1]QC!B90</f>
        <v>ND452C4</v>
      </c>
      <c r="C86" s="682" t="s">
        <v>136</v>
      </c>
      <c r="D86" s="257" t="str">
        <f>[1]QC!D90</f>
        <v>MT80</v>
      </c>
      <c r="E86" s="528">
        <f>[1]QC!E90</f>
        <v>34130</v>
      </c>
      <c r="F86" s="687">
        <f>[1]QC!F90</f>
        <v>10</v>
      </c>
      <c r="G86" s="133">
        <f>[1]QC!G90</f>
        <v>12</v>
      </c>
      <c r="H86" s="133" t="str">
        <f>[1]QC!H90</f>
        <v>2x450</v>
      </c>
      <c r="I86" s="133">
        <f>[1]QC!I90</f>
        <v>415</v>
      </c>
      <c r="J86" s="133"/>
      <c r="K86" s="133">
        <f>[1]QC!K90</f>
        <v>7.2</v>
      </c>
      <c r="L86" s="691" t="str">
        <f>[1]QC!L90</f>
        <v>~</v>
      </c>
      <c r="M86" s="692">
        <f>[1]QC!M90</f>
        <v>0</v>
      </c>
      <c r="N86" s="693">
        <f>[1]QC!N90</f>
        <v>0</v>
      </c>
      <c r="O86" s="304" t="str">
        <f>[1]QC!Z90</f>
        <v>~</v>
      </c>
      <c r="P86" s="304" t="str">
        <f>[1]QC!AA90</f>
        <v>~</v>
      </c>
      <c r="Q86" s="304"/>
      <c r="R86" s="304"/>
      <c r="S86" s="708"/>
    </row>
    <row r="87" spans="1:19">
      <c r="A87" s="681">
        <f>[1]QC!A91</f>
        <v>0</v>
      </c>
      <c r="B87" s="681" t="str">
        <f>[1]QC!B91</f>
        <v>ND452C6</v>
      </c>
      <c r="C87" s="683"/>
      <c r="D87" s="257" t="str">
        <f>[1]QC!D91</f>
        <v>MT100 - MT125</v>
      </c>
      <c r="E87" s="528">
        <f>[1]QC!E91</f>
        <v>40273.4</v>
      </c>
      <c r="F87" s="687">
        <f>[1]QC!F91</f>
        <v>11.8</v>
      </c>
      <c r="G87" s="133">
        <f>[1]QC!G91</f>
        <v>12</v>
      </c>
      <c r="H87" s="133" t="str">
        <f>[1]QC!H91</f>
        <v>2x450</v>
      </c>
      <c r="I87" s="133">
        <f>[1]QC!I91</f>
        <v>415</v>
      </c>
      <c r="J87" s="133"/>
      <c r="K87" s="133">
        <f>[1]QC!K91</f>
        <v>7.2</v>
      </c>
      <c r="L87" s="691" t="str">
        <f>[1]QC!L91</f>
        <v>~</v>
      </c>
      <c r="M87" s="692">
        <f>[1]QC!M91</f>
        <v>0</v>
      </c>
      <c r="N87" s="693">
        <f>[1]QC!N91</f>
        <v>0</v>
      </c>
      <c r="O87" s="304" t="str">
        <f>[1]QC!Z91</f>
        <v>~</v>
      </c>
      <c r="P87" s="304" t="str">
        <f>[1]QC!AA91</f>
        <v>~</v>
      </c>
      <c r="Q87" s="304"/>
      <c r="R87" s="304"/>
      <c r="S87" s="708"/>
    </row>
    <row r="88" spans="1:19">
      <c r="A88" s="681">
        <f>[1]QC!A92</f>
        <v>0</v>
      </c>
      <c r="B88" s="681" t="str">
        <f>[1]QC!B92</f>
        <v>ND453C4</v>
      </c>
      <c r="C88" s="683"/>
      <c r="D88" s="257" t="str">
        <f>[1]QC!D92</f>
        <v>MT144 - MT160</v>
      </c>
      <c r="E88" s="528">
        <f>[1]QC!E92</f>
        <v>50512.4</v>
      </c>
      <c r="F88" s="687">
        <f>[1]QC!F92</f>
        <v>14.8</v>
      </c>
      <c r="G88" s="133">
        <f>[1]QC!G92</f>
        <v>12</v>
      </c>
      <c r="H88" s="133" t="str">
        <f>[1]QC!H92</f>
        <v>3x450</v>
      </c>
      <c r="I88" s="133">
        <f>[1]QC!I92</f>
        <v>415</v>
      </c>
      <c r="J88" s="133"/>
      <c r="K88" s="133">
        <f>[1]QC!K92</f>
        <v>10.8</v>
      </c>
      <c r="L88" s="691" t="str">
        <f>[1]QC!L92</f>
        <v>~</v>
      </c>
      <c r="M88" s="692">
        <f>[1]QC!M92</f>
        <v>0</v>
      </c>
      <c r="N88" s="693">
        <f>[1]QC!N92</f>
        <v>0</v>
      </c>
      <c r="O88" s="304" t="str">
        <f>[1]QC!Z92</f>
        <v>~</v>
      </c>
      <c r="P88" s="304" t="str">
        <f>[1]QC!AA92</f>
        <v>~</v>
      </c>
      <c r="Q88" s="304"/>
      <c r="R88" s="304"/>
      <c r="S88" s="708"/>
    </row>
    <row r="89" spans="1:19">
      <c r="A89" s="681">
        <f>[1]QC!A93</f>
        <v>0</v>
      </c>
      <c r="B89" s="681" t="str">
        <f>[1]QC!B93</f>
        <v>ND453C6</v>
      </c>
      <c r="C89" s="683"/>
      <c r="D89" s="257" t="str">
        <f>[1]QC!D93</f>
        <v>4PCS-15.2</v>
      </c>
      <c r="E89" s="528">
        <f>[1]QC!E93</f>
        <v>66212.2</v>
      </c>
      <c r="F89" s="687">
        <f>[1]QC!F93</f>
        <v>19.4</v>
      </c>
      <c r="G89" s="133">
        <f>[1]QC!G93</f>
        <v>12</v>
      </c>
      <c r="H89" s="133" t="str">
        <f>[1]QC!H93</f>
        <v>3x450</v>
      </c>
      <c r="I89" s="133">
        <f>[1]QC!I93</f>
        <v>415</v>
      </c>
      <c r="J89" s="133"/>
      <c r="K89" s="133">
        <f>[1]QC!K93</f>
        <v>10.8</v>
      </c>
      <c r="L89" s="691" t="str">
        <f>[1]QC!L93</f>
        <v>~</v>
      </c>
      <c r="M89" s="692">
        <f>[1]QC!M93</f>
        <v>0</v>
      </c>
      <c r="N89" s="693">
        <f>[1]QC!N93</f>
        <v>0</v>
      </c>
      <c r="O89" s="304" t="str">
        <f>[1]QC!Z93</f>
        <v>~</v>
      </c>
      <c r="P89" s="304" t="str">
        <f>[1]QC!AA93</f>
        <v>~</v>
      </c>
      <c r="Q89" s="304"/>
      <c r="R89" s="304"/>
      <c r="S89" s="708"/>
    </row>
    <row r="90" spans="1:19">
      <c r="A90" s="681">
        <f>[1]QC!A94</f>
        <v>0</v>
      </c>
      <c r="B90" s="681" t="str">
        <f>[1]QC!B94</f>
        <v>ND454C6</v>
      </c>
      <c r="C90" s="684"/>
      <c r="D90" s="257" t="str">
        <f>[1]QC!D94</f>
        <v>4NCS-20.2</v>
      </c>
      <c r="E90" s="528">
        <f>[1]QC!E94</f>
        <v>84642.4</v>
      </c>
      <c r="F90" s="687">
        <f>[1]QC!F94</f>
        <v>24.8</v>
      </c>
      <c r="G90" s="133">
        <f>[1]QC!G94</f>
        <v>12</v>
      </c>
      <c r="H90" s="133" t="str">
        <f>[1]QC!H94</f>
        <v>4x450</v>
      </c>
      <c r="I90" s="133">
        <f>[1]QC!I94</f>
        <v>415</v>
      </c>
      <c r="J90" s="133"/>
      <c r="K90" s="133">
        <f>[1]QC!K94</f>
        <v>14.4</v>
      </c>
      <c r="L90" s="691" t="str">
        <f>[1]QC!L94</f>
        <v>~</v>
      </c>
      <c r="M90" s="692">
        <f>[1]QC!M94</f>
        <v>0</v>
      </c>
      <c r="N90" s="693">
        <f>[1]QC!N94</f>
        <v>0</v>
      </c>
      <c r="O90" s="304" t="str">
        <f>[1]QC!Z94</f>
        <v>~</v>
      </c>
      <c r="P90" s="304" t="str">
        <f>[1]QC!AA94</f>
        <v>~</v>
      </c>
      <c r="Q90" s="304"/>
      <c r="R90" s="304"/>
      <c r="S90" s="708"/>
    </row>
    <row r="91" s="670" customFormat="1" ht="33" customHeight="1" spans="1:19">
      <c r="A91" s="699" t="str">
        <f>[1]QC!A95</f>
        <v>QC032</v>
      </c>
      <c r="B91" s="699" t="str">
        <f>[1]QC!B95</f>
        <v>CE301C4</v>
      </c>
      <c r="C91" s="686" t="s">
        <v>137</v>
      </c>
      <c r="D91" s="16" t="str">
        <f>[1]QC!D95</f>
        <v>WJ5510</v>
      </c>
      <c r="E91" s="700">
        <f>[1]QC!E95</f>
        <v>3071.7</v>
      </c>
      <c r="F91" s="701">
        <f>[1]QC!F95</f>
        <v>0.9</v>
      </c>
      <c r="G91" s="13">
        <f>[1]QC!G95</f>
        <v>8</v>
      </c>
      <c r="H91" s="13" t="str">
        <f>[1]QC!H95</f>
        <v>1x300</v>
      </c>
      <c r="I91" s="13">
        <f>[1]QC!I95</f>
        <v>230</v>
      </c>
      <c r="J91" s="13"/>
      <c r="K91" s="13">
        <f>[1]QC!K95</f>
        <v>1</v>
      </c>
      <c r="L91" s="714" t="str">
        <f>[1]QC!L95</f>
        <v>~</v>
      </c>
      <c r="M91" s="715" t="str">
        <f>[1]QC!M95</f>
        <v>0 / RCX0834</v>
      </c>
      <c r="N91" s="693" t="str">
        <f>[1]QC!N95</f>
        <v>1 / RCX0834</v>
      </c>
      <c r="O91" s="304">
        <f>[1]QC!Z95</f>
        <v>1039.87378083764</v>
      </c>
      <c r="P91" s="304">
        <f>[1]QC!AA95</f>
        <v>1436.16589062137</v>
      </c>
      <c r="Q91" s="304"/>
      <c r="R91" s="304"/>
      <c r="S91" s="720"/>
    </row>
    <row r="92" spans="1:19">
      <c r="A92" s="681" t="str">
        <f>[1]QC!A96</f>
        <v>QC066</v>
      </c>
      <c r="B92" s="681" t="str">
        <f>[1]QC!B96</f>
        <v>CAE301C4</v>
      </c>
      <c r="C92" s="686" t="s">
        <v>137</v>
      </c>
      <c r="D92" s="257" t="str">
        <f>[1]QC!D96</f>
        <v>MT18-MT22</v>
      </c>
      <c r="E92" s="528">
        <f>[1]QC!E96</f>
        <v>4095.6</v>
      </c>
      <c r="F92" s="687">
        <f>[1]QC!F96</f>
        <v>1.2</v>
      </c>
      <c r="G92" s="133">
        <f>[1]QC!G96</f>
        <v>8</v>
      </c>
      <c r="H92" s="133" t="str">
        <f>[1]QC!H96</f>
        <v>1x300</v>
      </c>
      <c r="I92" s="133">
        <f>[1]QC!I96</f>
        <v>230</v>
      </c>
      <c r="J92" s="133"/>
      <c r="K92" s="133">
        <f>[1]QC!K96</f>
        <v>1</v>
      </c>
      <c r="L92" s="691" t="str">
        <f>[1]QC!L96</f>
        <v>~</v>
      </c>
      <c r="M92" s="692" t="str">
        <f>[1]QC!M96</f>
        <v>0 / RCX0834</v>
      </c>
      <c r="N92" s="716" t="str">
        <f>[1]QC!N96</f>
        <v>1 / RCX0834</v>
      </c>
      <c r="O92" s="281">
        <f>[1]QC!Z96</f>
        <v>1084.09829795372</v>
      </c>
      <c r="P92" s="281">
        <f>[1]QC!AA96</f>
        <v>1484.20286610953</v>
      </c>
      <c r="Q92" s="281"/>
      <c r="R92" s="281"/>
      <c r="S92" s="708"/>
    </row>
    <row r="93" spans="1:19">
      <c r="A93" s="681" t="str">
        <f>[1]QC!A97</f>
        <v>QC067</v>
      </c>
      <c r="B93" s="681" t="str">
        <f>[1]QC!B97</f>
        <v>CAE301C6</v>
      </c>
      <c r="C93" s="686"/>
      <c r="D93" s="257" t="str">
        <f>[1]QC!D97</f>
        <v>MT32</v>
      </c>
      <c r="E93" s="528">
        <f>[1]QC!E97</f>
        <v>5802.1</v>
      </c>
      <c r="F93" s="687">
        <f>[1]QC!F97</f>
        <v>1.7</v>
      </c>
      <c r="G93" s="133">
        <f>[1]QC!G97</f>
        <v>8</v>
      </c>
      <c r="H93" s="133" t="str">
        <f>[1]QC!H97</f>
        <v>1x300</v>
      </c>
      <c r="I93" s="133">
        <f>[1]QC!I97</f>
        <v>230</v>
      </c>
      <c r="J93" s="133"/>
      <c r="K93" s="133">
        <f>[1]QC!K97</f>
        <v>1.5</v>
      </c>
      <c r="L93" s="691" t="str">
        <f>[1]QC!L97</f>
        <v>~</v>
      </c>
      <c r="M93" s="692" t="str">
        <f>[1]QC!M97</f>
        <v>1 / RCX1234</v>
      </c>
      <c r="N93" s="716" t="str">
        <f>[1]QC!N97</f>
        <v>1 / RCX0834</v>
      </c>
      <c r="O93" s="281">
        <f>[1]QC!Z97</f>
        <v>1222.74813539874</v>
      </c>
      <c r="P93" s="281">
        <f>[1]QC!AA97</f>
        <v>1634.80527574808</v>
      </c>
      <c r="Q93" s="281"/>
      <c r="R93" s="281"/>
      <c r="S93" s="708"/>
    </row>
    <row r="94" spans="1:19">
      <c r="A94" s="681" t="str">
        <f>[1]QC!A98</f>
        <v>QC068</v>
      </c>
      <c r="B94" s="681" t="str">
        <f>[1]QC!B98</f>
        <v>CAE302C3/C4N</v>
      </c>
      <c r="C94" s="686"/>
      <c r="D94" s="257" t="str">
        <f>[1]QC!D98</f>
        <v>MT36</v>
      </c>
      <c r="E94" s="528">
        <f>[1]QC!E98</f>
        <v>7508.6</v>
      </c>
      <c r="F94" s="687">
        <f>[1]QC!F98</f>
        <v>2.2</v>
      </c>
      <c r="G94" s="133">
        <f>[1]QC!G98</f>
        <v>10</v>
      </c>
      <c r="H94" s="133" t="str">
        <f>[1]QC!H98</f>
        <v>2x300</v>
      </c>
      <c r="I94" s="133">
        <f>[1]QC!I98</f>
        <v>230</v>
      </c>
      <c r="J94" s="133"/>
      <c r="K94" s="133">
        <f>[1]QC!K98</f>
        <v>2</v>
      </c>
      <c r="L94" s="691" t="str">
        <f>[1]QC!L98</f>
        <v>~</v>
      </c>
      <c r="M94" s="692" t="str">
        <f>[1]QC!M98</f>
        <v>1 / RCX1234</v>
      </c>
      <c r="N94" s="716" t="str">
        <f>[1]QC!N98</f>
        <v>2 / RCX1034</v>
      </c>
      <c r="O94" s="281">
        <f>[1]QC!Z98</f>
        <v>1614.79250334672</v>
      </c>
      <c r="P94" s="281">
        <f>[1]QC!AA98</f>
        <v>2060.64657196744</v>
      </c>
      <c r="Q94" s="281"/>
      <c r="R94" s="281"/>
      <c r="S94" s="708"/>
    </row>
    <row r="95" spans="1:19">
      <c r="A95" s="681" t="str">
        <f>[1]QC!A99</f>
        <v>QC069</v>
      </c>
      <c r="B95" s="681" t="str">
        <f>[1]QC!B99</f>
        <v>CAE302C4/C5N</v>
      </c>
      <c r="C95" s="686"/>
      <c r="D95" s="257" t="str">
        <f>[1]QC!D99</f>
        <v>MT40</v>
      </c>
      <c r="E95" s="528">
        <f>[1]QC!E99</f>
        <v>8873.8</v>
      </c>
      <c r="F95" s="687">
        <f>[1]QC!F99</f>
        <v>2.6</v>
      </c>
      <c r="G95" s="133">
        <f>[1]QC!G99</f>
        <v>9</v>
      </c>
      <c r="H95" s="133" t="str">
        <f>[1]QC!H99</f>
        <v>2x300</v>
      </c>
      <c r="I95" s="133">
        <f>[1]QC!I99</f>
        <v>230</v>
      </c>
      <c r="J95" s="133"/>
      <c r="K95" s="133">
        <f>[1]QC!K99</f>
        <v>2</v>
      </c>
      <c r="L95" s="691" t="str">
        <f>[1]QC!L99</f>
        <v>~</v>
      </c>
      <c r="M95" s="692" t="str">
        <f>[1]QC!M99</f>
        <v>2 / RCX1634</v>
      </c>
      <c r="N95" s="716" t="str">
        <f>[1]QC!N99</f>
        <v>3 / RCX1534</v>
      </c>
      <c r="O95" s="281">
        <f>[1]QC!Z99</f>
        <v>1758.22336966915</v>
      </c>
      <c r="P95" s="281">
        <f>[1]QC!AA99</f>
        <v>2216.44216814527</v>
      </c>
      <c r="Q95" s="281"/>
      <c r="R95" s="281"/>
      <c r="S95" s="708"/>
    </row>
    <row r="96" spans="1:19">
      <c r="A96" s="681" t="str">
        <f>[1]QC!A100</f>
        <v>QC070</v>
      </c>
      <c r="B96" s="681" t="str">
        <f>[1]QC!B100</f>
        <v>CAE302C6</v>
      </c>
      <c r="C96" s="686"/>
      <c r="D96" s="257" t="str">
        <f>[1]QC!D100</f>
        <v>MT50-MT64</v>
      </c>
      <c r="E96" s="528">
        <f>[1]QC!E100</f>
        <v>10580.3</v>
      </c>
      <c r="F96" s="687">
        <f>[1]QC!F100</f>
        <v>3.1</v>
      </c>
      <c r="G96" s="133">
        <f>[1]QC!G100</f>
        <v>9</v>
      </c>
      <c r="H96" s="133" t="str">
        <f>[1]QC!H100</f>
        <v>2x300</v>
      </c>
      <c r="I96" s="133">
        <f>[1]QC!I100</f>
        <v>230</v>
      </c>
      <c r="J96" s="133"/>
      <c r="K96" s="133">
        <f>[1]QC!K100</f>
        <v>3</v>
      </c>
      <c r="L96" s="691" t="str">
        <f>[1]QC!L100</f>
        <v>~</v>
      </c>
      <c r="M96" s="692" t="str">
        <f>[1]QC!M100</f>
        <v>2 / RCX1634</v>
      </c>
      <c r="N96" s="716" t="str">
        <f>[1]QC!N100</f>
        <v>3 / RCX1534</v>
      </c>
      <c r="O96" s="281">
        <f>[1]QC!Z100</f>
        <v>2052.25664563014</v>
      </c>
      <c r="P96" s="281">
        <f>[1]QC!AA100</f>
        <v>2535.82314030978</v>
      </c>
      <c r="Q96" s="281"/>
      <c r="R96" s="281"/>
      <c r="S96" s="708"/>
    </row>
    <row r="97" spans="1:19">
      <c r="A97" s="681" t="str">
        <f>[1]QC!A101</f>
        <v>QC071</v>
      </c>
      <c r="B97" s="681" t="str">
        <f>[1]QC!B101</f>
        <v>CAE303C4/C5N</v>
      </c>
      <c r="C97" s="686"/>
      <c r="D97" s="257" t="str">
        <f>[1]QC!D101</f>
        <v>MT64</v>
      </c>
      <c r="E97" s="528">
        <f>[1]QC!E101</f>
        <v>12286.8</v>
      </c>
      <c r="F97" s="687">
        <f>[1]QC!F101</f>
        <v>3.6</v>
      </c>
      <c r="G97" s="133">
        <f>[1]QC!G101</f>
        <v>11</v>
      </c>
      <c r="H97" s="133" t="str">
        <f>[1]QC!H101</f>
        <v>3x300</v>
      </c>
      <c r="I97" s="133">
        <f>[1]QC!I101</f>
        <v>230</v>
      </c>
      <c r="J97" s="133"/>
      <c r="K97" s="133">
        <f>[1]QC!K101</f>
        <v>3</v>
      </c>
      <c r="L97" s="691" t="str">
        <f>[1]QC!L101</f>
        <v>~</v>
      </c>
      <c r="M97" s="692" t="str">
        <f>[1]QC!M101</f>
        <v>3 / RCX2434</v>
      </c>
      <c r="N97" s="716" t="str">
        <f>[1]QC!N101</f>
        <v>4 / RCX2034</v>
      </c>
      <c r="O97" s="281">
        <f>[1]QC!Z101</f>
        <v>2489.72078791356</v>
      </c>
      <c r="P97" s="281">
        <f>[1]QC!AA101</f>
        <v>3010.99970865211</v>
      </c>
      <c r="Q97" s="281"/>
      <c r="R97" s="281"/>
      <c r="S97" s="708"/>
    </row>
    <row r="98" spans="1:19">
      <c r="A98" s="681" t="str">
        <f>[1]QC!A102</f>
        <v>QC072</v>
      </c>
      <c r="B98" s="681" t="str">
        <f>[1]QC!B102</f>
        <v>CAE303C6</v>
      </c>
      <c r="C98" s="686"/>
      <c r="D98" s="257" t="str">
        <f>[1]QC!D102</f>
        <v>MT80</v>
      </c>
      <c r="E98" s="528">
        <f>[1]QC!E102</f>
        <v>16723.7</v>
      </c>
      <c r="F98" s="687">
        <f>[1]QC!F102</f>
        <v>4.9</v>
      </c>
      <c r="G98" s="133">
        <f>[1]QC!G102</f>
        <v>10</v>
      </c>
      <c r="H98" s="133" t="str">
        <f>[1]QC!H102</f>
        <v>3x300</v>
      </c>
      <c r="I98" s="133">
        <f>[1]QC!I102</f>
        <v>230</v>
      </c>
      <c r="J98" s="133"/>
      <c r="K98" s="133">
        <f>[1]QC!K102</f>
        <v>4.5</v>
      </c>
      <c r="L98" s="691" t="str">
        <f>[1]QC!L102</f>
        <v>~</v>
      </c>
      <c r="M98" s="692" t="str">
        <f>[1]QC!M102</f>
        <v>4 / RCX3134</v>
      </c>
      <c r="N98" s="716" t="str">
        <f>[1]QC!N102</f>
        <v>5 / RCX3034</v>
      </c>
      <c r="O98" s="281">
        <f>[1]QC!Z102</f>
        <v>2914.03710078409</v>
      </c>
      <c r="P98" s="281">
        <f>[1]QC!AA102</f>
        <v>3471.89501401149</v>
      </c>
      <c r="Q98" s="281"/>
      <c r="R98" s="281"/>
      <c r="S98" s="708"/>
    </row>
    <row r="99" spans="1:19">
      <c r="A99" s="681" t="str">
        <f>[1]QC!A103</f>
        <v>QC073</v>
      </c>
      <c r="B99" s="681" t="str">
        <f>[1]QC!B103</f>
        <v>CAE304C6</v>
      </c>
      <c r="C99" s="686"/>
      <c r="D99" s="257" t="str">
        <f>[1]QC!D103</f>
        <v>MT100</v>
      </c>
      <c r="E99" s="528">
        <f>[1]QC!E103</f>
        <v>18771.5</v>
      </c>
      <c r="F99" s="687">
        <f>[1]QC!F103</f>
        <v>5.5</v>
      </c>
      <c r="G99" s="133">
        <f>[1]QC!G103</f>
        <v>10</v>
      </c>
      <c r="H99" s="133" t="str">
        <f>[1]QC!H103</f>
        <v>4x300</v>
      </c>
      <c r="I99" s="133">
        <f>[1]QC!I103</f>
        <v>230</v>
      </c>
      <c r="J99" s="133"/>
      <c r="K99" s="133">
        <f>[1]QC!K103</f>
        <v>0</v>
      </c>
      <c r="L99" s="691">
        <f>[1]QC!L103</f>
        <v>0</v>
      </c>
      <c r="M99" s="692" t="str">
        <f>[1]QC!M103</f>
        <v>5 / RCX4734</v>
      </c>
      <c r="N99" s="716" t="str">
        <f>[1]QC!N103</f>
        <v>6 / RCX3034</v>
      </c>
      <c r="O99" s="281">
        <f>[1]QC!Z103</f>
        <v>3579.79537196405</v>
      </c>
      <c r="P99" s="281">
        <f>[1]QC!AA103</f>
        <v>4195.04623960351</v>
      </c>
      <c r="Q99" s="281"/>
      <c r="R99" s="281"/>
      <c r="S99" s="708"/>
    </row>
    <row r="100" spans="1:12">
      <c r="A100" s="483"/>
      <c r="B100" s="672"/>
      <c r="C100" s="483"/>
      <c r="D100" s="486"/>
      <c r="E100" s="483"/>
      <c r="F100" s="483"/>
      <c r="G100" s="483"/>
      <c r="H100" s="483"/>
      <c r="I100" s="483"/>
      <c r="J100" s="483"/>
      <c r="K100" s="483"/>
      <c r="L100" s="483"/>
    </row>
    <row r="101" spans="1:12">
      <c r="A101" s="702" t="s">
        <v>138</v>
      </c>
      <c r="B101" s="703" t="s">
        <v>139</v>
      </c>
      <c r="C101" s="704"/>
      <c r="D101" s="705"/>
      <c r="E101" s="706"/>
      <c r="F101" s="706"/>
      <c r="G101" s="706"/>
      <c r="H101" s="706"/>
      <c r="I101" s="706"/>
      <c r="J101" s="706"/>
      <c r="K101" s="706"/>
      <c r="L101" s="706"/>
    </row>
    <row r="102" spans="1:4">
      <c r="A102" s="707"/>
      <c r="B102" s="672" t="s">
        <v>140</v>
      </c>
      <c r="C102" s="707" t="s">
        <v>141</v>
      </c>
      <c r="D102" s="708" t="s">
        <v>142</v>
      </c>
    </row>
    <row r="103" spans="1:4">
      <c r="A103" s="708">
        <v>0</v>
      </c>
      <c r="B103" s="709">
        <v>0.51</v>
      </c>
      <c r="C103" s="710">
        <v>0.37</v>
      </c>
      <c r="D103" s="708">
        <v>0.53</v>
      </c>
    </row>
    <row r="104" spans="1:4">
      <c r="A104" s="708">
        <v>1</v>
      </c>
      <c r="B104" s="709">
        <v>0.99</v>
      </c>
      <c r="C104" s="710">
        <v>0.75</v>
      </c>
      <c r="D104" s="708">
        <v>1.04</v>
      </c>
    </row>
    <row r="105" spans="1:4">
      <c r="A105" s="708">
        <v>2</v>
      </c>
      <c r="B105" s="709">
        <v>1.34</v>
      </c>
      <c r="C105" s="710">
        <v>1.05</v>
      </c>
      <c r="D105" s="708">
        <v>1.41</v>
      </c>
    </row>
    <row r="106" spans="1:4">
      <c r="A106" s="708">
        <v>3</v>
      </c>
      <c r="B106" s="709">
        <v>2.27</v>
      </c>
      <c r="C106" s="710">
        <v>1.79</v>
      </c>
      <c r="D106" s="708">
        <v>2.4</v>
      </c>
    </row>
    <row r="107" spans="1:4">
      <c r="A107" s="708">
        <v>4</v>
      </c>
      <c r="B107" s="709">
        <v>3.45</v>
      </c>
      <c r="C107" s="710">
        <v>2.83</v>
      </c>
      <c r="D107" s="708">
        <v>3.67</v>
      </c>
    </row>
    <row r="108" spans="1:4">
      <c r="A108" s="708">
        <v>5</v>
      </c>
      <c r="B108" s="709">
        <v>4.76</v>
      </c>
      <c r="C108" s="710">
        <v>3.71</v>
      </c>
      <c r="D108" s="708">
        <v>4.86</v>
      </c>
    </row>
    <row r="109" spans="1:4">
      <c r="A109" s="708">
        <v>6</v>
      </c>
      <c r="B109" s="709">
        <v>5.6</v>
      </c>
      <c r="C109" s="710">
        <v>4.42</v>
      </c>
      <c r="D109" s="708">
        <v>5.82</v>
      </c>
    </row>
    <row r="110" spans="1:4">
      <c r="A110" s="702" t="s">
        <v>138</v>
      </c>
      <c r="B110" s="703" t="s">
        <v>143</v>
      </c>
      <c r="C110" s="704"/>
      <c r="D110" s="705"/>
    </row>
    <row r="111" spans="1:4">
      <c r="A111" s="711"/>
      <c r="B111" s="672" t="s">
        <v>140</v>
      </c>
      <c r="C111" s="711" t="s">
        <v>141</v>
      </c>
      <c r="D111" s="702" t="s">
        <v>142</v>
      </c>
    </row>
    <row r="112" spans="1:4">
      <c r="A112" s="712">
        <v>0.5</v>
      </c>
      <c r="B112" s="713">
        <v>2.97</v>
      </c>
      <c r="C112" s="712">
        <v>2.33</v>
      </c>
      <c r="D112" s="293">
        <v>3.06</v>
      </c>
    </row>
    <row r="113" spans="1:4">
      <c r="A113" s="712">
        <v>1</v>
      </c>
      <c r="B113" s="713">
        <v>5.46</v>
      </c>
      <c r="C113" s="712">
        <v>4.26</v>
      </c>
      <c r="D113" s="293">
        <v>5.6</v>
      </c>
    </row>
    <row r="114" spans="1:4">
      <c r="A114" s="712">
        <v>2</v>
      </c>
      <c r="B114" s="713">
        <v>7.51</v>
      </c>
      <c r="C114" s="712">
        <v>5.86</v>
      </c>
      <c r="D114" s="293">
        <v>7.77</v>
      </c>
    </row>
    <row r="115" spans="1:4">
      <c r="A115" s="712">
        <v>3</v>
      </c>
      <c r="B115" s="713">
        <v>9.66</v>
      </c>
      <c r="C115" s="712">
        <v>7.51</v>
      </c>
      <c r="D115" s="293">
        <v>9.94</v>
      </c>
    </row>
    <row r="116" spans="1:4">
      <c r="A116" s="712">
        <v>4</v>
      </c>
      <c r="B116" s="713">
        <v>13.1</v>
      </c>
      <c r="C116" s="712">
        <v>10.2</v>
      </c>
      <c r="D116" s="293">
        <v>13.5</v>
      </c>
    </row>
    <row r="117" spans="1:4">
      <c r="A117" s="712" t="s">
        <v>144</v>
      </c>
      <c r="B117" s="713">
        <v>16.3</v>
      </c>
      <c r="C117" s="712">
        <v>14.5</v>
      </c>
      <c r="D117" s="293">
        <v>15.9</v>
      </c>
    </row>
    <row r="118" spans="1:4">
      <c r="A118" s="712" t="s">
        <v>145</v>
      </c>
      <c r="B118" s="713">
        <v>21.8</v>
      </c>
      <c r="C118" s="712">
        <v>18.3</v>
      </c>
      <c r="D118" s="293">
        <v>21.1</v>
      </c>
    </row>
  </sheetData>
  <mergeCells count="13">
    <mergeCell ref="A101:A102"/>
    <mergeCell ref="A110:A111"/>
    <mergeCell ref="C9:C38"/>
    <mergeCell ref="C39:C68"/>
    <mergeCell ref="C69:C80"/>
    <mergeCell ref="C81:C85"/>
    <mergeCell ref="C86:C90"/>
    <mergeCell ref="C92:C99"/>
    <mergeCell ref="S9:S68"/>
    <mergeCell ref="S69:S79"/>
    <mergeCell ref="S81:S85"/>
    <mergeCell ref="S86:S90"/>
    <mergeCell ref="S92:S99"/>
  </mergeCells>
  <pageMargins left="0.708661417322835" right="0.708661417322835" top="0.748031496062992" bottom="0.748031496062992" header="0.31496062992126" footer="0.31496062992126"/>
  <pageSetup paperSize="9" orientation="landscape" horizontalDpi="180" verticalDpi="180"/>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1"/>
  <sheetViews>
    <sheetView zoomScale="115" zoomScaleNormal="115" workbookViewId="0">
      <pane xSplit="2" ySplit="8" topLeftCell="F42" activePane="bottomRight" state="frozen"/>
      <selection/>
      <selection pane="topRight"/>
      <selection pane="bottomLeft"/>
      <selection pane="bottomRight" activeCell="I117" sqref="I117"/>
    </sheetView>
  </sheetViews>
  <sheetFormatPr defaultColWidth="17.1428571428571" defaultRowHeight="11.25"/>
  <cols>
    <col min="1" max="1" width="17.1428571428571" style="623"/>
    <col min="2" max="2" width="30.1428571428571" style="624" customWidth="1"/>
    <col min="3" max="3" width="26.1428571428571" style="377" customWidth="1"/>
    <col min="4" max="6" width="17.1428571428571" style="377"/>
    <col min="7" max="7" width="20.7142857142857" style="377" customWidth="1"/>
    <col min="8" max="8" width="17.1428571428571" style="377"/>
    <col min="9" max="9" width="13.5714285714286" style="377" customWidth="1"/>
    <col min="10" max="11" width="17.1428571428571" style="465"/>
    <col min="12" max="16384" width="17.1428571428571" style="377"/>
  </cols>
  <sheetData>
    <row r="1" ht="14.25" customHeight="1" spans="1:1">
      <c r="A1" s="7" t="s">
        <v>0</v>
      </c>
    </row>
    <row r="2" hidden="1" spans="1:1">
      <c r="A2" s="465"/>
    </row>
    <row r="3" spans="1:1">
      <c r="A3" s="465" t="str">
        <f>QC!A3</f>
        <v>DATE :5.12.25</v>
      </c>
    </row>
    <row r="4" hidden="1" spans="1:1">
      <c r="A4" s="465"/>
    </row>
    <row r="5" hidden="1" spans="1:1">
      <c r="A5" s="465"/>
    </row>
    <row r="6" hidden="1" spans="1:1">
      <c r="A6" s="465"/>
    </row>
    <row r="7" spans="1:1">
      <c r="A7" s="465"/>
    </row>
    <row r="8" ht="22.5" spans="1:14">
      <c r="A8" s="200" t="str">
        <f>'[1]Heat plate'!A8</f>
        <v>ITEM CODE</v>
      </c>
      <c r="B8" s="200" t="str">
        <f>'[1]Heat plate'!B8</f>
        <v>MODEL</v>
      </c>
      <c r="C8" s="200" t="str">
        <f>'[1]Heat plate'!C8</f>
        <v>DESCRIPTION</v>
      </c>
      <c r="D8" s="200" t="str">
        <f>'[1]Heat plate'!D8</f>
        <v>Power(HP)</v>
      </c>
      <c r="E8" s="200" t="str">
        <f>'[1]Heat plate'!E8</f>
        <v>L*W*T (mm)</v>
      </c>
      <c r="F8" s="200" t="str">
        <f>'[1]Heat plate'!F8</f>
        <v>Water flow rate M3/H</v>
      </c>
      <c r="G8" s="200" t="str">
        <f>'[1]Heat plate'!G8</f>
        <v>CONNECTION</v>
      </c>
      <c r="H8" s="200" t="str">
        <f>'[1]Heat plate'!H8</f>
        <v>Power of pump(kw)</v>
      </c>
      <c r="I8" s="625" t="str">
        <f>'[1]Heat plate'!N8</f>
        <v>RM</v>
      </c>
      <c r="J8" s="626" t="s">
        <v>146</v>
      </c>
      <c r="K8" s="588" t="s">
        <v>124</v>
      </c>
      <c r="L8" s="58" t="s">
        <v>147</v>
      </c>
      <c r="M8" s="627" t="s">
        <v>148</v>
      </c>
      <c r="N8" s="628" t="str">
        <f>'[1]Heat plate'!$T$8</f>
        <v>Water chiller with heat plate only(RM)</v>
      </c>
    </row>
    <row r="9" customHeight="1" spans="1:14">
      <c r="A9" s="200" t="str">
        <f>'[1]Heat plate'!A9</f>
        <v>HEAT001</v>
      </c>
      <c r="B9" s="200" t="str">
        <f>'[1]Heat plate'!B9</f>
        <v>EATB15-12</v>
      </c>
      <c r="C9" s="141" t="s">
        <v>149</v>
      </c>
      <c r="D9" s="57">
        <f>'[1]Heat plate'!D9</f>
        <v>0.3</v>
      </c>
      <c r="E9" s="57" t="str">
        <f>'[1]Heat plate'!E9</f>
        <v>220*76*35</v>
      </c>
      <c r="F9" s="57">
        <f>'[1]Heat plate'!F9</f>
        <v>0.22</v>
      </c>
      <c r="G9" s="190" t="str">
        <f>'[1]Heat plate'!G9</f>
        <v>4-φ 1/2",1/2" (2hp ~5hp)</v>
      </c>
      <c r="H9" s="57">
        <f>'[1]Heat plate'!H9</f>
        <v>0</v>
      </c>
      <c r="I9" s="195">
        <f>'[1]Heat plate'!N9</f>
        <v>435.662777777778</v>
      </c>
      <c r="J9" s="626"/>
      <c r="K9" s="588"/>
      <c r="L9" s="58"/>
      <c r="M9" s="627"/>
      <c r="N9" s="628"/>
    </row>
    <row r="10" spans="1:14">
      <c r="A10" s="200" t="str">
        <f>'[1]Heat plate'!A10</f>
        <v>HEAT002</v>
      </c>
      <c r="B10" s="200" t="str">
        <f>'[1]Heat plate'!B10</f>
        <v>EATB15-16</v>
      </c>
      <c r="C10" s="142"/>
      <c r="D10" s="57">
        <f>'[1]Heat plate'!D10</f>
        <v>0.4</v>
      </c>
      <c r="E10" s="57" t="str">
        <f>'[1]Heat plate'!E10</f>
        <v>220*76*44</v>
      </c>
      <c r="F10" s="57">
        <f>'[1]Heat plate'!F10</f>
        <v>0.22</v>
      </c>
      <c r="G10" s="190" t="str">
        <f>'[1]Heat plate'!G10</f>
        <v>4-φ 5/8",1/2" (4hp ~ 7hp)</v>
      </c>
      <c r="H10" s="57">
        <f>'[1]Heat plate'!H10</f>
        <v>0</v>
      </c>
      <c r="I10" s="195">
        <f>'[1]Heat plate'!N10</f>
        <v>482.808263888889</v>
      </c>
      <c r="J10" s="626"/>
      <c r="K10" s="588"/>
      <c r="L10" s="58"/>
      <c r="M10" s="627"/>
      <c r="N10" s="628"/>
    </row>
    <row r="11" spans="1:14">
      <c r="A11" s="200" t="str">
        <f>'[1]Heat plate'!A11</f>
        <v>HEAT003</v>
      </c>
      <c r="B11" s="200" t="str">
        <f>'[1]Heat plate'!B11</f>
        <v>EATB15-20</v>
      </c>
      <c r="C11" s="142"/>
      <c r="D11" s="57">
        <f>'[1]Heat plate'!D11</f>
        <v>0.5</v>
      </c>
      <c r="E11" s="57" t="str">
        <f>'[1]Heat plate'!E11</f>
        <v>220*76*51</v>
      </c>
      <c r="F11" s="57">
        <f>'[1]Heat plate'!F11</f>
        <v>0.22</v>
      </c>
      <c r="G11" s="190" t="str">
        <f>'[1]Heat plate'!G11</f>
        <v>4-φ 5/8",5/8" (8hp ~ 12hp)</v>
      </c>
      <c r="H11" s="57" t="str">
        <f>'[1]Heat plate'!H11</f>
        <v>zfi20~zfi39</v>
      </c>
      <c r="I11" s="195">
        <f>'[1]Heat plate'!N11</f>
        <v>529.761319444444</v>
      </c>
      <c r="J11" s="629"/>
      <c r="K11" s="241"/>
      <c r="L11" s="241"/>
      <c r="M11" s="266"/>
      <c r="N11" s="266"/>
    </row>
    <row r="12" ht="22.5" spans="1:14">
      <c r="A12" s="200" t="str">
        <f>'[1]Heat plate'!A12</f>
        <v>HEAT004</v>
      </c>
      <c r="B12" s="200" t="str">
        <f>'[1]Heat plate'!B12</f>
        <v>EATB25-12</v>
      </c>
      <c r="C12" s="142"/>
      <c r="D12" s="57">
        <f>'[1]Heat plate'!D12</f>
        <v>0.75</v>
      </c>
      <c r="E12" s="57" t="str">
        <f>'[1]Heat plate'!E12</f>
        <v>297*124*34</v>
      </c>
      <c r="F12" s="57">
        <f>'[1]Heat plate'!F12</f>
        <v>0.33</v>
      </c>
      <c r="G12" s="190" t="str">
        <f>'[1]Heat plate'!G12</f>
        <v>Freon 5/8,7/8 (30hp sub cooler)</v>
      </c>
      <c r="H12" s="57" t="str">
        <f>'[1]Heat plate'!H12</f>
        <v>zfi50-zfi81</v>
      </c>
      <c r="I12" s="195">
        <f>'[1]Heat plate'!N12</f>
        <v>882.101666666667</v>
      </c>
      <c r="J12" s="629"/>
      <c r="K12" s="241"/>
      <c r="L12" s="241"/>
      <c r="M12" s="266"/>
      <c r="N12" s="266"/>
    </row>
    <row r="13" ht="21" customHeight="1" spans="1:14">
      <c r="A13" s="200" t="str">
        <f>'[1]Heat plate'!A13</f>
        <v>HEAT004.01</v>
      </c>
      <c r="B13" s="200" t="str">
        <f>'[1]Heat plate'!B13</f>
        <v>EATB25-D-44</v>
      </c>
      <c r="C13" s="142"/>
      <c r="D13" s="57">
        <f>'[1]Heat plate'!D13</f>
        <v>0</v>
      </c>
      <c r="E13" s="57" t="str">
        <f>'[1]Heat plate'!E13</f>
        <v>297*124*116</v>
      </c>
      <c r="F13" s="57" t="str">
        <f>'[1]Heat plate'!F13</f>
        <v>sub cooler</v>
      </c>
      <c r="G13" s="190" t="str">
        <f>'[1]Heat plate'!G13</f>
        <v>40hp screw,ZFI96-144 (3/4",3/4")</v>
      </c>
      <c r="H13" s="57" t="str">
        <f>'[1]Heat plate'!H13</f>
        <v>scx4734 / scx0445 zfi96-140</v>
      </c>
      <c r="I13" s="195">
        <f>'[1]Heat plate'!N13</f>
        <v>1576.92708333333</v>
      </c>
      <c r="J13" s="629"/>
      <c r="K13" s="241"/>
      <c r="L13" s="241"/>
      <c r="M13" s="266"/>
      <c r="N13" s="266"/>
    </row>
    <row r="14" spans="1:14">
      <c r="A14" s="200" t="str">
        <f>'[1]Heat plate'!A14</f>
        <v>HEAT004.02</v>
      </c>
      <c r="B14" s="200" t="str">
        <f>'[1]Heat plate'!B14</f>
        <v>EATB52-D-16</v>
      </c>
      <c r="C14" s="142"/>
      <c r="D14" s="57">
        <f>'[1]Heat plate'!D14</f>
        <v>0</v>
      </c>
      <c r="E14" s="57" t="str">
        <f>'[1]Heat plate'!E14</f>
        <v>527*112*50</v>
      </c>
      <c r="F14" s="57" t="str">
        <f>'[1]Heat plate'!F14</f>
        <v>sub cooler</v>
      </c>
      <c r="G14" s="190" t="str">
        <f>'[1]Heat plate'!G14</f>
        <v>30-40HP (3/4",1 1/8")</v>
      </c>
      <c r="H14" s="57" t="str">
        <f>'[1]Heat plate'!H14</f>
        <v>scx4734 / scx0445 </v>
      </c>
      <c r="I14" s="195">
        <f>'[1]Heat plate'!N14</f>
        <v>1106.68819444444</v>
      </c>
      <c r="J14" s="629"/>
      <c r="K14" s="241"/>
      <c r="L14" s="241"/>
      <c r="M14" s="266"/>
      <c r="N14" s="630"/>
    </row>
    <row r="15" spans="1:14">
      <c r="A15" s="200" t="str">
        <f>'[1]Heat plate'!A15</f>
        <v>HEAT004.03</v>
      </c>
      <c r="B15" s="200" t="str">
        <f>'[1]Heat plate'!B15</f>
        <v>EATB52-D-30</v>
      </c>
      <c r="C15" s="142"/>
      <c r="D15" s="57">
        <f>'[1]Heat plate'!D15</f>
        <v>0</v>
      </c>
      <c r="E15" s="57" t="str">
        <f>'[1]Heat plate'!E15</f>
        <v>527*112*83</v>
      </c>
      <c r="F15" s="57" t="str">
        <f>'[1]Heat plate'!F15</f>
        <v>sub cooler</v>
      </c>
      <c r="G15" s="190" t="str">
        <f>'[1]Heat plate'!G15</f>
        <v>50-60HP (7/8",1 1/8")</v>
      </c>
      <c r="H15" s="57" t="str">
        <f>'[1]Heat plate'!H15</f>
        <v>scx0645 / scx0545</v>
      </c>
      <c r="I15" s="195">
        <f>'[1]Heat plate'!N15</f>
        <v>1639.69722222222</v>
      </c>
      <c r="J15" s="629"/>
      <c r="K15" s="241"/>
      <c r="L15" s="241"/>
      <c r="M15" s="266"/>
      <c r="N15" s="630"/>
    </row>
    <row r="16" spans="1:14">
      <c r="A16" s="200" t="str">
        <f>'[1]Heat plate'!A16</f>
        <v>HEAT004.04</v>
      </c>
      <c r="B16" s="200" t="str">
        <f>'[1]Heat plate'!B16</f>
        <v>EATB52-D-40</v>
      </c>
      <c r="C16" s="142"/>
      <c r="D16" s="57">
        <f>'[1]Heat plate'!D16</f>
        <v>0</v>
      </c>
      <c r="E16" s="57" t="str">
        <f>'[1]Heat plate'!E16</f>
        <v>527*112*106</v>
      </c>
      <c r="F16" s="57" t="str">
        <f>'[1]Heat plate'!F16</f>
        <v>sub cooler</v>
      </c>
      <c r="G16" s="190" t="str">
        <f>'[1]Heat plate'!G16</f>
        <v>70-80HP (7/8",1 1/8")</v>
      </c>
      <c r="H16" s="57" t="str">
        <f>'[1]Heat plate'!H16</f>
        <v>scx0845 / scx 0857</v>
      </c>
      <c r="I16" s="195">
        <f>'[1]Heat plate'!N16</f>
        <v>2020.15486111111</v>
      </c>
      <c r="J16" s="629"/>
      <c r="K16" s="241"/>
      <c r="L16" s="241"/>
      <c r="M16" s="266"/>
      <c r="N16" s="630"/>
    </row>
    <row r="17" spans="1:14">
      <c r="A17" s="200" t="str">
        <f>'[1]Heat plate'!A23</f>
        <v>HEAT005</v>
      </c>
      <c r="B17" s="200" t="str">
        <f>'[1]Heat plate'!B23</f>
        <v>EATB25-24</v>
      </c>
      <c r="C17" s="142"/>
      <c r="D17" s="57">
        <f>'[1]Heat plate'!D23</f>
        <v>2</v>
      </c>
      <c r="E17" s="57" t="str">
        <f>'[1]Heat plate'!E23</f>
        <v>297*124*62</v>
      </c>
      <c r="F17" s="57">
        <f>'[1]Heat plate'!F23</f>
        <v>0.86</v>
      </c>
      <c r="G17" s="190" t="str">
        <f>'[1]Heat plate'!G23</f>
        <v>Freon 5/8,7/8  water 1"</v>
      </c>
      <c r="H17" s="57">
        <f>'[1]Heat plate'!H23</f>
        <v>0.37</v>
      </c>
      <c r="I17" s="195">
        <f>'[1]Heat plate'!N23</f>
        <v>638.255555555556</v>
      </c>
      <c r="J17" s="629"/>
      <c r="K17" s="200"/>
      <c r="L17" s="631"/>
      <c r="M17" s="266"/>
      <c r="N17" s="266"/>
    </row>
    <row r="18" spans="1:14">
      <c r="A18" s="200" t="str">
        <f>'[1]Heat plate'!A24</f>
        <v>HEAT006</v>
      </c>
      <c r="B18" s="200" t="str">
        <f>'[1]Heat plate'!B24</f>
        <v>EATB25-32</v>
      </c>
      <c r="C18" s="142"/>
      <c r="D18" s="57">
        <f>'[1]Heat plate'!D24</f>
        <v>3</v>
      </c>
      <c r="E18" s="57" t="str">
        <f>'[1]Heat plate'!E24</f>
        <v>297*124*81</v>
      </c>
      <c r="F18" s="57">
        <f>'[1]Heat plate'!F24</f>
        <v>1.28</v>
      </c>
      <c r="G18" s="190" t="str">
        <f>'[1]Heat plate'!G24</f>
        <v>Freon 5/8,7/8  water 1"</v>
      </c>
      <c r="H18" s="57">
        <f>'[1]Heat plate'!H24</f>
        <v>0.37</v>
      </c>
      <c r="I18" s="195">
        <f>'[1]Heat plate'!N24</f>
        <v>768.777777777778</v>
      </c>
      <c r="J18" s="563" t="s">
        <v>150</v>
      </c>
      <c r="K18" s="58" t="s">
        <v>151</v>
      </c>
      <c r="L18" s="147">
        <v>3</v>
      </c>
      <c r="M18" s="266" t="e">
        <f>'[1]Heat plate'!#REF!</f>
        <v>#REF!</v>
      </c>
      <c r="N18" s="632">
        <f>'[1]Heat plate'!T24</f>
        <v>11913.0768764216</v>
      </c>
    </row>
    <row r="19" spans="1:14">
      <c r="A19" s="200" t="str">
        <f>'[1]Heat plate'!A25</f>
        <v>HEAT007</v>
      </c>
      <c r="B19" s="200" t="str">
        <f>'[1]Heat plate'!B25</f>
        <v>EATB25-42</v>
      </c>
      <c r="C19" s="142"/>
      <c r="D19" s="57">
        <f>'[1]Heat plate'!D25</f>
        <v>4</v>
      </c>
      <c r="E19" s="57" t="str">
        <f>'[1]Heat plate'!E25</f>
        <v>297*124*104</v>
      </c>
      <c r="F19" s="57">
        <f>'[1]Heat plate'!F25</f>
        <v>1.71</v>
      </c>
      <c r="G19" s="190" t="str">
        <f>'[1]Heat plate'!G25</f>
        <v>Freon 5/8,7/8  water 1"</v>
      </c>
      <c r="H19" s="57">
        <f>'[1]Heat plate'!H25</f>
        <v>0.37</v>
      </c>
      <c r="I19" s="195">
        <f>'[1]Heat plate'!N25</f>
        <v>936.7</v>
      </c>
      <c r="J19" s="563" t="s">
        <v>152</v>
      </c>
      <c r="K19" s="59"/>
      <c r="L19" s="147">
        <v>4</v>
      </c>
      <c r="M19" s="266" t="e">
        <f>'[1]Heat plate'!#REF!</f>
        <v>#REF!</v>
      </c>
      <c r="N19" s="632">
        <f>'[1]Heat plate'!T25</f>
        <v>0</v>
      </c>
    </row>
    <row r="20" ht="22.5" spans="1:14">
      <c r="A20" s="200" t="str">
        <f>'[1]Heat plate'!A26</f>
        <v>HEAT008</v>
      </c>
      <c r="B20" s="200" t="str">
        <f>'[1]Heat plate'!B26</f>
        <v>EATB25-48</v>
      </c>
      <c r="C20" s="142"/>
      <c r="D20" s="57">
        <f>'[1]Heat plate'!D26</f>
        <v>5</v>
      </c>
      <c r="E20" s="57" t="str">
        <f>'[1]Heat plate'!E26</f>
        <v>297*124*119</v>
      </c>
      <c r="F20" s="57">
        <f>'[1]Heat plate'!F26</f>
        <v>2.14</v>
      </c>
      <c r="G20" s="190" t="str">
        <f>'[1]Heat plate'!G26</f>
        <v>Freon 7/8,1 1/8  water 1 1/4"</v>
      </c>
      <c r="H20" s="57">
        <f>'[1]Heat plate'!H26</f>
        <v>0.37</v>
      </c>
      <c r="I20" s="195">
        <f>'[1]Heat plate'!N26</f>
        <v>998.466666666667</v>
      </c>
      <c r="J20" s="563" t="s">
        <v>153</v>
      </c>
      <c r="K20" s="60"/>
      <c r="L20" s="147">
        <v>5</v>
      </c>
      <c r="M20" s="266" t="e">
        <f>'[1]Heat plate'!#REF!</f>
        <v>#REF!</v>
      </c>
      <c r="N20" s="632">
        <f>'[1]Heat plate'!T26</f>
        <v>0</v>
      </c>
    </row>
    <row r="21" ht="22.5" spans="1:14">
      <c r="A21" s="200" t="str">
        <f>'[1]Heat plate'!A27</f>
        <v>HEAT009</v>
      </c>
      <c r="B21" s="200" t="str">
        <f>'[1]Heat plate'!B27</f>
        <v>EATB61-26</v>
      </c>
      <c r="C21" s="142"/>
      <c r="D21" s="57">
        <f>'[1]Heat plate'!D27</f>
        <v>6</v>
      </c>
      <c r="E21" s="57" t="str">
        <f>'[1]Heat plate'!E27</f>
        <v>539*125*68</v>
      </c>
      <c r="F21" s="57">
        <f>'[1]Heat plate'!F27</f>
        <v>2.58</v>
      </c>
      <c r="G21" s="190" t="str">
        <f>'[1]Heat plate'!G27</f>
        <v>Freon 7/8,1 1/8  water 1 1/4"</v>
      </c>
      <c r="H21" s="57">
        <f>'[1]Heat plate'!H27</f>
        <v>0.75</v>
      </c>
      <c r="I21" s="195">
        <f>'[1]Heat plate'!N27</f>
        <v>1155.15</v>
      </c>
      <c r="J21" s="633" t="s">
        <v>154</v>
      </c>
      <c r="K21" s="266" t="s">
        <v>155</v>
      </c>
      <c r="L21" s="100">
        <v>6</v>
      </c>
      <c r="M21" s="266" t="e">
        <f>'[1]Heat plate'!#REF!</f>
        <v>#REF!</v>
      </c>
      <c r="N21" s="632">
        <f>'[1]Heat plate'!T27</f>
        <v>8140.61798091688</v>
      </c>
    </row>
    <row r="22" ht="22.5" spans="1:14">
      <c r="A22" s="200" t="str">
        <f>'[1]Heat plate'!A28</f>
        <v>HEAT010</v>
      </c>
      <c r="B22" s="200" t="str">
        <f>'[1]Heat plate'!B28</f>
        <v>EATB61-30</v>
      </c>
      <c r="C22" s="142"/>
      <c r="D22" s="57">
        <f>'[1]Heat plate'!D28</f>
        <v>7</v>
      </c>
      <c r="E22" s="57" t="str">
        <f>'[1]Heat plate'!E28</f>
        <v>539*125*77</v>
      </c>
      <c r="F22" s="57">
        <f>'[1]Heat plate'!F28</f>
        <v>3</v>
      </c>
      <c r="G22" s="190" t="str">
        <f>'[1]Heat plate'!G28</f>
        <v>Freon 7/8,1 1/8  water 1 1/4"</v>
      </c>
      <c r="H22" s="57">
        <f>'[1]Heat plate'!H28</f>
        <v>0.75</v>
      </c>
      <c r="I22" s="195">
        <f>'[1]Heat plate'!N28</f>
        <v>1269.9</v>
      </c>
      <c r="J22" s="563" t="s">
        <v>156</v>
      </c>
      <c r="K22" s="266" t="s">
        <v>157</v>
      </c>
      <c r="L22" s="100">
        <v>7</v>
      </c>
      <c r="M22" s="266" t="e">
        <f>'[1]Heat plate'!#REF!</f>
        <v>#REF!</v>
      </c>
      <c r="N22" s="632">
        <f>'[1]Heat plate'!T28</f>
        <v>0</v>
      </c>
    </row>
    <row r="23" ht="22.5" spans="1:14">
      <c r="A23" s="200" t="str">
        <f>'[1]Heat plate'!A29</f>
        <v>HEAT010.1</v>
      </c>
      <c r="B23" s="200" t="str">
        <f>'[1]Heat plate'!B29</f>
        <v>EATB61-32</v>
      </c>
      <c r="C23" s="142"/>
      <c r="D23" s="57">
        <f>'[1]Heat plate'!D29</f>
        <v>8</v>
      </c>
      <c r="E23" s="57" t="str">
        <f>'[1]Heat plate'!E29</f>
        <v>539*125*82</v>
      </c>
      <c r="F23" s="57">
        <f>'[1]Heat plate'!F29</f>
        <v>3.43</v>
      </c>
      <c r="G23" s="190" t="str">
        <f>'[1]Heat plate'!G29</f>
        <v>Freon 7/8,1 1/8  water 1 1/4"</v>
      </c>
      <c r="H23" s="57">
        <f>'[1]Heat plate'!H29</f>
        <v>0.75</v>
      </c>
      <c r="I23" s="195">
        <f>'[1]Heat plate'!N29</f>
        <v>1327.13333333333</v>
      </c>
      <c r="J23" s="634" t="s">
        <v>158</v>
      </c>
      <c r="K23" s="266" t="s">
        <v>159</v>
      </c>
      <c r="L23" s="266">
        <v>8</v>
      </c>
      <c r="M23" s="266" t="e">
        <f>'[1]Heat plate'!#REF!</f>
        <v>#REF!</v>
      </c>
      <c r="N23" s="632">
        <f>'[1]Heat plate'!T29</f>
        <v>0</v>
      </c>
    </row>
    <row r="24" ht="22.5" spans="1:14">
      <c r="A24" s="200" t="str">
        <f>'[1]Heat plate'!A30</f>
        <v>HEAT011</v>
      </c>
      <c r="B24" s="200" t="str">
        <f>'[1]Heat plate'!B30</f>
        <v>EATB61-40</v>
      </c>
      <c r="C24" s="142"/>
      <c r="D24" s="57">
        <f>'[1]Heat plate'!D30</f>
        <v>10</v>
      </c>
      <c r="E24" s="57" t="str">
        <f>'[1]Heat plate'!E30</f>
        <v>539*125*100</v>
      </c>
      <c r="F24" s="57">
        <f>'[1]Heat plate'!F30</f>
        <v>4.28</v>
      </c>
      <c r="G24" s="190" t="str">
        <f>'[1]Heat plate'!G30</f>
        <v>Freon 7/8,1 1/8  water 1 1/4"</v>
      </c>
      <c r="H24" s="57">
        <f>'[1]Heat plate'!H30</f>
        <v>0.75</v>
      </c>
      <c r="I24" s="195">
        <f>'[1]Heat plate'!N30</f>
        <v>1556.44444444444</v>
      </c>
      <c r="J24" s="563" t="s">
        <v>160</v>
      </c>
      <c r="K24" s="141" t="s">
        <v>157</v>
      </c>
      <c r="L24" s="100">
        <v>10</v>
      </c>
      <c r="M24" s="266" t="e">
        <f>'[1]Heat plate'!#REF!</f>
        <v>#REF!</v>
      </c>
      <c r="N24" s="632">
        <f>'[1]Heat plate'!T30</f>
        <v>0</v>
      </c>
    </row>
    <row r="25" ht="22.5" spans="1:14">
      <c r="A25" s="200" t="str">
        <f>'[1]Heat plate'!A31</f>
        <v>HEAT012</v>
      </c>
      <c r="B25" s="200" t="str">
        <f>'[1]Heat plate'!B31</f>
        <v>EATB61-50</v>
      </c>
      <c r="C25" s="142"/>
      <c r="D25" s="57">
        <f>'[1]Heat plate'!D31</f>
        <v>12</v>
      </c>
      <c r="E25" s="57" t="str">
        <f>'[1]Heat plate'!E31</f>
        <v>539*125*124</v>
      </c>
      <c r="F25" s="57">
        <f>'[1]Heat plate'!F31</f>
        <v>5.14</v>
      </c>
      <c r="G25" s="190" t="str">
        <f>'[1]Heat plate'!G31</f>
        <v>Freon 7/8,1 1/8  water 1 1/4"</v>
      </c>
      <c r="H25" s="57">
        <f>'[1]Heat plate'!H31</f>
        <v>0.75</v>
      </c>
      <c r="I25" s="195">
        <f>'[1]Heat plate'!N31</f>
        <v>1843.08333333333</v>
      </c>
      <c r="J25" s="563" t="s">
        <v>161</v>
      </c>
      <c r="K25" s="142"/>
      <c r="L25" s="100">
        <v>12</v>
      </c>
      <c r="M25" s="266" t="e">
        <f>'[1]Heat plate'!#REF!</f>
        <v>#REF!</v>
      </c>
      <c r="N25" s="632">
        <f>'[1]Heat plate'!T31</f>
        <v>5914.73651171035</v>
      </c>
    </row>
    <row r="26" spans="1:14">
      <c r="A26" s="200" t="str">
        <f>'[1]Heat plate'!A32</f>
        <v>HEAT013</v>
      </c>
      <c r="B26" s="200" t="str">
        <f>'[1]Heat plate'!B32</f>
        <v>EATB85-44</v>
      </c>
      <c r="C26" s="142"/>
      <c r="D26" s="57">
        <f>'[1]Heat plate'!D32</f>
        <v>15</v>
      </c>
      <c r="E26" s="57" t="str">
        <f>'[1]Heat plate'!E32</f>
        <v>564*188*110</v>
      </c>
      <c r="F26" s="57">
        <f>'[1]Heat plate'!F32</f>
        <v>6.42</v>
      </c>
      <c r="G26" s="190" t="str">
        <f>'[1]Heat plate'!G32</f>
        <v>Freon 7/8,1 3/8  water 2"</v>
      </c>
      <c r="H26" s="57">
        <f>'[1]Heat plate'!H32</f>
        <v>1.5</v>
      </c>
      <c r="I26" s="195">
        <f>'[1]Heat plate'!N32</f>
        <v>2563.69444444444</v>
      </c>
      <c r="J26" s="563" t="s">
        <v>162</v>
      </c>
      <c r="K26" s="142"/>
      <c r="L26" s="100">
        <v>15</v>
      </c>
      <c r="M26" s="266" t="e">
        <f>'[1]Heat plate'!#REF!</f>
        <v>#REF!</v>
      </c>
      <c r="N26" s="632">
        <f>'[1]Heat plate'!T32</f>
        <v>0</v>
      </c>
    </row>
    <row r="27" spans="1:14">
      <c r="A27" s="200" t="str">
        <f>'[1]Heat plate'!A33</f>
        <v>HEAT014</v>
      </c>
      <c r="B27" s="200" t="str">
        <f>'[1]Heat plate'!B33</f>
        <v>EATB85-58</v>
      </c>
      <c r="C27" s="142"/>
      <c r="D27" s="57">
        <f>'[1]Heat plate'!D33</f>
        <v>20</v>
      </c>
      <c r="E27" s="57" t="str">
        <f>'[1]Heat plate'!E33</f>
        <v>564*188*142</v>
      </c>
      <c r="F27" s="57">
        <f>'[1]Heat plate'!F33</f>
        <v>8.56</v>
      </c>
      <c r="G27" s="190" t="str">
        <f>'[1]Heat plate'!G33</f>
        <v>Freon 7/8,1 3/8  water 2"</v>
      </c>
      <c r="H27" s="57">
        <f>'[1]Heat plate'!H33</f>
        <v>1.5</v>
      </c>
      <c r="I27" s="195">
        <f>'[1]Heat plate'!N33</f>
        <v>3214.22777777778</v>
      </c>
      <c r="J27" s="563" t="s">
        <v>163</v>
      </c>
      <c r="K27" s="143"/>
      <c r="L27" s="100">
        <v>20</v>
      </c>
      <c r="M27" s="266" t="e">
        <f>'[1]Heat plate'!#REF!</f>
        <v>#REF!</v>
      </c>
      <c r="N27" s="632">
        <f>'[1]Heat plate'!T33</f>
        <v>0</v>
      </c>
    </row>
    <row r="28" spans="1:14">
      <c r="A28" s="200" t="str">
        <f>'[1]Heat plate'!A34</f>
        <v>HEAT015</v>
      </c>
      <c r="B28" s="200" t="str">
        <f>'[1]Heat plate'!B34</f>
        <v>EATB85-70</v>
      </c>
      <c r="C28" s="142"/>
      <c r="D28" s="57">
        <f>'[1]Heat plate'!D34</f>
        <v>25</v>
      </c>
      <c r="E28" s="57" t="str">
        <f>'[1]Heat plate'!E34</f>
        <v>564*188*170</v>
      </c>
      <c r="F28" s="57">
        <f>'[1]Heat plate'!F34</f>
        <v>10.7</v>
      </c>
      <c r="G28" s="190" t="str">
        <f>'[1]Heat plate'!G34</f>
        <v>Freon 7/8,1 3/8  water 2"</v>
      </c>
      <c r="H28" s="57">
        <f>'[1]Heat plate'!H34</f>
        <v>2.2</v>
      </c>
      <c r="I28" s="195">
        <f>'[1]Heat plate'!N34</f>
        <v>3772.11111111111</v>
      </c>
      <c r="J28" s="241" t="s">
        <v>164</v>
      </c>
      <c r="K28" s="141" t="s">
        <v>165</v>
      </c>
      <c r="L28" s="266">
        <v>25</v>
      </c>
      <c r="M28" s="266" t="e">
        <f>'[1]Heat plate'!#REF!</f>
        <v>#REF!</v>
      </c>
      <c r="N28" s="632">
        <f>'[1]Heat plate'!T34</f>
        <v>0</v>
      </c>
    </row>
    <row r="29" spans="1:14">
      <c r="A29" s="200" t="str">
        <f>'[1]Heat plate'!A35</f>
        <v>HEAT016</v>
      </c>
      <c r="B29" s="200" t="str">
        <f>'[1]Heat plate'!B35</f>
        <v>EATB120-64</v>
      </c>
      <c r="C29" s="142"/>
      <c r="D29" s="57">
        <f>'[1]Heat plate'!D35</f>
        <v>30</v>
      </c>
      <c r="E29" s="57" t="str">
        <f>'[1]Heat plate'!E35</f>
        <v>564*247*164</v>
      </c>
      <c r="F29" s="57">
        <f>'[1]Heat plate'!F35</f>
        <v>12.86</v>
      </c>
      <c r="G29" s="190" t="str">
        <f>'[1]Heat plate'!G35</f>
        <v>Freon 7/8,1 3/8  water 2"</v>
      </c>
      <c r="H29" s="57">
        <f>'[1]Heat plate'!H35</f>
        <v>2.2</v>
      </c>
      <c r="I29" s="195">
        <f>'[1]Heat plate'!N35</f>
        <v>4800.32777777778</v>
      </c>
      <c r="J29" s="634" t="s">
        <v>166</v>
      </c>
      <c r="K29" s="142"/>
      <c r="L29" s="266">
        <v>30</v>
      </c>
      <c r="M29" s="266" t="e">
        <f>'[1]Heat plate'!#REF!</f>
        <v>#REF!</v>
      </c>
      <c r="N29" s="632">
        <f>'[1]Heat plate'!T35</f>
        <v>0</v>
      </c>
    </row>
    <row r="30" spans="1:14">
      <c r="A30" s="200" t="str">
        <f>'[1]Heat plate'!A36</f>
        <v>HEAT017</v>
      </c>
      <c r="B30" s="200" t="str">
        <f>'[1]Heat plate'!B36</f>
        <v>EATB120-76</v>
      </c>
      <c r="C30" s="142"/>
      <c r="D30" s="57">
        <f>'[1]Heat plate'!D36</f>
        <v>35</v>
      </c>
      <c r="E30" s="57" t="str">
        <f>'[1]Heat plate'!E36</f>
        <v>564*247*194</v>
      </c>
      <c r="F30" s="57">
        <f>'[1]Heat plate'!F36</f>
        <v>15</v>
      </c>
      <c r="G30" s="190" t="str">
        <f>'[1]Heat plate'!G36</f>
        <v>Freon 7/8,1 3/8  water 2"</v>
      </c>
      <c r="H30" s="57">
        <f>'[1]Heat plate'!H36</f>
        <v>4</v>
      </c>
      <c r="I30" s="195">
        <f>'[1]Heat plate'!N36</f>
        <v>5532.17777777778</v>
      </c>
      <c r="J30" s="241" t="s">
        <v>167</v>
      </c>
      <c r="K30" s="142"/>
      <c r="L30" s="266">
        <v>35</v>
      </c>
      <c r="M30" s="266" t="e">
        <f>'[1]Heat plate'!#REF!</f>
        <v>#REF!</v>
      </c>
      <c r="N30" s="632">
        <f>'[1]Heat plate'!T36</f>
        <v>0</v>
      </c>
    </row>
    <row r="31" spans="1:14">
      <c r="A31" s="200" t="str">
        <f>'[1]Heat plate'!A37</f>
        <v>HEAT018</v>
      </c>
      <c r="B31" s="200" t="str">
        <f>'[1]Heat plate'!B37</f>
        <v>EATB120-86</v>
      </c>
      <c r="C31" s="142"/>
      <c r="D31" s="57">
        <f>'[1]Heat plate'!D37</f>
        <v>40</v>
      </c>
      <c r="E31" s="57" t="str">
        <f>'[1]Heat plate'!E37</f>
        <v>564*247*218</v>
      </c>
      <c r="F31" s="57">
        <f>'[1]Heat plate'!F37</f>
        <v>17.13</v>
      </c>
      <c r="G31" s="190" t="str">
        <f>'[1]Heat plate'!G37</f>
        <v>Freon 7/8,1 3/8  water 2"</v>
      </c>
      <c r="H31" s="57">
        <f>'[1]Heat plate'!H37</f>
        <v>4</v>
      </c>
      <c r="I31" s="195">
        <f>'[1]Heat plate'!N37</f>
        <v>6140.30555555555</v>
      </c>
      <c r="J31" s="241" t="s">
        <v>168</v>
      </c>
      <c r="K31" s="143"/>
      <c r="L31" s="266">
        <v>40</v>
      </c>
      <c r="M31" s="266" t="e">
        <f>'[1]Heat plate'!#REF!</f>
        <v>#REF!</v>
      </c>
      <c r="N31" s="632">
        <f>'[1]Heat plate'!T37</f>
        <v>0</v>
      </c>
    </row>
    <row r="32" spans="1:14">
      <c r="A32" s="200" t="str">
        <f>'[1]Heat plate'!A38</f>
        <v>HEAT019</v>
      </c>
      <c r="B32" s="200" t="str">
        <f>'[1]Heat plate'!B38</f>
        <v>EATB120-108</v>
      </c>
      <c r="C32" s="142"/>
      <c r="D32" s="57">
        <f>'[1]Heat plate'!D38</f>
        <v>50</v>
      </c>
      <c r="E32" s="57" t="str">
        <f>'[1]Heat plate'!E38</f>
        <v>564*247*272</v>
      </c>
      <c r="F32" s="57">
        <f>'[1]Heat plate'!F38</f>
        <v>21.14</v>
      </c>
      <c r="G32" s="190" t="str">
        <f>'[1]Heat plate'!G38</f>
        <v>Freon 7/8,1 3/8  water 2"</v>
      </c>
      <c r="H32" s="57">
        <f>'[1]Heat plate'!H38</f>
        <v>4</v>
      </c>
      <c r="I32" s="195">
        <f>'[1]Heat plate'!N38</f>
        <v>7480.09444444444</v>
      </c>
      <c r="J32" s="635" t="s">
        <v>169</v>
      </c>
      <c r="K32" s="266" t="s">
        <v>170</v>
      </c>
      <c r="L32" s="266">
        <v>50</v>
      </c>
      <c r="M32" s="266" t="e">
        <f>'[1]Heat plate'!#REF!</f>
        <v>#REF!</v>
      </c>
      <c r="N32" s="632">
        <f>'[1]Heat plate'!T38</f>
        <v>0</v>
      </c>
    </row>
    <row r="33" ht="22.5" spans="1:14">
      <c r="A33" s="200" t="str">
        <f>'[1]Heat plate'!A39</f>
        <v>HEAT020</v>
      </c>
      <c r="B33" s="200" t="str">
        <f>'[1]Heat plate'!B39</f>
        <v>EATB61-24+24-2M</v>
      </c>
      <c r="C33" s="142"/>
      <c r="D33" s="57" t="str">
        <f>'[1]Heat plate'!D39</f>
        <v>5+5HP</v>
      </c>
      <c r="E33" s="57" t="str">
        <f>'[1]Heat plate'!E39</f>
        <v>539*125*121</v>
      </c>
      <c r="F33" s="57">
        <f>'[1]Heat plate'!F39</f>
        <v>4.28</v>
      </c>
      <c r="G33" s="190" t="str">
        <f>'[1]Heat plate'!G39</f>
        <v>Freon 7/8,1 1/8  water 1 1/4"</v>
      </c>
      <c r="H33" s="57">
        <f>'[1]Heat plate'!H39</f>
        <v>0.75</v>
      </c>
      <c r="I33" s="195">
        <f>'[1]Heat plate'!N39</f>
        <v>1863.2</v>
      </c>
      <c r="J33" s="635"/>
      <c r="K33" s="266"/>
      <c r="L33" s="266"/>
      <c r="M33" s="266" t="e">
        <f>'[1]Heat plate'!#REF!</f>
        <v>#REF!</v>
      </c>
      <c r="N33" s="632">
        <f>'[1]Heat plate'!T39</f>
        <v>0</v>
      </c>
    </row>
    <row r="34" spans="1:14">
      <c r="A34" s="200" t="str">
        <f>'[1]Heat plate'!A40</f>
        <v>HEAT021</v>
      </c>
      <c r="B34" s="200" t="str">
        <f>'[1]Heat plate'!B40</f>
        <v>EATB85-24+24-2M</v>
      </c>
      <c r="C34" s="142"/>
      <c r="D34" s="57" t="str">
        <f>'[1]Heat plate'!D40</f>
        <v>7.5+7.5HP</v>
      </c>
      <c r="E34" s="57" t="str">
        <f>'[1]Heat plate'!E40</f>
        <v>564*188*121</v>
      </c>
      <c r="F34" s="57">
        <f>'[1]Heat plate'!F40</f>
        <v>6.42</v>
      </c>
      <c r="G34" s="190" t="str">
        <f>'[1]Heat plate'!G40</f>
        <v>Freon 7/8,1 3/8  water 2"</v>
      </c>
      <c r="H34" s="57">
        <f>'[1]Heat plate'!H40</f>
        <v>1.5</v>
      </c>
      <c r="I34" s="195">
        <f>'[1]Heat plate'!N40</f>
        <v>2827.1</v>
      </c>
      <c r="J34" s="635"/>
      <c r="K34" s="266"/>
      <c r="L34" s="266"/>
      <c r="M34" s="266" t="e">
        <f>'[1]Heat plate'!#REF!</f>
        <v>#REF!</v>
      </c>
      <c r="N34" s="632">
        <f>'[1]Heat plate'!T40</f>
        <v>0</v>
      </c>
    </row>
    <row r="35" s="186" customFormat="1" spans="1:14">
      <c r="A35" s="200" t="str">
        <f>'[1]Heat plate'!A41</f>
        <v>HEAT022</v>
      </c>
      <c r="B35" s="200" t="str">
        <f>'[1]Heat plate'!B41</f>
        <v>EATB85-30+30-2M</v>
      </c>
      <c r="C35" s="142"/>
      <c r="D35" s="57" t="str">
        <f>'[1]Heat plate'!D41</f>
        <v>10+10HP</v>
      </c>
      <c r="E35" s="57" t="str">
        <f>'[1]Heat plate'!E41</f>
        <v>564*188*171</v>
      </c>
      <c r="F35" s="57">
        <f>'[1]Heat plate'!F41</f>
        <v>8.56</v>
      </c>
      <c r="G35" s="190" t="str">
        <f>'[1]Heat plate'!G41</f>
        <v>Freon 7/8,1 3/8  water 2"</v>
      </c>
      <c r="H35" s="57">
        <f>'[1]Heat plate'!H41</f>
        <v>1.5</v>
      </c>
      <c r="I35" s="195">
        <f>'[1]Heat plate'!N41</f>
        <v>3394.23888888889</v>
      </c>
      <c r="J35" s="635"/>
      <c r="K35" s="266"/>
      <c r="L35" s="266"/>
      <c r="M35" s="266" t="e">
        <f>'[1]Heat plate'!#REF!</f>
        <v>#REF!</v>
      </c>
      <c r="N35" s="632">
        <f>'[1]Heat plate'!T41</f>
        <v>0</v>
      </c>
    </row>
    <row r="36" spans="1:14">
      <c r="A36" s="200" t="str">
        <f>'[1]Heat plate'!A42</f>
        <v>HEAT023</v>
      </c>
      <c r="B36" s="200" t="str">
        <f>'[1]Heat plate'!B42</f>
        <v>EATB85-38+38-2M</v>
      </c>
      <c r="C36" s="142"/>
      <c r="D36" s="57" t="str">
        <f>'[1]Heat plate'!D42</f>
        <v>12.5+12.5HP</v>
      </c>
      <c r="E36" s="57" t="str">
        <f>'[1]Heat plate'!E42</f>
        <v>564*188*187</v>
      </c>
      <c r="F36" s="57">
        <f>'[1]Heat plate'!F42</f>
        <v>10.7</v>
      </c>
      <c r="G36" s="190" t="str">
        <f>'[1]Heat plate'!G42</f>
        <v>Freon 7/8,1 3/8  water 2"</v>
      </c>
      <c r="H36" s="57">
        <f>'[1]Heat plate'!H42</f>
        <v>2.2</v>
      </c>
      <c r="I36" s="195">
        <f>'[1]Heat plate'!N42</f>
        <v>4128.63888888889</v>
      </c>
      <c r="J36" s="635"/>
      <c r="K36" s="266"/>
      <c r="L36" s="266"/>
      <c r="M36" s="266" t="e">
        <f>'[1]Heat plate'!#REF!</f>
        <v>#REF!</v>
      </c>
      <c r="N36" s="632">
        <f>'[1]Heat plate'!T42</f>
        <v>0</v>
      </c>
    </row>
    <row r="37" spans="1:14">
      <c r="A37" s="200" t="str">
        <f>'[1]Heat plate'!A43</f>
        <v>HEAT024</v>
      </c>
      <c r="B37" s="200" t="str">
        <f>'[1]Heat plate'!B43</f>
        <v>EATB85-46+46-2M</v>
      </c>
      <c r="C37" s="142"/>
      <c r="D37" s="57" t="str">
        <f>'[1]Heat plate'!D43</f>
        <v>15+15HP</v>
      </c>
      <c r="E37" s="57" t="str">
        <f>'[1]Heat plate'!E43</f>
        <v>564*188*225</v>
      </c>
      <c r="F37" s="57">
        <f>'[1]Heat plate'!F43</f>
        <v>12.86</v>
      </c>
      <c r="G37" s="190" t="str">
        <f>'[1]Heat plate'!G43</f>
        <v>Freon 7/8,1 3/8  water 2"</v>
      </c>
      <c r="H37" s="57">
        <f>'[1]Heat plate'!H43</f>
        <v>2.2</v>
      </c>
      <c r="I37" s="195">
        <f>'[1]Heat plate'!N43</f>
        <v>4872.29444444444</v>
      </c>
      <c r="J37" s="635"/>
      <c r="K37" s="266"/>
      <c r="L37" s="266"/>
      <c r="M37" s="266" t="e">
        <f>'[1]Heat plate'!#REF!</f>
        <v>#REF!</v>
      </c>
      <c r="N37" s="632">
        <f>'[1]Heat plate'!T43</f>
        <v>0</v>
      </c>
    </row>
    <row r="38" ht="22.5" spans="1:14">
      <c r="A38" s="200" t="str">
        <f>'[1]Heat plate'!A44</f>
        <v>HEAT025</v>
      </c>
      <c r="B38" s="200" t="str">
        <f>'[1]Heat plate'!B44</f>
        <v>EATB25-48-2</v>
      </c>
      <c r="C38" s="142"/>
      <c r="D38" s="57">
        <f>'[1]Heat plate'!D44</f>
        <v>5</v>
      </c>
      <c r="E38" s="57" t="str">
        <f>'[1]Heat plate'!E44</f>
        <v>297*124*119</v>
      </c>
      <c r="F38" s="57">
        <f>'[1]Heat plate'!F44</f>
        <v>2.14</v>
      </c>
      <c r="G38" s="190" t="str">
        <f>'[1]Heat plate'!G44</f>
        <v>Freon 7/8,1 1/8  water 1 1/4"</v>
      </c>
      <c r="H38" s="57">
        <f>'[1]Heat plate'!H44</f>
        <v>0.37</v>
      </c>
      <c r="I38" s="195">
        <f>'[1]Heat plate'!N44</f>
        <v>944.444444444444</v>
      </c>
      <c r="J38" s="635"/>
      <c r="K38" s="266"/>
      <c r="L38" s="266"/>
      <c r="M38" s="266" t="e">
        <f>'[1]Heat plate'!#REF!</f>
        <v>#REF!</v>
      </c>
      <c r="N38" s="632">
        <f>'[1]Heat plate'!T44</f>
        <v>0</v>
      </c>
    </row>
    <row r="39" ht="22.5" spans="1:14">
      <c r="A39" s="200" t="str">
        <f>'[1]Heat plate'!A45</f>
        <v>HEAT026</v>
      </c>
      <c r="B39" s="200" t="str">
        <f>'[1]Heat plate'!B45</f>
        <v>EATB61-26-2</v>
      </c>
      <c r="C39" s="142"/>
      <c r="D39" s="57">
        <f>'[1]Heat plate'!D45</f>
        <v>6</v>
      </c>
      <c r="E39" s="57" t="str">
        <f>'[1]Heat plate'!E45</f>
        <v>539*125*68</v>
      </c>
      <c r="F39" s="57">
        <f>'[1]Heat plate'!F45</f>
        <v>2.58</v>
      </c>
      <c r="G39" s="190" t="str">
        <f>'[1]Heat plate'!G45</f>
        <v>Freon 7/8,1 1/8  water 1 1/4"</v>
      </c>
      <c r="H39" s="57">
        <f>'[1]Heat plate'!H45</f>
        <v>0.75</v>
      </c>
      <c r="I39" s="195">
        <f>'[1]Heat plate'!N45</f>
        <v>1052.67777777778</v>
      </c>
      <c r="J39" s="635"/>
      <c r="K39" s="266"/>
      <c r="L39" s="266"/>
      <c r="M39" s="266" t="e">
        <f>'[1]Heat plate'!#REF!</f>
        <v>#REF!</v>
      </c>
      <c r="N39" s="632">
        <f>'[1]Heat plate'!T45</f>
        <v>0</v>
      </c>
    </row>
    <row r="40" ht="22.5" spans="1:14">
      <c r="A40" s="200" t="str">
        <f>'[1]Heat plate'!A46</f>
        <v>HEAT027</v>
      </c>
      <c r="B40" s="200" t="str">
        <f>'[1]Heat plate'!B46</f>
        <v>EATB61-40-2</v>
      </c>
      <c r="C40" s="142"/>
      <c r="D40" s="57">
        <f>'[1]Heat plate'!D46</f>
        <v>10</v>
      </c>
      <c r="E40" s="57" t="str">
        <f>'[1]Heat plate'!E46</f>
        <v>539*125*100</v>
      </c>
      <c r="F40" s="57">
        <f>'[1]Heat plate'!F46</f>
        <v>4.28</v>
      </c>
      <c r="G40" s="190" t="str">
        <f>'[1]Heat plate'!G46</f>
        <v>Freon 7/8,1 1/8  water 1 1/4"</v>
      </c>
      <c r="H40" s="57">
        <f>'[1]Heat plate'!H46</f>
        <v>0.75</v>
      </c>
      <c r="I40" s="195">
        <f>'[1]Heat plate'!N46</f>
        <v>1556.44444444444</v>
      </c>
      <c r="J40" s="635"/>
      <c r="K40" s="266"/>
      <c r="L40" s="266"/>
      <c r="M40" s="266" t="e">
        <f>'[1]Heat plate'!#REF!</f>
        <v>#REF!</v>
      </c>
      <c r="N40" s="632">
        <f>'[1]Heat plate'!T46</f>
        <v>0</v>
      </c>
    </row>
    <row r="41" ht="22.5" spans="1:14">
      <c r="A41" s="200" t="str">
        <f>'[1]Heat plate'!A47</f>
        <v>HEAT028</v>
      </c>
      <c r="B41" s="200" t="str">
        <f>'[1]Heat plate'!B47</f>
        <v>EATB61-50-2</v>
      </c>
      <c r="C41" s="142"/>
      <c r="D41" s="57">
        <f>'[1]Heat plate'!D47</f>
        <v>12</v>
      </c>
      <c r="E41" s="57" t="str">
        <f>'[1]Heat plate'!E47</f>
        <v>539*125*124</v>
      </c>
      <c r="F41" s="57">
        <f>'[1]Heat plate'!F47</f>
        <v>5.14</v>
      </c>
      <c r="G41" s="190" t="str">
        <f>'[1]Heat plate'!G47</f>
        <v>Freon 7/8,1 1/8  water 1 1/4"</v>
      </c>
      <c r="H41" s="57">
        <f>'[1]Heat plate'!H47</f>
        <v>0.75</v>
      </c>
      <c r="I41" s="195">
        <f>'[1]Heat plate'!N47</f>
        <v>1843.08333333333</v>
      </c>
      <c r="J41" s="635"/>
      <c r="K41" s="266"/>
      <c r="L41" s="266"/>
      <c r="M41" s="266" t="e">
        <f>'[1]Heat plate'!#REF!</f>
        <v>#REF!</v>
      </c>
      <c r="N41" s="632">
        <f>'[1]Heat plate'!T47</f>
        <v>0</v>
      </c>
    </row>
    <row r="42" spans="1:14">
      <c r="A42" s="200" t="str">
        <f>'[1]Heat plate'!A48</f>
        <v>HEAT029</v>
      </c>
      <c r="B42" s="200" t="str">
        <f>'[1]Heat plate'!B48</f>
        <v>EATB85-44-2</v>
      </c>
      <c r="C42" s="142"/>
      <c r="D42" s="57">
        <f>'[1]Heat plate'!D48</f>
        <v>15</v>
      </c>
      <c r="E42" s="57" t="str">
        <f>'[1]Heat plate'!E48</f>
        <v>564*188*110</v>
      </c>
      <c r="F42" s="57">
        <f>'[1]Heat plate'!F48</f>
        <v>6.42</v>
      </c>
      <c r="G42" s="190" t="str">
        <f>'[1]Heat plate'!G48</f>
        <v>Freon 7/8,1 3/8  water 2"</v>
      </c>
      <c r="H42" s="57">
        <f>'[1]Heat plate'!H48</f>
        <v>1.5</v>
      </c>
      <c r="I42" s="195">
        <f>'[1]Heat plate'!N48</f>
        <v>2571.34444444444</v>
      </c>
      <c r="J42" s="635"/>
      <c r="K42" s="266"/>
      <c r="L42" s="266"/>
      <c r="M42" s="266" t="e">
        <f>'[1]Heat plate'!#REF!</f>
        <v>#REF!</v>
      </c>
      <c r="N42" s="632">
        <f>'[1]Heat plate'!T48</f>
        <v>0</v>
      </c>
    </row>
    <row r="43" spans="1:14">
      <c r="A43" s="200" t="str">
        <f>'[1]Heat plate'!A49</f>
        <v>HEAT030</v>
      </c>
      <c r="B43" s="200" t="str">
        <f>'[1]Heat plate'!B49</f>
        <v>EATB85-58-2</v>
      </c>
      <c r="C43" s="142"/>
      <c r="D43" s="57">
        <f>'[1]Heat plate'!D49</f>
        <v>20</v>
      </c>
      <c r="E43" s="57" t="str">
        <f>'[1]Heat plate'!E49</f>
        <v>564*188*142</v>
      </c>
      <c r="F43" s="57">
        <f>'[1]Heat plate'!F49</f>
        <v>8.56</v>
      </c>
      <c r="G43" s="190" t="str">
        <f>'[1]Heat plate'!G49</f>
        <v>Freon 7/8,1 3/8  water 2"</v>
      </c>
      <c r="H43" s="57">
        <f>'[1]Heat plate'!H49</f>
        <v>1.5</v>
      </c>
      <c r="I43" s="195">
        <f>'[1]Heat plate'!N49</f>
        <v>3253.8</v>
      </c>
      <c r="J43" s="635"/>
      <c r="K43" s="266"/>
      <c r="L43" s="266"/>
      <c r="M43" s="266" t="e">
        <f>'[1]Heat plate'!#REF!</f>
        <v>#REF!</v>
      </c>
      <c r="N43" s="632">
        <f>'[1]Heat plate'!T49</f>
        <v>0</v>
      </c>
    </row>
    <row r="44" spans="1:14">
      <c r="A44" s="200" t="str">
        <f>'[1]Heat plate'!A50</f>
        <v>HEAT031</v>
      </c>
      <c r="B44" s="200" t="str">
        <f>'[1]Heat plate'!B50</f>
        <v>EATB120-64-2</v>
      </c>
      <c r="C44" s="143"/>
      <c r="D44" s="57">
        <f>'[1]Heat plate'!D50</f>
        <v>30</v>
      </c>
      <c r="E44" s="57" t="str">
        <f>'[1]Heat plate'!E50</f>
        <v>564*247*164</v>
      </c>
      <c r="F44" s="57">
        <f>'[1]Heat plate'!F50</f>
        <v>12.86</v>
      </c>
      <c r="G44" s="190" t="str">
        <f>'[1]Heat plate'!G50</f>
        <v>Freon 7/8,1 3/8  water 2"</v>
      </c>
      <c r="H44" s="57">
        <f>'[1]Heat plate'!H50</f>
        <v>2.2</v>
      </c>
      <c r="I44" s="195">
        <f>'[1]Heat plate'!N50</f>
        <v>4800.32777777778</v>
      </c>
      <c r="J44" s="635"/>
      <c r="K44" s="266"/>
      <c r="L44" s="266"/>
      <c r="M44" s="266" t="e">
        <f>'[1]Heat plate'!#REF!</f>
        <v>#REF!</v>
      </c>
      <c r="N44" s="632">
        <f>'[1]Heat plate'!T50</f>
        <v>0</v>
      </c>
    </row>
    <row r="45" spans="1:14">
      <c r="A45" s="200" t="str">
        <f>'[1]Heat plate'!A51</f>
        <v>HEAT031.1</v>
      </c>
      <c r="B45" s="200" t="str">
        <f>'[1]Heat plate'!B51</f>
        <v>CB10+10 (2*10HP C.BARREL)</v>
      </c>
      <c r="C45" s="58" t="s">
        <v>171</v>
      </c>
      <c r="D45" s="57" t="str">
        <f>'[1]Heat plate'!D51</f>
        <v>10+10HP</v>
      </c>
      <c r="E45" s="57">
        <f>'[1]Heat plate'!E51</f>
        <v>0</v>
      </c>
      <c r="F45" s="57">
        <f>'[1]Heat plate'!F51</f>
        <v>0</v>
      </c>
      <c r="G45" s="190">
        <f>'[1]Heat plate'!G51</f>
        <v>0</v>
      </c>
      <c r="H45" s="144"/>
      <c r="I45" s="442">
        <f>'[1]Heat plate'!N51</f>
        <v>6037.78751369113</v>
      </c>
      <c r="J45" s="634"/>
      <c r="K45" s="266"/>
      <c r="L45" s="266"/>
      <c r="M45" s="266" t="e">
        <f>'[1]Heat plate'!#REF!</f>
        <v>#REF!</v>
      </c>
      <c r="N45" s="632">
        <f>'[1]Heat plate'!T51</f>
        <v>0</v>
      </c>
    </row>
    <row r="46" spans="1:14">
      <c r="A46" s="200" t="str">
        <f>'[1]Heat plate'!A52</f>
        <v>HEAT031.2</v>
      </c>
      <c r="B46" s="200" t="str">
        <f>'[1]Heat plate'!B52</f>
        <v>CB12+12 (2*12HP C.BARREL)</v>
      </c>
      <c r="C46" s="59"/>
      <c r="D46" s="57" t="str">
        <f>'[1]Heat plate'!D52</f>
        <v>12+12HP</v>
      </c>
      <c r="E46" s="57">
        <f>'[1]Heat plate'!E52</f>
        <v>0</v>
      </c>
      <c r="F46" s="57">
        <f>'[1]Heat plate'!F52</f>
        <v>0</v>
      </c>
      <c r="G46" s="190">
        <f>'[1]Heat plate'!G52</f>
        <v>0</v>
      </c>
      <c r="H46" s="144"/>
      <c r="I46" s="442">
        <f>'[1]Heat plate'!N52</f>
        <v>6681.27053669222</v>
      </c>
      <c r="J46" s="634"/>
      <c r="K46" s="266"/>
      <c r="L46" s="266"/>
      <c r="M46" s="266" t="e">
        <f>'[1]Heat plate'!#REF!</f>
        <v>#REF!</v>
      </c>
      <c r="N46" s="632">
        <f>'[1]Heat plate'!T52</f>
        <v>0</v>
      </c>
    </row>
    <row r="47" spans="1:14">
      <c r="A47" s="200" t="str">
        <f>'[1]Heat plate'!A53</f>
        <v>HEAT031.3</v>
      </c>
      <c r="B47" s="200" t="str">
        <f>'[1]Heat plate'!B53</f>
        <v>CB15+15 (2*15HP C.BARREL)</v>
      </c>
      <c r="C47" s="59"/>
      <c r="D47" s="57" t="str">
        <f>'[1]Heat plate'!D53</f>
        <v>15+15HP</v>
      </c>
      <c r="E47" s="57">
        <f>'[1]Heat plate'!E53</f>
        <v>0</v>
      </c>
      <c r="F47" s="57">
        <f>'[1]Heat plate'!F53</f>
        <v>0</v>
      </c>
      <c r="G47" s="190">
        <f>'[1]Heat plate'!G53</f>
        <v>0</v>
      </c>
      <c r="H47" s="144"/>
      <c r="I47" s="442">
        <f>'[1]Heat plate'!N53</f>
        <v>8474.80832420591</v>
      </c>
      <c r="J47" s="634"/>
      <c r="K47" s="266"/>
      <c r="L47" s="266"/>
      <c r="M47" s="266" t="e">
        <f>'[1]Heat plate'!#REF!</f>
        <v>#REF!</v>
      </c>
      <c r="N47" s="632">
        <f>'[1]Heat plate'!T53</f>
        <v>0</v>
      </c>
    </row>
    <row r="48" spans="1:14">
      <c r="A48" s="200" t="str">
        <f>'[1]Heat plate'!A54</f>
        <v>HEAT031.4</v>
      </c>
      <c r="B48" s="200" t="str">
        <f>'[1]Heat plate'!B54</f>
        <v>CB20+20 (2*20HP C.BARREL)</v>
      </c>
      <c r="C48" s="59"/>
      <c r="D48" s="57" t="str">
        <f>'[1]Heat plate'!D54</f>
        <v>20+20HP</v>
      </c>
      <c r="E48" s="57">
        <f>'[1]Heat plate'!E54</f>
        <v>0</v>
      </c>
      <c r="F48" s="57">
        <f>'[1]Heat plate'!F54</f>
        <v>0</v>
      </c>
      <c r="G48" s="190">
        <f>'[1]Heat plate'!G54</f>
        <v>0</v>
      </c>
      <c r="H48" s="144"/>
      <c r="I48" s="442">
        <f>'[1]Heat plate'!N54</f>
        <v>10062.9791894852</v>
      </c>
      <c r="J48" s="634"/>
      <c r="K48" s="266"/>
      <c r="L48" s="266"/>
      <c r="M48" s="266" t="e">
        <f>'[1]Heat plate'!#REF!</f>
        <v>#REF!</v>
      </c>
      <c r="N48" s="632">
        <f>'[1]Heat plate'!T54</f>
        <v>0</v>
      </c>
    </row>
    <row r="49" spans="1:14">
      <c r="A49" s="200" t="str">
        <f>'[1]Heat plate'!A55</f>
        <v>HEAT031.5</v>
      </c>
      <c r="B49" s="200" t="str">
        <f>'[1]Heat plate'!B55</f>
        <v>CB25+25 (2*25HP C.BARREL)</v>
      </c>
      <c r="C49" s="59"/>
      <c r="D49" s="57" t="str">
        <f>'[1]Heat plate'!D55</f>
        <v>25+25HP</v>
      </c>
      <c r="E49" s="57">
        <f>'[1]Heat plate'!E55</f>
        <v>0</v>
      </c>
      <c r="F49" s="57">
        <f>'[1]Heat plate'!F55</f>
        <v>0</v>
      </c>
      <c r="G49" s="190">
        <f>'[1]Heat plate'!G55</f>
        <v>0</v>
      </c>
      <c r="H49" s="144"/>
      <c r="I49" s="442">
        <f>'[1]Heat plate'!N55</f>
        <v>12719.0580503834</v>
      </c>
      <c r="J49" s="634"/>
      <c r="K49" s="266"/>
      <c r="L49" s="266"/>
      <c r="M49" s="266" t="e">
        <f>'[1]Heat plate'!#REF!</f>
        <v>#REF!</v>
      </c>
      <c r="N49" s="632">
        <f>'[1]Heat plate'!T55</f>
        <v>0</v>
      </c>
    </row>
    <row r="50" ht="12.75" customHeight="1" spans="1:14">
      <c r="A50" s="200" t="str">
        <f>'[1]Heat plate'!A57</f>
        <v>HEAT032</v>
      </c>
      <c r="B50" s="200" t="str">
        <f>'[1]Heat plate'!B57</f>
        <v>CB5 (5hp chiller barrel)</v>
      </c>
      <c r="C50" s="59"/>
      <c r="D50" s="57">
        <f>'[1]Heat plate'!D57</f>
        <v>5</v>
      </c>
      <c r="E50" s="57" t="str">
        <f>'[1]Heat plate'!E57</f>
        <v>906*180</v>
      </c>
      <c r="F50" s="57" t="str">
        <f>'[1]Heat plate'!F57</f>
        <v>18KW</v>
      </c>
      <c r="G50" s="190">
        <f>'[1]Heat plate'!G57</f>
        <v>0</v>
      </c>
      <c r="H50" s="200"/>
      <c r="I50" s="195">
        <f>'[1]Heat plate'!N57</f>
        <v>2146.0843373494</v>
      </c>
      <c r="J50" s="563" t="s">
        <v>153</v>
      </c>
      <c r="K50" s="75" t="s">
        <v>151</v>
      </c>
      <c r="L50" s="266">
        <v>5</v>
      </c>
      <c r="M50" s="266" t="e">
        <f>'[1]Heat plate'!#REF!</f>
        <v>#REF!</v>
      </c>
      <c r="N50" s="632">
        <f>'[1]Heat plate'!T57</f>
        <v>1983.78657487091</v>
      </c>
    </row>
    <row r="51" ht="12.75" customHeight="1" spans="1:14">
      <c r="A51" s="200" t="str">
        <f>'[1]Heat plate'!A58</f>
        <v>HEAT032.1</v>
      </c>
      <c r="B51" s="200" t="str">
        <f>'[1]Heat plate'!B58</f>
        <v>CB6 (6hp chiller barrel</v>
      </c>
      <c r="C51" s="59"/>
      <c r="D51" s="57">
        <f>'[1]Heat plate'!D58</f>
        <v>6</v>
      </c>
      <c r="E51" s="57" t="str">
        <f>'[1]Heat plate'!E58</f>
        <v>986*180</v>
      </c>
      <c r="F51" s="57">
        <f>'[1]Heat plate'!F58</f>
        <v>0</v>
      </c>
      <c r="G51" s="190">
        <f>'[1]Heat plate'!G58</f>
        <v>0</v>
      </c>
      <c r="H51" s="200"/>
      <c r="I51" s="195">
        <f>'[1]Heat plate'!N58</f>
        <v>2334.33734939759</v>
      </c>
      <c r="J51" s="563"/>
      <c r="K51" s="75"/>
      <c r="L51" s="266"/>
      <c r="M51" s="266" t="e">
        <f>'[1]Heat plate'!#REF!</f>
        <v>#REF!</v>
      </c>
      <c r="N51" s="632">
        <f>'[1]Heat plate'!T58</f>
        <v>0</v>
      </c>
    </row>
    <row r="52" spans="1:14">
      <c r="A52" s="200" t="str">
        <f>'[1]Heat plate'!A59</f>
        <v>HEAT033</v>
      </c>
      <c r="B52" s="200" t="str">
        <f>'[1]Heat plate'!B59</f>
        <v>CB8 (8hp chiller barrel)</v>
      </c>
      <c r="C52" s="59"/>
      <c r="D52" s="57">
        <f>'[1]Heat plate'!D59</f>
        <v>8</v>
      </c>
      <c r="E52" s="57" t="str">
        <f>'[1]Heat plate'!E59</f>
        <v>1086*219</v>
      </c>
      <c r="F52" s="57" t="str">
        <f>'[1]Heat plate'!F59</f>
        <v>28KW</v>
      </c>
      <c r="G52" s="190">
        <f>'[1]Heat plate'!G59</f>
        <v>0</v>
      </c>
      <c r="H52" s="200"/>
      <c r="I52" s="195">
        <f>'[1]Heat plate'!N59</f>
        <v>3043.42369477912</v>
      </c>
      <c r="J52" s="634" t="s">
        <v>158</v>
      </c>
      <c r="K52" s="266" t="s">
        <v>159</v>
      </c>
      <c r="L52" s="266">
        <v>8</v>
      </c>
      <c r="M52" s="266" t="e">
        <f>'[1]Heat plate'!#REF!</f>
        <v>#REF!</v>
      </c>
      <c r="N52" s="632">
        <f>'[1]Heat plate'!T59</f>
        <v>0</v>
      </c>
    </row>
    <row r="53" s="186" customFormat="1" spans="1:14">
      <c r="A53" s="200" t="str">
        <f>'[1]Heat plate'!A60</f>
        <v>HEAT034</v>
      </c>
      <c r="B53" s="200" t="str">
        <f>'[1]Heat plate'!B60</f>
        <v>CB10 (10hp chiller barrel)</v>
      </c>
      <c r="C53" s="59"/>
      <c r="D53" s="57">
        <f>'[1]Heat plate'!D60</f>
        <v>10</v>
      </c>
      <c r="E53" s="57" t="str">
        <f>'[1]Heat plate'!E60</f>
        <v>1206*219</v>
      </c>
      <c r="F53" s="57" t="str">
        <f>'[1]Heat plate'!F60</f>
        <v>35KW</v>
      </c>
      <c r="G53" s="190">
        <f>'[1]Heat plate'!G60</f>
        <v>0</v>
      </c>
      <c r="H53" s="200"/>
      <c r="I53" s="195">
        <f>'[1]Heat plate'!N60</f>
        <v>3338.35341365462</v>
      </c>
      <c r="J53" s="344" t="s">
        <v>160</v>
      </c>
      <c r="K53" s="141" t="s">
        <v>157</v>
      </c>
      <c r="L53" s="73">
        <v>10</v>
      </c>
      <c r="M53" s="266" t="e">
        <f>'[1]Heat plate'!#REF!</f>
        <v>#REF!</v>
      </c>
      <c r="N53" s="632">
        <f>'[1]Heat plate'!T60</f>
        <v>0</v>
      </c>
    </row>
    <row r="54" s="186" customFormat="1" spans="1:14">
      <c r="A54" s="200" t="str">
        <f>'[1]Heat plate'!A61</f>
        <v>HEAT035</v>
      </c>
      <c r="B54" s="200" t="str">
        <f>'[1]Heat plate'!B61</f>
        <v>CB12 (12hp chiller barrel)</v>
      </c>
      <c r="C54" s="59"/>
      <c r="D54" s="57">
        <f>'[1]Heat plate'!D61</f>
        <v>12</v>
      </c>
      <c r="E54" s="57" t="str">
        <f>'[1]Heat plate'!E61</f>
        <v>1406*219</v>
      </c>
      <c r="F54" s="57">
        <f>'[1]Heat plate'!F61</f>
        <v>0</v>
      </c>
      <c r="G54" s="190">
        <f>'[1]Heat plate'!G61</f>
        <v>0</v>
      </c>
      <c r="H54" s="200"/>
      <c r="I54" s="195">
        <f>'[1]Heat plate'!N61</f>
        <v>3953.31325301205</v>
      </c>
      <c r="J54" s="344"/>
      <c r="K54" s="142"/>
      <c r="L54" s="73"/>
      <c r="M54" s="266" t="e">
        <f>'[1]Heat plate'!#REF!</f>
        <v>#REF!</v>
      </c>
      <c r="N54" s="632">
        <f>'[1]Heat plate'!T61</f>
        <v>0</v>
      </c>
    </row>
    <row r="55" s="186" customFormat="1" spans="1:14">
      <c r="A55" s="200" t="str">
        <f>'[1]Heat plate'!A62</f>
        <v>HEAT036</v>
      </c>
      <c r="B55" s="200" t="str">
        <f>'[1]Heat plate'!B62</f>
        <v>CB15 (15hp chiller barrel)</v>
      </c>
      <c r="C55" s="59"/>
      <c r="D55" s="57">
        <f>'[1]Heat plate'!D62</f>
        <v>15</v>
      </c>
      <c r="E55" s="57" t="str">
        <f>'[1]Heat plate'!E62</f>
        <v>1406*219</v>
      </c>
      <c r="F55" s="57" t="str">
        <f>'[1]Heat plate'!F62</f>
        <v>47KW</v>
      </c>
      <c r="G55" s="190">
        <f>'[1]Heat plate'!G62</f>
        <v>0</v>
      </c>
      <c r="H55" s="200"/>
      <c r="I55" s="195">
        <f>'[1]Heat plate'!N62</f>
        <v>4241.96787148594</v>
      </c>
      <c r="J55" s="563" t="s">
        <v>162</v>
      </c>
      <c r="K55" s="142"/>
      <c r="L55" s="266">
        <v>15</v>
      </c>
      <c r="M55" s="266" t="e">
        <f>'[1]Heat plate'!#REF!</f>
        <v>#REF!</v>
      </c>
      <c r="N55" s="632">
        <f>'[1]Heat plate'!T62</f>
        <v>0</v>
      </c>
    </row>
    <row r="56" spans="1:14">
      <c r="A56" s="200" t="str">
        <f>'[1]Heat plate'!A63</f>
        <v>HEAT037</v>
      </c>
      <c r="B56" s="200" t="str">
        <f>'[1]Heat plate'!B63</f>
        <v>CB20 (20hp chiller barrel)</v>
      </c>
      <c r="C56" s="59"/>
      <c r="D56" s="57">
        <f>'[1]Heat plate'!D63</f>
        <v>20</v>
      </c>
      <c r="E56" s="57" t="str">
        <f>'[1]Heat plate'!E63</f>
        <v>1606*219</v>
      </c>
      <c r="F56" s="57" t="str">
        <f>'[1]Heat plate'!F63</f>
        <v>56KW</v>
      </c>
      <c r="G56" s="190">
        <f>'[1]Heat plate'!G63</f>
        <v>0</v>
      </c>
      <c r="H56" s="200"/>
      <c r="I56" s="195">
        <f>'[1]Heat plate'!N63</f>
        <v>4919.67871485944</v>
      </c>
      <c r="J56" s="563" t="s">
        <v>163</v>
      </c>
      <c r="K56" s="143"/>
      <c r="L56" s="266">
        <v>20</v>
      </c>
      <c r="M56" s="266" t="e">
        <f>'[1]Heat plate'!#REF!</f>
        <v>#REF!</v>
      </c>
      <c r="N56" s="632">
        <f>'[1]Heat plate'!T63</f>
        <v>15510.1461236304</v>
      </c>
    </row>
    <row r="57" spans="1:14">
      <c r="A57" s="200" t="str">
        <f>'[1]Heat plate'!A64</f>
        <v>HEAT038</v>
      </c>
      <c r="B57" s="200" t="str">
        <f>'[1]Heat plate'!B64</f>
        <v>CB25 (25hp chiller barrel)</v>
      </c>
      <c r="C57" s="59"/>
      <c r="D57" s="57">
        <f>'[1]Heat plate'!D64</f>
        <v>25</v>
      </c>
      <c r="E57" s="57" t="str">
        <f>'[1]Heat plate'!E64</f>
        <v>1706*219</v>
      </c>
      <c r="F57" s="57" t="str">
        <f>'[1]Heat plate'!F64</f>
        <v>65KW</v>
      </c>
      <c r="G57" s="190">
        <f>'[1]Heat plate'!G64</f>
        <v>0</v>
      </c>
      <c r="H57" s="200"/>
      <c r="I57" s="195">
        <f>'[1]Heat plate'!N64</f>
        <v>5484.43775100402</v>
      </c>
      <c r="J57" s="241" t="s">
        <v>164</v>
      </c>
      <c r="K57" s="141" t="s">
        <v>165</v>
      </c>
      <c r="L57" s="266">
        <v>25</v>
      </c>
      <c r="M57" s="266" t="e">
        <f>'[1]Heat plate'!#REF!</f>
        <v>#REF!</v>
      </c>
      <c r="N57" s="632">
        <f>'[1]Heat plate'!T64</f>
        <v>0</v>
      </c>
    </row>
    <row r="58" spans="1:14">
      <c r="A58" s="200" t="str">
        <f>'[1]Heat plate'!A65</f>
        <v>HEAT039</v>
      </c>
      <c r="B58" s="200" t="str">
        <f>'[1]Heat plate'!B65</f>
        <v>CB30 (30hp chiller barrel)</v>
      </c>
      <c r="C58" s="59"/>
      <c r="D58" s="57">
        <f>'[1]Heat plate'!D65</f>
        <v>30</v>
      </c>
      <c r="E58" s="57" t="str">
        <f>'[1]Heat plate'!E65</f>
        <v>1716*273</v>
      </c>
      <c r="F58" s="57" t="str">
        <f>'[1]Heat plate'!F65</f>
        <v>80KW</v>
      </c>
      <c r="G58" s="190">
        <f>'[1]Heat plate'!G65</f>
        <v>0</v>
      </c>
      <c r="H58" s="200"/>
      <c r="I58" s="195">
        <f>'[1]Heat plate'!N65</f>
        <v>7166.16465863454</v>
      </c>
      <c r="J58" s="91" t="s">
        <v>166</v>
      </c>
      <c r="K58" s="142"/>
      <c r="L58" s="73">
        <v>30</v>
      </c>
      <c r="M58" s="266" t="e">
        <f>'[1]Heat plate'!#REF!</f>
        <v>#REF!</v>
      </c>
      <c r="N58" s="632">
        <f>'[1]Heat plate'!T65</f>
        <v>0</v>
      </c>
    </row>
    <row r="59" spans="1:14">
      <c r="A59" s="200" t="str">
        <f>'[1]Heat plate'!A66</f>
        <v>HEAT040</v>
      </c>
      <c r="B59" s="200" t="str">
        <f>'[1]Heat plate'!B66</f>
        <v>CB35 (35hp chiller barrel)</v>
      </c>
      <c r="C59" s="59"/>
      <c r="D59" s="57">
        <f>'[1]Heat plate'!D66</f>
        <v>35</v>
      </c>
      <c r="E59" s="57" t="str">
        <f>'[1]Heat plate'!E66</f>
        <v>1916*273</v>
      </c>
      <c r="F59" s="57" t="str">
        <f>'[1]Heat plate'!F66</f>
        <v>95KW</v>
      </c>
      <c r="G59" s="190">
        <f>'[1]Heat plate'!G66</f>
        <v>0</v>
      </c>
      <c r="H59" s="200"/>
      <c r="I59" s="195">
        <f>'[1]Heat plate'!N66</f>
        <v>8032.12851405622</v>
      </c>
      <c r="J59" s="634"/>
      <c r="K59" s="142"/>
      <c r="L59" s="266">
        <v>35</v>
      </c>
      <c r="M59" s="266" t="e">
        <f>'[1]Heat plate'!#REF!</f>
        <v>#REF!</v>
      </c>
      <c r="N59" s="632">
        <f>'[1]Heat plate'!T66</f>
        <v>0</v>
      </c>
    </row>
    <row r="60" spans="1:14">
      <c r="A60" s="200" t="str">
        <f>'[1]Heat plate'!A67</f>
        <v>HEAT041</v>
      </c>
      <c r="B60" s="200" t="str">
        <f>'[1]Heat plate'!B67</f>
        <v>CB40 (40hp chiller barrel)</v>
      </c>
      <c r="C60" s="59"/>
      <c r="D60" s="57">
        <f>'[1]Heat plate'!D67</f>
        <v>40</v>
      </c>
      <c r="E60" s="57" t="str">
        <f>'[1]Heat plate'!E67</f>
        <v>1916*273</v>
      </c>
      <c r="F60" s="57" t="str">
        <f>'[1]Heat plate'!F67</f>
        <v>120KW</v>
      </c>
      <c r="G60" s="190">
        <f>'[1]Heat plate'!G67</f>
        <v>0</v>
      </c>
      <c r="H60" s="200"/>
      <c r="I60" s="195">
        <f>'[1]Heat plate'!N67</f>
        <v>8534.13654618474</v>
      </c>
      <c r="J60" s="88" t="s">
        <v>168</v>
      </c>
      <c r="K60" s="143"/>
      <c r="L60" s="73">
        <v>40</v>
      </c>
      <c r="M60" s="266" t="e">
        <f>'[1]Heat plate'!#REF!</f>
        <v>#REF!</v>
      </c>
      <c r="N60" s="632">
        <f>'[1]Heat plate'!T67</f>
        <v>0</v>
      </c>
    </row>
    <row r="61" spans="1:14">
      <c r="A61" s="200" t="str">
        <f>'[1]Heat plate'!A68</f>
        <v>HEAT042</v>
      </c>
      <c r="B61" s="200" t="str">
        <f>'[1]Heat plate'!B68</f>
        <v>CB50</v>
      </c>
      <c r="C61" s="59"/>
      <c r="D61" s="57">
        <f>'[1]Heat plate'!D68</f>
        <v>50</v>
      </c>
      <c r="E61" s="57">
        <f>'[1]Heat plate'!E68</f>
        <v>0</v>
      </c>
      <c r="F61" s="57" t="str">
        <f>'[1]Heat plate'!F68</f>
        <v>135KW</v>
      </c>
      <c r="G61" s="190">
        <f>'[1]Heat plate'!G68</f>
        <v>0</v>
      </c>
      <c r="H61" s="200"/>
      <c r="I61" s="195">
        <f>'[1]Heat plate'!N68</f>
        <v>10667.6706827309</v>
      </c>
      <c r="J61" s="635" t="s">
        <v>169</v>
      </c>
      <c r="K61" s="266" t="s">
        <v>170</v>
      </c>
      <c r="L61" s="266">
        <v>50</v>
      </c>
      <c r="M61" s="266" t="e">
        <f>'[1]Heat plate'!#REF!</f>
        <v>#REF!</v>
      </c>
      <c r="N61" s="632">
        <f>'[1]Heat plate'!T68</f>
        <v>0</v>
      </c>
    </row>
    <row r="62" spans="1:14">
      <c r="A62" s="200" t="str">
        <f>'[1]Heat plate'!A69</f>
        <v>HEAT043</v>
      </c>
      <c r="B62" s="200" t="str">
        <f>'[1]Heat plate'!B69</f>
        <v>CB60</v>
      </c>
      <c r="C62" s="59"/>
      <c r="D62" s="57">
        <f>'[1]Heat plate'!D69</f>
        <v>60</v>
      </c>
      <c r="E62" s="57">
        <f>'[1]Heat plate'!E69</f>
        <v>0</v>
      </c>
      <c r="F62" s="57" t="str">
        <f>'[1]Heat plate'!F69</f>
        <v>155KW</v>
      </c>
      <c r="G62" s="190">
        <f>'[1]Heat plate'!G69</f>
        <v>0</v>
      </c>
      <c r="H62" s="200"/>
      <c r="I62" s="195">
        <f>'[1]Heat plate'!N69</f>
        <v>12575.3012048193</v>
      </c>
      <c r="J62" s="635"/>
      <c r="K62" s="266"/>
      <c r="L62" s="266"/>
      <c r="M62" s="266" t="e">
        <f>'[1]Heat plate'!#REF!</f>
        <v>#REF!</v>
      </c>
      <c r="N62" s="632">
        <f>'[1]Heat plate'!T69</f>
        <v>0</v>
      </c>
    </row>
    <row r="63" spans="1:14">
      <c r="A63" s="200" t="str">
        <f>'[1]Heat plate'!A70</f>
        <v>HEAT043.1</v>
      </c>
      <c r="B63" s="200" t="str">
        <f>'[1]Heat plate'!B70</f>
        <v>CB70</v>
      </c>
      <c r="C63" s="59"/>
      <c r="D63" s="57">
        <f>'[1]Heat plate'!D70</f>
        <v>70</v>
      </c>
      <c r="E63" s="57">
        <f>'[1]Heat plate'!E70</f>
        <v>0</v>
      </c>
      <c r="F63" s="57">
        <f>'[1]Heat plate'!F70</f>
        <v>0</v>
      </c>
      <c r="G63" s="190">
        <f>'[1]Heat plate'!G70</f>
        <v>0</v>
      </c>
      <c r="H63" s="200"/>
      <c r="I63" s="195">
        <f>'[1]Heat plate'!N70</f>
        <v>14231.9277108434</v>
      </c>
      <c r="J63" s="635"/>
      <c r="K63" s="266"/>
      <c r="L63" s="266"/>
      <c r="M63" s="266" t="e">
        <f>'[1]Heat plate'!#REF!</f>
        <v>#REF!</v>
      </c>
      <c r="N63" s="632">
        <f>'[1]Heat plate'!T70</f>
        <v>0</v>
      </c>
    </row>
    <row r="64" spans="1:14">
      <c r="A64" s="200" t="str">
        <f>'[1]Heat plate'!A71</f>
        <v>HEAT043.2</v>
      </c>
      <c r="B64" s="200" t="str">
        <f>'[1]Heat plate'!B71</f>
        <v>CB80</v>
      </c>
      <c r="C64" s="59"/>
      <c r="D64" s="57">
        <f>'[1]Heat plate'!D71</f>
        <v>80</v>
      </c>
      <c r="E64" s="57">
        <f>'[1]Heat plate'!E71</f>
        <v>0</v>
      </c>
      <c r="F64" s="57">
        <f>'[1]Heat plate'!F71</f>
        <v>0</v>
      </c>
      <c r="G64" s="190">
        <f>'[1]Heat plate'!G71</f>
        <v>0</v>
      </c>
      <c r="H64" s="200"/>
      <c r="I64" s="195">
        <f>'[1]Heat plate'!N71</f>
        <v>16403.1124497992</v>
      </c>
      <c r="J64" s="635"/>
      <c r="K64" s="266"/>
      <c r="L64" s="266"/>
      <c r="M64" s="266" t="e">
        <f>'[1]Heat plate'!#REF!</f>
        <v>#REF!</v>
      </c>
      <c r="N64" s="632">
        <f>'[1]Heat plate'!T71</f>
        <v>0</v>
      </c>
    </row>
    <row r="65" spans="1:14">
      <c r="A65" s="200" t="str">
        <f>'[1]Heat plate'!A72</f>
        <v>HEAT043.3</v>
      </c>
      <c r="B65" s="200" t="str">
        <f>'[1]Heat plate'!B72</f>
        <v>CB90</v>
      </c>
      <c r="C65" s="59"/>
      <c r="D65" s="57">
        <f>'[1]Heat plate'!D72</f>
        <v>90</v>
      </c>
      <c r="E65" s="57">
        <f>'[1]Heat plate'!E72</f>
        <v>0</v>
      </c>
      <c r="F65" s="57">
        <f>'[1]Heat plate'!F72</f>
        <v>0</v>
      </c>
      <c r="G65" s="190">
        <f>'[1]Heat plate'!G72</f>
        <v>0</v>
      </c>
      <c r="H65" s="200"/>
      <c r="I65" s="195">
        <f>'[1]Heat plate'!N72</f>
        <v>17758.5341365462</v>
      </c>
      <c r="J65" s="635"/>
      <c r="K65" s="266"/>
      <c r="L65" s="266"/>
      <c r="M65" s="266" t="e">
        <f>'[1]Heat plate'!#REF!</f>
        <v>#REF!</v>
      </c>
      <c r="N65" s="632">
        <f>'[1]Heat plate'!T72</f>
        <v>0</v>
      </c>
    </row>
    <row r="66" spans="1:14">
      <c r="A66" s="200" t="str">
        <f>'[1]Heat plate'!A73</f>
        <v>HEAT043.4</v>
      </c>
      <c r="B66" s="200" t="str">
        <f>'[1]Heat plate'!B73</f>
        <v>CB100</v>
      </c>
      <c r="C66" s="59"/>
      <c r="D66" s="57">
        <f>'[1]Heat plate'!D73</f>
        <v>100</v>
      </c>
      <c r="E66" s="57">
        <f>'[1]Heat plate'!E73</f>
        <v>0</v>
      </c>
      <c r="F66" s="57">
        <f>'[1]Heat plate'!F73</f>
        <v>0</v>
      </c>
      <c r="G66" s="190">
        <f>'[1]Heat plate'!G73</f>
        <v>0</v>
      </c>
      <c r="H66" s="200"/>
      <c r="I66" s="195">
        <f>'[1]Heat plate'!N73</f>
        <v>18988.453815261</v>
      </c>
      <c r="J66" s="635"/>
      <c r="K66" s="266"/>
      <c r="L66" s="266"/>
      <c r="M66" s="266" t="e">
        <f>'[1]Heat plate'!#REF!</f>
        <v>#REF!</v>
      </c>
      <c r="N66" s="632">
        <f>'[1]Heat plate'!T73</f>
        <v>0</v>
      </c>
    </row>
    <row r="67" spans="1:14">
      <c r="A67" s="200" t="str">
        <f>'[1]Heat plate'!A74</f>
        <v>HEAT043.5</v>
      </c>
      <c r="B67" s="200" t="str">
        <f>'[1]Heat plate'!B74</f>
        <v>CB110</v>
      </c>
      <c r="C67" s="59"/>
      <c r="D67" s="57">
        <f>'[1]Heat plate'!D74</f>
        <v>110</v>
      </c>
      <c r="E67" s="57">
        <f>'[1]Heat plate'!E74</f>
        <v>0</v>
      </c>
      <c r="F67" s="57">
        <f>'[1]Heat plate'!F74</f>
        <v>0</v>
      </c>
      <c r="G67" s="190">
        <f>'[1]Heat plate'!G74</f>
        <v>0</v>
      </c>
      <c r="H67" s="200"/>
      <c r="I67" s="195">
        <f>'[1]Heat plate'!N74</f>
        <v>20469.3775100402</v>
      </c>
      <c r="J67" s="635"/>
      <c r="K67" s="266"/>
      <c r="L67" s="266"/>
      <c r="M67" s="266" t="e">
        <f>'[1]Heat plate'!#REF!</f>
        <v>#REF!</v>
      </c>
      <c r="N67" s="632">
        <f>'[1]Heat plate'!T74</f>
        <v>0</v>
      </c>
    </row>
    <row r="68" spans="1:14">
      <c r="A68" s="200" t="str">
        <f>'[1]Heat plate'!A75</f>
        <v>HEAT043.6</v>
      </c>
      <c r="B68" s="200" t="str">
        <f>'[1]Heat plate'!B75</f>
        <v>CB120</v>
      </c>
      <c r="C68" s="60"/>
      <c r="D68" s="57">
        <f>'[1]Heat plate'!D75</f>
        <v>120</v>
      </c>
      <c r="E68" s="57">
        <f>'[1]Heat plate'!E75</f>
        <v>0</v>
      </c>
      <c r="F68" s="57">
        <f>'[1]Heat plate'!F75</f>
        <v>0</v>
      </c>
      <c r="G68" s="190">
        <f>'[1]Heat plate'!G75</f>
        <v>0</v>
      </c>
      <c r="H68" s="200"/>
      <c r="I68" s="195">
        <f>'[1]Heat plate'!N75</f>
        <v>21962.8514056225</v>
      </c>
      <c r="J68" s="635"/>
      <c r="K68" s="266"/>
      <c r="L68" s="266"/>
      <c r="M68" s="266" t="e">
        <f>'[1]Heat plate'!#REF!</f>
        <v>#REF!</v>
      </c>
      <c r="N68" s="632">
        <f>'[1]Heat plate'!T75</f>
        <v>0</v>
      </c>
    </row>
    <row r="69" spans="1:14">
      <c r="A69" s="200" t="str">
        <f>'[1]Heat plate'!A76</f>
        <v>HEAT044</v>
      </c>
      <c r="B69" s="200" t="str">
        <f>'[1]Heat plate'!B76</f>
        <v>T1HP titanium barrel 16c</v>
      </c>
      <c r="C69" s="636" t="s">
        <v>172</v>
      </c>
      <c r="D69" s="57" t="str">
        <f>'[1]Heat plate'!D76</f>
        <v>1hp</v>
      </c>
      <c r="E69" s="57" t="str">
        <f>'[1]Heat plate'!E76</f>
        <v>330*220*280(W) </v>
      </c>
      <c r="F69" s="57" t="str">
        <f>'[1]Heat plate'!F76</f>
        <v>0.064 * 3ft</v>
      </c>
      <c r="G69" s="190" t="str">
        <f>'[1]Heat plate'!G76</f>
        <v> 1 1/4" water inlet</v>
      </c>
      <c r="H69" s="200"/>
      <c r="I69" s="195">
        <f>'[1]Heat plate'!N76</f>
        <v>351.40562248996</v>
      </c>
      <c r="J69" s="344"/>
      <c r="K69" s="88"/>
      <c r="L69" s="344"/>
      <c r="M69" s="266" t="e">
        <f>'[1]Heat plate'!#REF!</f>
        <v>#REF!</v>
      </c>
      <c r="N69" s="632">
        <f>'[1]Heat plate'!T76</f>
        <v>2221.11933236738</v>
      </c>
    </row>
    <row r="70" spans="1:14">
      <c r="A70" s="200" t="str">
        <f>'[1]Heat plate'!A77</f>
        <v>HEAT045</v>
      </c>
      <c r="B70" s="200" t="str">
        <f>'[1]Heat plate'!B77</f>
        <v>T1.5HP titanium barrel 16c</v>
      </c>
      <c r="C70" s="637"/>
      <c r="D70" s="57" t="str">
        <f>'[1]Heat plate'!D77</f>
        <v>1.5hp</v>
      </c>
      <c r="E70" s="57" t="str">
        <f>'[1]Heat plate'!E77</f>
        <v>330*220*280(W) </v>
      </c>
      <c r="F70" s="57" t="str">
        <f>'[1]Heat plate'!F77</f>
        <v>0.064 * 2.5ft</v>
      </c>
      <c r="G70" s="190" t="str">
        <f>'[1]Heat plate'!G77</f>
        <v> 1 1/4" water inlet</v>
      </c>
      <c r="H70" s="200"/>
      <c r="I70" s="195">
        <f>'[1]Heat plate'!N77</f>
        <v>445.532128514056</v>
      </c>
      <c r="J70" s="344"/>
      <c r="K70" s="88"/>
      <c r="L70" s="344"/>
      <c r="M70" s="266" t="e">
        <f>'[1]Heat plate'!#REF!</f>
        <v>#REF!</v>
      </c>
      <c r="N70" s="632">
        <f>'[1]Heat plate'!T77</f>
        <v>2546.37178797294</v>
      </c>
    </row>
    <row r="71" spans="1:14">
      <c r="A71" s="200" t="str">
        <f>'[1]Heat plate'!A78</f>
        <v>HEAT046</v>
      </c>
      <c r="B71" s="200" t="str">
        <f>'[1]Heat plate'!B78</f>
        <v>T2HP titanium barrel 16c</v>
      </c>
      <c r="C71" s="637"/>
      <c r="D71" s="57" t="str">
        <f>'[1]Heat plate'!D78</f>
        <v>2hp</v>
      </c>
      <c r="E71" s="57" t="str">
        <f>'[1]Heat plate'!E78</f>
        <v>330*220*280(W) </v>
      </c>
      <c r="F71" s="57" t="str">
        <f>'[1]Heat plate'!F78</f>
        <v>0.075 * 1.5ft</v>
      </c>
      <c r="G71" s="190" t="str">
        <f>'[1]Heat plate'!G78</f>
        <v> 1 1/4" water inlet</v>
      </c>
      <c r="H71" s="200"/>
      <c r="I71" s="195">
        <f>'[1]Heat plate'!N78</f>
        <v>502.008032128514</v>
      </c>
      <c r="J71" s="393"/>
      <c r="K71" s="648"/>
      <c r="L71" s="649"/>
      <c r="M71" s="266" t="e">
        <f>'[1]Heat plate'!#REF!</f>
        <v>#REF!</v>
      </c>
      <c r="N71" s="632">
        <f>'[1]Heat plate'!T78</f>
        <v>2970.76193893824</v>
      </c>
    </row>
    <row r="72" spans="1:14">
      <c r="A72" s="200" t="str">
        <f>'[1]Heat plate'!A79</f>
        <v>HEAT047</v>
      </c>
      <c r="B72" s="200" t="str">
        <f>'[1]Heat plate'!B79</f>
        <v>T3HP titanium barrel 16c</v>
      </c>
      <c r="C72" s="637"/>
      <c r="D72" s="57" t="str">
        <f>'[1]Heat plate'!D79</f>
        <v>3hp</v>
      </c>
      <c r="E72" s="57" t="str">
        <f>'[1]Heat plate'!E79</f>
        <v>430*220*280(W) </v>
      </c>
      <c r="F72" s="57" t="str">
        <f>'[1]Heat plate'!F79</f>
        <v>0.09 * 1.5ft</v>
      </c>
      <c r="G72" s="190" t="str">
        <f>'[1]Heat plate'!G79</f>
        <v> 1 1/2" water inlet</v>
      </c>
      <c r="H72" s="200"/>
      <c r="I72" s="195">
        <f>'[1]Heat plate'!N79</f>
        <v>613.704819277109</v>
      </c>
      <c r="J72" s="393"/>
      <c r="K72" s="648"/>
      <c r="L72" s="649"/>
      <c r="M72" s="266" t="e">
        <f>'[1]Heat plate'!#REF!</f>
        <v>#REF!</v>
      </c>
      <c r="N72" s="632">
        <f>'[1]Heat plate'!T79</f>
        <v>4304.00426100706</v>
      </c>
    </row>
    <row r="73" spans="1:14">
      <c r="A73" s="200" t="str">
        <f>'[1]Heat plate'!A80</f>
        <v>HEAT048</v>
      </c>
      <c r="B73" s="200" t="str">
        <f>'[1]Heat plate'!B80</f>
        <v>T4HP titanium barrel 16c </v>
      </c>
      <c r="C73" s="637"/>
      <c r="D73" s="57">
        <f>'[1]Heat plate'!D80</f>
        <v>4</v>
      </c>
      <c r="E73" s="57" t="str">
        <f>'[1]Heat plate'!E80</f>
        <v>490*230*290(W) </v>
      </c>
      <c r="F73" s="57" t="str">
        <f>'[1]Heat plate'!F80</f>
        <v>0.075 * 12" *2</v>
      </c>
      <c r="G73" s="190" t="str">
        <f>'[1]Heat plate'!G80</f>
        <v> 1 1/2" water inlet</v>
      </c>
      <c r="H73" s="200"/>
      <c r="I73" s="195">
        <f>'[1]Heat plate'!N80</f>
        <v>730.421686746988</v>
      </c>
      <c r="J73" s="393"/>
      <c r="K73" s="648"/>
      <c r="L73" s="649"/>
      <c r="M73" s="266" t="e">
        <f>'[1]Heat plate'!#REF!</f>
        <v>#REF!</v>
      </c>
      <c r="N73" s="632">
        <f>'[1]Heat plate'!T80</f>
        <v>0</v>
      </c>
    </row>
    <row r="74" ht="21" customHeight="1" spans="1:14">
      <c r="A74" s="200" t="str">
        <f>'[1]Heat plate'!A81</f>
        <v>HEAT049</v>
      </c>
      <c r="B74" s="200" t="str">
        <f>'[1]Heat plate'!B81</f>
        <v>T5HP titanium barrel 16c</v>
      </c>
      <c r="C74" s="638"/>
      <c r="D74" s="57">
        <f>'[1]Heat plate'!D81</f>
        <v>5</v>
      </c>
      <c r="E74" s="57" t="str">
        <f>'[1]Heat plate'!E81</f>
        <v>560*230*290(W) </v>
      </c>
      <c r="F74" s="57" t="str">
        <f>'[1]Heat plate'!F81</f>
        <v>0.09*15"*2</v>
      </c>
      <c r="G74" s="190" t="str">
        <f>'[1]Heat plate'!G81</f>
        <v> 1 1/2" water inlet</v>
      </c>
      <c r="H74" s="200"/>
      <c r="I74" s="195">
        <f>'[1]Heat plate'!N81</f>
        <v>768.072289156627</v>
      </c>
      <c r="J74" s="393"/>
      <c r="K74" s="648"/>
      <c r="L74" s="649"/>
      <c r="M74" s="266" t="e">
        <f>'[1]Heat plate'!#REF!</f>
        <v>#REF!</v>
      </c>
      <c r="N74" s="632">
        <f>'[1]Heat plate'!T81</f>
        <v>0</v>
      </c>
    </row>
    <row r="75" spans="1:14">
      <c r="A75" s="200" t="str">
        <f>'[1]Heat plate'!A82</f>
        <v>HEAT050</v>
      </c>
      <c r="B75" s="200" t="str">
        <f>'[1]Heat plate'!B82</f>
        <v>T1hpS-RC (100mm) Titanium coil</v>
      </c>
      <c r="C75" s="325" t="s">
        <v>173</v>
      </c>
      <c r="D75" s="57">
        <f>'[1]Heat plate'!D82</f>
        <v>1</v>
      </c>
      <c r="E75" s="57" t="str">
        <f>'[1]Heat plate'!E82</f>
        <v>200*430H*100mmd</v>
      </c>
      <c r="F75" s="57" t="str">
        <f>'[1]Heat plate'!F82</f>
        <v>1/2" * 1/2"</v>
      </c>
      <c r="G75" s="190">
        <f>'[1]Heat plate'!G82</f>
        <v>0</v>
      </c>
      <c r="H75" s="200"/>
      <c r="I75" s="195" t="str">
        <f>'[1]Heat plate'!N82</f>
        <v>~</v>
      </c>
      <c r="J75" s="393"/>
      <c r="K75" s="648"/>
      <c r="L75" s="649"/>
      <c r="M75" s="266" t="e">
        <f>'[1]Heat plate'!#REF!</f>
        <v>#REF!</v>
      </c>
      <c r="N75" s="632">
        <f>'[1]Heat plate'!T82</f>
        <v>0</v>
      </c>
    </row>
    <row r="76" spans="1:14">
      <c r="A76" s="200" t="str">
        <f>'[1]Heat plate'!A83</f>
        <v>HEAT051</v>
      </c>
      <c r="B76" s="200" t="str">
        <f>'[1]Heat plate'!B83</f>
        <v>T1.5hpS-RC (100mm) Titanium coil</v>
      </c>
      <c r="C76" s="328"/>
      <c r="D76" s="57">
        <f>'[1]Heat plate'!D83</f>
        <v>1.5</v>
      </c>
      <c r="E76" s="57" t="str">
        <f>'[1]Heat plate'!E83</f>
        <v>280*480H*100mmd</v>
      </c>
      <c r="F76" s="57" t="str">
        <f>'[1]Heat plate'!F83</f>
        <v>1/2" * 1/2"</v>
      </c>
      <c r="G76" s="190">
        <f>'[1]Heat plate'!G83</f>
        <v>0</v>
      </c>
      <c r="H76" s="200"/>
      <c r="I76" s="195" t="str">
        <f>'[1]Heat plate'!N83</f>
        <v>~</v>
      </c>
      <c r="J76" s="393"/>
      <c r="K76" s="648"/>
      <c r="L76" s="649"/>
      <c r="M76" s="266" t="e">
        <f>'[1]Heat plate'!#REF!</f>
        <v>#REF!</v>
      </c>
      <c r="N76" s="632">
        <f>'[1]Heat plate'!T83</f>
        <v>0</v>
      </c>
    </row>
    <row r="77" spans="1:14">
      <c r="A77" s="200" t="str">
        <f>'[1]Heat plate'!A84</f>
        <v>HEAT052</v>
      </c>
      <c r="B77" s="200" t="str">
        <f>'[1]Heat plate'!B84</f>
        <v>T2hpS-RC (100mm) Titanium coil</v>
      </c>
      <c r="C77" s="328"/>
      <c r="D77" s="57">
        <f>'[1]Heat plate'!D84</f>
        <v>2</v>
      </c>
      <c r="E77" s="57" t="str">
        <f>'[1]Heat plate'!E84</f>
        <v>400*500H*100mmd</v>
      </c>
      <c r="F77" s="57" t="str">
        <f>'[1]Heat plate'!F84</f>
        <v>1/2" * 1/2"</v>
      </c>
      <c r="G77" s="190">
        <f>'[1]Heat plate'!G84</f>
        <v>0</v>
      </c>
      <c r="H77" s="200"/>
      <c r="I77" s="195" t="str">
        <f>'[1]Heat plate'!N84</f>
        <v>~</v>
      </c>
      <c r="J77" s="393"/>
      <c r="K77" s="648"/>
      <c r="L77" s="649"/>
      <c r="M77" s="266" t="e">
        <f>'[1]Heat plate'!#REF!</f>
        <v>#REF!</v>
      </c>
      <c r="N77" s="632">
        <f>'[1]Heat plate'!T84</f>
        <v>0</v>
      </c>
    </row>
    <row r="78" spans="1:14">
      <c r="A78" s="200" t="str">
        <f>'[1]Heat plate'!A85</f>
        <v>HEAT053</v>
      </c>
      <c r="B78" s="200" t="str">
        <f>'[1]Heat plate'!B85</f>
        <v>T1hp-RC Titanium coil</v>
      </c>
      <c r="C78" s="328"/>
      <c r="D78" s="57">
        <f>'[1]Heat plate'!D85</f>
        <v>1</v>
      </c>
      <c r="E78" s="57" t="str">
        <f>'[1]Heat plate'!E85</f>
        <v>200*430H*150mmd</v>
      </c>
      <c r="F78" s="57" t="str">
        <f>'[1]Heat plate'!F85</f>
        <v>1/2" * 1/2"</v>
      </c>
      <c r="G78" s="190" t="str">
        <f>'[1]Heat plate'!G85</f>
        <v>0.064 * 3ft</v>
      </c>
      <c r="H78" s="200"/>
      <c r="I78" s="195">
        <f>'[1]Heat plate'!N85</f>
        <v>175.70281124498</v>
      </c>
      <c r="J78" s="393"/>
      <c r="K78" s="650"/>
      <c r="L78" s="651"/>
      <c r="M78" s="266" t="e">
        <f>'[1]Heat plate'!#REF!</f>
        <v>#REF!</v>
      </c>
      <c r="N78" s="632">
        <f>'[1]Heat plate'!T85</f>
        <v>0</v>
      </c>
    </row>
    <row r="79" spans="1:14">
      <c r="A79" s="200" t="str">
        <f>'[1]Heat plate'!A86</f>
        <v>HEAT054</v>
      </c>
      <c r="B79" s="200" t="str">
        <f>'[1]Heat plate'!B86</f>
        <v>T1.5hp-RC Titanium coil</v>
      </c>
      <c r="C79" s="328"/>
      <c r="D79" s="57">
        <f>'[1]Heat plate'!D86</f>
        <v>1.5</v>
      </c>
      <c r="E79" s="57" t="str">
        <f>'[1]Heat plate'!E86</f>
        <v>280*480H*150mmd</v>
      </c>
      <c r="F79" s="57" t="str">
        <f>'[1]Heat plate'!F86</f>
        <v>1/2" * 1/2"</v>
      </c>
      <c r="G79" s="190" t="str">
        <f>'[1]Heat plate'!G86</f>
        <v>0.064 * 2.5ft</v>
      </c>
      <c r="H79" s="200"/>
      <c r="I79" s="195">
        <f>'[1]Heat plate'!N86</f>
        <v>243.473895582329</v>
      </c>
      <c r="J79" s="393"/>
      <c r="K79" s="650"/>
      <c r="L79" s="651"/>
      <c r="M79" s="266" t="e">
        <f>'[1]Heat plate'!#REF!</f>
        <v>#REF!</v>
      </c>
      <c r="N79" s="632">
        <f>'[1]Heat plate'!T86</f>
        <v>0</v>
      </c>
    </row>
    <row r="80" spans="1:14">
      <c r="A80" s="200" t="str">
        <f>'[1]Heat plate'!A87</f>
        <v>HEAT055</v>
      </c>
      <c r="B80" s="200" t="str">
        <f>'[1]Heat plate'!B87</f>
        <v>T2hp-RC Titanium coil</v>
      </c>
      <c r="C80" s="328"/>
      <c r="D80" s="57">
        <f>'[1]Heat plate'!D87</f>
        <v>2</v>
      </c>
      <c r="E80" s="57" t="str">
        <f>'[1]Heat plate'!E87</f>
        <v>400*500H*150mmd</v>
      </c>
      <c r="F80" s="57" t="str">
        <f>'[1]Heat plate'!F87</f>
        <v>1/2" * 1/2"</v>
      </c>
      <c r="G80" s="190" t="str">
        <f>'[1]Heat plate'!G87</f>
        <v>0.075 * 1.5ft</v>
      </c>
      <c r="H80" s="200"/>
      <c r="I80" s="195">
        <f>'[1]Heat plate'!N87</f>
        <v>311.244979919679</v>
      </c>
      <c r="J80" s="393"/>
      <c r="K80" s="650"/>
      <c r="L80" s="651"/>
      <c r="M80" s="266" t="e">
        <f>'[1]Heat plate'!#REF!</f>
        <v>#REF!</v>
      </c>
      <c r="N80" s="632">
        <f>'[1]Heat plate'!T87</f>
        <v>0</v>
      </c>
    </row>
    <row r="81" spans="1:14">
      <c r="A81" s="200" t="str">
        <f>'[1]Heat plate'!A88</f>
        <v>HEAT056</v>
      </c>
      <c r="B81" s="200" t="str">
        <f>'[1]Heat plate'!B88</f>
        <v>T3hp-RC Titanium coil</v>
      </c>
      <c r="C81" s="328"/>
      <c r="D81" s="57">
        <f>'[1]Heat plate'!D88</f>
        <v>3</v>
      </c>
      <c r="E81" s="57" t="str">
        <f>'[1]Heat plate'!E88</f>
        <v>340*520H*150mmd</v>
      </c>
      <c r="F81" s="57" t="str">
        <f>'[1]Heat plate'!F88</f>
        <v>1/2" * 3/4"</v>
      </c>
      <c r="G81" s="190" t="str">
        <f>'[1]Heat plate'!G88</f>
        <v>0.09 * 1.5ft</v>
      </c>
      <c r="H81" s="200"/>
      <c r="I81" s="195">
        <f>'[1]Heat plate'!N88</f>
        <v>432.981927710843</v>
      </c>
      <c r="J81" s="393"/>
      <c r="K81" s="650"/>
      <c r="L81" s="651"/>
      <c r="M81" s="266" t="e">
        <f>'[1]Heat plate'!#REF!</f>
        <v>#REF!</v>
      </c>
      <c r="N81" s="632">
        <f>'[1]Heat plate'!T88</f>
        <v>0</v>
      </c>
    </row>
    <row r="82" spans="1:14">
      <c r="A82" s="200" t="str">
        <f>'[1]Heat plate'!A89</f>
        <v>HEAT057</v>
      </c>
      <c r="B82" s="200" t="str">
        <f>'[1]Heat plate'!B89</f>
        <v>T4hp-RC Titanium coil</v>
      </c>
      <c r="C82" s="328"/>
      <c r="D82" s="57">
        <f>'[1]Heat plate'!D89</f>
        <v>4</v>
      </c>
      <c r="E82" s="57" t="str">
        <f>'[1]Heat plate'!E89</f>
        <v>390*520H*150mmd</v>
      </c>
      <c r="F82" s="57" t="str">
        <f>'[1]Heat plate'!F89</f>
        <v>1/2" * 3/4"</v>
      </c>
      <c r="G82" s="190" t="str">
        <f>'[1]Heat plate'!G89</f>
        <v>0.075 * 12" *2</v>
      </c>
      <c r="H82" s="200"/>
      <c r="I82" s="195">
        <f>'[1]Heat plate'!N89</f>
        <v>495.732931726908</v>
      </c>
      <c r="J82" s="393"/>
      <c r="K82" s="650"/>
      <c r="L82" s="651"/>
      <c r="M82" s="266" t="e">
        <f>'[1]Heat plate'!#REF!</f>
        <v>#REF!</v>
      </c>
      <c r="N82" s="632">
        <f>'[1]Heat plate'!T89</f>
        <v>0</v>
      </c>
    </row>
    <row r="83" spans="1:14">
      <c r="A83" s="200" t="str">
        <f>'[1]Heat plate'!A90</f>
        <v>HEAT058</v>
      </c>
      <c r="B83" s="200" t="str">
        <f>'[1]Heat plate'!B90</f>
        <v>T5hp-RC Titanium coil</v>
      </c>
      <c r="C83" s="331"/>
      <c r="D83" s="57">
        <f>'[1]Heat plate'!D90</f>
        <v>5</v>
      </c>
      <c r="E83" s="57" t="str">
        <f>'[1]Heat plate'!E90</f>
        <v>450*520H*150mmd</v>
      </c>
      <c r="F83" s="57" t="str">
        <f>'[1]Heat plate'!F90</f>
        <v>1/2" * 3/4"</v>
      </c>
      <c r="G83" s="190" t="str">
        <f>'[1]Heat plate'!G90</f>
        <v>0.09*15"*2</v>
      </c>
      <c r="H83" s="200"/>
      <c r="I83" s="195">
        <f>'[1]Heat plate'!N90</f>
        <v>558.483935742972</v>
      </c>
      <c r="J83" s="393"/>
      <c r="K83" s="650"/>
      <c r="L83" s="651"/>
      <c r="M83" s="266" t="e">
        <f>'[1]Heat plate'!#REF!</f>
        <v>#REF!</v>
      </c>
      <c r="N83" s="632">
        <f>'[1]Heat plate'!T90</f>
        <v>0</v>
      </c>
    </row>
    <row r="84" spans="1:14">
      <c r="A84" s="200" t="str">
        <f>'[1]Heat plate'!A91</f>
        <v>HEAT059</v>
      </c>
      <c r="B84" s="200" t="str">
        <f>'[1]Heat plate'!B91</f>
        <v>TS1hp Titanium barrel 2c</v>
      </c>
      <c r="C84" s="639" t="s">
        <v>174</v>
      </c>
      <c r="D84" s="57">
        <f>'[1]Heat plate'!D91</f>
        <v>1</v>
      </c>
      <c r="E84" s="57" t="str">
        <f>'[1]Heat plate'!E91</f>
        <v>405h*215d</v>
      </c>
      <c r="F84" s="57">
        <f>'[1]Heat plate'!F91</f>
        <v>0</v>
      </c>
      <c r="G84" s="190" t="str">
        <f>'[1]Heat plate'!G91</f>
        <v>0.055 * 800mm</v>
      </c>
      <c r="H84" s="200"/>
      <c r="I84" s="195">
        <f>'[1]Heat plate'!N91</f>
        <v>426.706827309237</v>
      </c>
      <c r="J84" s="393"/>
      <c r="K84" s="650"/>
      <c r="L84" s="651"/>
      <c r="M84" s="266" t="e">
        <f>'[1]Heat plate'!#REF!</f>
        <v>#REF!</v>
      </c>
      <c r="N84" s="632">
        <f>'[1]Heat plate'!T91</f>
        <v>2296.42053718666</v>
      </c>
    </row>
    <row r="85" spans="1:14">
      <c r="A85" s="200" t="str">
        <f>'[1]Heat plate'!A92</f>
        <v>HEAT060</v>
      </c>
      <c r="B85" s="200" t="str">
        <f>'[1]Heat plate'!B92</f>
        <v>TS1.5hp Titanium barrel 2c</v>
      </c>
      <c r="C85" s="640"/>
      <c r="D85" s="57">
        <f>'[1]Heat plate'!D92</f>
        <v>1.5</v>
      </c>
      <c r="E85" s="57" t="str">
        <f>'[1]Heat plate'!E92</f>
        <v>455h*215d</v>
      </c>
      <c r="F85" s="57">
        <f>'[1]Heat plate'!F92</f>
        <v>0</v>
      </c>
      <c r="G85" s="190" t="str">
        <f>'[1]Heat plate'!G92</f>
        <v>0.064 * 800mm</v>
      </c>
      <c r="H85" s="200"/>
      <c r="I85" s="195">
        <f>'[1]Heat plate'!N92</f>
        <v>652.610441767068</v>
      </c>
      <c r="J85" s="393"/>
      <c r="K85" s="650"/>
      <c r="L85" s="651"/>
      <c r="M85" s="266" t="e">
        <f>'[1]Heat plate'!#REF!</f>
        <v>#REF!</v>
      </c>
      <c r="N85" s="632">
        <f>'[1]Heat plate'!T92</f>
        <v>2753.45010122595</v>
      </c>
    </row>
    <row r="86" spans="1:14">
      <c r="A86" s="200" t="str">
        <f>'[1]Heat plate'!A93</f>
        <v>HEAT061</v>
      </c>
      <c r="B86" s="200" t="str">
        <f>'[1]Heat plate'!B93</f>
        <v>TS2hp Titanium barrel 2c</v>
      </c>
      <c r="C86" s="640"/>
      <c r="D86" s="57">
        <f>'[1]Heat plate'!D93</f>
        <v>2</v>
      </c>
      <c r="E86" s="57" t="str">
        <f>'[1]Heat plate'!E93</f>
        <v>475h*215d</v>
      </c>
      <c r="F86" s="57">
        <f>'[1]Heat plate'!F93</f>
        <v>0</v>
      </c>
      <c r="G86" s="190" t="str">
        <f>'[1]Heat plate'!G93</f>
        <v>0.070 * 650mm</v>
      </c>
      <c r="H86" s="200"/>
      <c r="I86" s="195">
        <f>'[1]Heat plate'!N93</f>
        <v>823.293172690763</v>
      </c>
      <c r="J86" s="393"/>
      <c r="K86" s="650"/>
      <c r="L86" s="651"/>
      <c r="M86" s="266" t="e">
        <f>'[1]Heat plate'!#REF!</f>
        <v>#REF!</v>
      </c>
      <c r="N86" s="632">
        <f>'[1]Heat plate'!T93</f>
        <v>4304.24076256887</v>
      </c>
    </row>
    <row r="87" spans="1:14">
      <c r="A87" s="200" t="str">
        <f>'[1]Heat plate'!A94</f>
        <v>HEAT062</v>
      </c>
      <c r="B87" s="200" t="str">
        <f>'[1]Heat plate'!B94</f>
        <v>TS3hp Titanium barrel 2c</v>
      </c>
      <c r="C87" s="640"/>
      <c r="D87" s="57">
        <f>'[1]Heat plate'!D94</f>
        <v>3</v>
      </c>
      <c r="E87" s="57" t="str">
        <f>'[1]Heat plate'!E94</f>
        <v>575h*215d</v>
      </c>
      <c r="F87" s="57">
        <f>'[1]Heat plate'!F94</f>
        <v>0</v>
      </c>
      <c r="G87" s="190" t="str">
        <f>'[1]Heat plate'!G94</f>
        <v>0.08 *600mm</v>
      </c>
      <c r="H87" s="200"/>
      <c r="I87" s="195">
        <f>'[1]Heat plate'!N94</f>
        <v>1104.41767068273</v>
      </c>
      <c r="J87" s="393"/>
      <c r="K87" s="650"/>
      <c r="L87" s="651"/>
      <c r="M87" s="266" t="e">
        <f>'[1]Heat plate'!#REF!</f>
        <v>#REF!</v>
      </c>
      <c r="N87" s="632">
        <f>'[1]Heat plate'!T94</f>
        <v>4794.71711241269</v>
      </c>
    </row>
    <row r="88" spans="1:14">
      <c r="A88" s="200" t="str">
        <f>'[1]Heat plate'!A95</f>
        <v>HEAT063</v>
      </c>
      <c r="B88" s="200" t="str">
        <f>'[1]Heat plate'!B95</f>
        <v>TS4hp Titanium barrel 2c</v>
      </c>
      <c r="C88" s="640"/>
      <c r="D88" s="57">
        <f>'[1]Heat plate'!D95</f>
        <v>4</v>
      </c>
      <c r="E88" s="57" t="str">
        <f>'[1]Heat plate'!E95</f>
        <v>675h*215d</v>
      </c>
      <c r="F88" s="57">
        <f>'[1]Heat plate'!F95</f>
        <v>0</v>
      </c>
      <c r="G88" s="190" t="str">
        <f>'[1]Heat plate'!G95</f>
        <v>0.075 * 200mm</v>
      </c>
      <c r="H88" s="200"/>
      <c r="I88" s="195">
        <f>'[1]Heat plate'!N95</f>
        <v>1568.77510040161</v>
      </c>
      <c r="J88" s="393"/>
      <c r="K88" s="650"/>
      <c r="L88" s="651"/>
      <c r="M88" s="266" t="e">
        <f>'[1]Heat plate'!#REF!</f>
        <v>#REF!</v>
      </c>
      <c r="N88" s="632">
        <f>'[1]Heat plate'!T95</f>
        <v>0</v>
      </c>
    </row>
    <row r="89" spans="1:14">
      <c r="A89" s="200" t="str">
        <f>'[1]Heat plate'!A96</f>
        <v>HEAT064</v>
      </c>
      <c r="B89" s="200" t="str">
        <f>'[1]Heat plate'!B96</f>
        <v>TS5hp Titanium barrel 2c</v>
      </c>
      <c r="C89" s="641"/>
      <c r="D89" s="57">
        <f>'[1]Heat plate'!D96</f>
        <v>5</v>
      </c>
      <c r="E89" s="57" t="str">
        <f>'[1]Heat plate'!E96</f>
        <v>675h*265d</v>
      </c>
      <c r="F89" s="57">
        <f>'[1]Heat plate'!F96</f>
        <v>0</v>
      </c>
      <c r="G89" s="190" t="str">
        <f>'[1]Heat plate'!G96</f>
        <v>0.09*250mm</v>
      </c>
      <c r="H89" s="200"/>
      <c r="I89" s="195">
        <f>'[1]Heat plate'!N96</f>
        <v>1869.97991967871</v>
      </c>
      <c r="J89" s="393"/>
      <c r="K89" s="650"/>
      <c r="L89" s="651"/>
      <c r="M89" s="266" t="e">
        <f>'[1]Heat plate'!#REF!</f>
        <v>#REF!</v>
      </c>
      <c r="N89" s="632">
        <f>'[1]Heat plate'!T96</f>
        <v>0</v>
      </c>
    </row>
    <row r="90" ht="15" customHeight="1" spans="1:14">
      <c r="A90" s="200" t="str">
        <f>'[1]Heat plate'!A97</f>
        <v>HEAT065</v>
      </c>
      <c r="B90" s="200" t="str">
        <f>'[1]Heat plate'!B97</f>
        <v>T5hp-2c Titanium barrel</v>
      </c>
      <c r="C90" s="639" t="s">
        <v>175</v>
      </c>
      <c r="D90" s="57">
        <f>'[1]Heat plate'!D97</f>
        <v>5</v>
      </c>
      <c r="E90" s="57" t="str">
        <f>'[1]Heat plate'!E97</f>
        <v>660*250*402</v>
      </c>
      <c r="F90" s="57" t="str">
        <f>'[1]Heat plate'!F97</f>
        <v>18KW</v>
      </c>
      <c r="G90" s="642"/>
      <c r="H90" s="200"/>
      <c r="I90" s="195">
        <f>'[1]Heat plate'!N97</f>
        <v>1882.53012048193</v>
      </c>
      <c r="J90" s="563" t="s">
        <v>153</v>
      </c>
      <c r="K90" s="200" t="s">
        <v>151</v>
      </c>
      <c r="L90" s="651"/>
      <c r="M90" s="266" t="e">
        <f>'[1]Heat plate'!#REF!</f>
        <v>#REF!</v>
      </c>
      <c r="N90" s="632">
        <f>'[1]Heat plate'!T97</f>
        <v>0</v>
      </c>
    </row>
    <row r="91" spans="1:14">
      <c r="A91" s="200" t="str">
        <f>'[1]Heat plate'!A98</f>
        <v>HEAT067</v>
      </c>
      <c r="B91" s="200" t="str">
        <f>'[1]Heat plate'!B98</f>
        <v>T8hp-2C Titanium barrel</v>
      </c>
      <c r="C91" s="640"/>
      <c r="D91" s="57">
        <f>'[1]Heat plate'!D98</f>
        <v>8</v>
      </c>
      <c r="E91" s="57" t="str">
        <f>'[1]Heat plate'!E98</f>
        <v>880*250*402</v>
      </c>
      <c r="F91" s="57" t="str">
        <f>'[1]Heat plate'!F98</f>
        <v>28KW</v>
      </c>
      <c r="G91" s="642"/>
      <c r="H91" s="200"/>
      <c r="I91" s="195">
        <f>'[1]Heat plate'!N98</f>
        <v>2998.24297188755</v>
      </c>
      <c r="J91" s="88" t="s">
        <v>176</v>
      </c>
      <c r="K91" s="555" t="s">
        <v>157</v>
      </c>
      <c r="L91" s="651"/>
      <c r="M91" s="266" t="e">
        <f>'[1]Heat plate'!#REF!</f>
        <v>#REF!</v>
      </c>
      <c r="N91" s="632">
        <f>'[1]Heat plate'!T98</f>
        <v>0</v>
      </c>
    </row>
    <row r="92" spans="1:14">
      <c r="A92" s="200" t="str">
        <f>'[1]Heat plate'!A99</f>
        <v>HEAT068</v>
      </c>
      <c r="B92" s="200" t="str">
        <f>'[1]Heat plate'!B99</f>
        <v>T10hp-2cC Titanium barrel</v>
      </c>
      <c r="C92" s="640"/>
      <c r="D92" s="57">
        <f>'[1]Heat plate'!D99</f>
        <v>10</v>
      </c>
      <c r="E92" s="57" t="str">
        <f>'[1]Heat plate'!E99</f>
        <v>1020*250*402</v>
      </c>
      <c r="F92" s="57" t="str">
        <f>'[1]Heat plate'!F99</f>
        <v>35KW</v>
      </c>
      <c r="G92" s="642"/>
      <c r="H92" s="200"/>
      <c r="I92" s="195">
        <f>'[1]Heat plate'!N99</f>
        <v>3388.55421686747</v>
      </c>
      <c r="J92" s="88"/>
      <c r="K92" s="652"/>
      <c r="L92" s="651"/>
      <c r="M92" s="266" t="e">
        <f>'[1]Heat plate'!#REF!</f>
        <v>#REF!</v>
      </c>
      <c r="N92" s="632">
        <f>'[1]Heat plate'!T99</f>
        <v>0</v>
      </c>
    </row>
    <row r="93" spans="1:14">
      <c r="A93" s="200" t="str">
        <f>'[1]Heat plate'!A100</f>
        <v>HEAT069</v>
      </c>
      <c r="B93" s="200" t="str">
        <f>'[1]Heat plate'!B100</f>
        <v>T12hp-2cC Titanium barrel</v>
      </c>
      <c r="C93" s="640"/>
      <c r="D93" s="57">
        <f>'[1]Heat plate'!D100</f>
        <v>12</v>
      </c>
      <c r="E93" s="57" t="str">
        <f>'[1]Heat plate'!E100</f>
        <v>1200*250*402</v>
      </c>
      <c r="F93" s="57" t="str">
        <f>'[1]Heat plate'!F100</f>
        <v>36KW</v>
      </c>
      <c r="G93" s="642"/>
      <c r="H93" s="200"/>
      <c r="I93" s="195">
        <f>'[1]Heat plate'!N100</f>
        <v>3514.0562248996</v>
      </c>
      <c r="J93" s="563" t="s">
        <v>160</v>
      </c>
      <c r="K93" s="652"/>
      <c r="L93" s="651"/>
      <c r="M93" s="266" t="e">
        <f>'[1]Heat plate'!#REF!</f>
        <v>#REF!</v>
      </c>
      <c r="N93" s="632">
        <f>'[1]Heat plate'!T100</f>
        <v>0</v>
      </c>
    </row>
    <row r="94" spans="1:14">
      <c r="A94" s="200" t="str">
        <f>'[1]Heat plate'!A101</f>
        <v>HEAT070</v>
      </c>
      <c r="B94" s="200" t="str">
        <f>'[1]Heat plate'!B101</f>
        <v>T15hp-2cC Titanium barrel</v>
      </c>
      <c r="C94" s="640"/>
      <c r="D94" s="57">
        <f>'[1]Heat plate'!D101</f>
        <v>15</v>
      </c>
      <c r="E94" s="57" t="str">
        <f>'[1]Heat plate'!E101</f>
        <v>1500*250*402</v>
      </c>
      <c r="F94" s="57" t="str">
        <f>'[1]Heat plate'!F101</f>
        <v>47KW</v>
      </c>
      <c r="G94" s="100"/>
      <c r="H94" s="200"/>
      <c r="I94" s="195" t="str">
        <f>'[1]Heat plate'!N101</f>
        <v>~</v>
      </c>
      <c r="J94" s="344" t="s">
        <v>161</v>
      </c>
      <c r="K94" s="652"/>
      <c r="L94" s="651"/>
      <c r="M94" s="266" t="e">
        <f>'[1]Heat plate'!#REF!</f>
        <v>#REF!</v>
      </c>
      <c r="N94" s="632">
        <f>'[1]Heat plate'!T101</f>
        <v>0</v>
      </c>
    </row>
    <row r="95" spans="1:14">
      <c r="A95" s="200" t="str">
        <f>'[1]Heat plate'!A102</f>
        <v>HEAT071</v>
      </c>
      <c r="B95" s="200" t="str">
        <f>'[1]Heat plate'!B102</f>
        <v>T20hp-2cC Titanium barrel</v>
      </c>
      <c r="C95" s="640"/>
      <c r="D95" s="57">
        <f>'[1]Heat plate'!D102</f>
        <v>20</v>
      </c>
      <c r="E95" s="57" t="str">
        <f>'[1]Heat plate'!E102</f>
        <v>1150*355*513</v>
      </c>
      <c r="F95" s="57" t="str">
        <f>'[1]Heat plate'!F102</f>
        <v>56KW</v>
      </c>
      <c r="G95" s="642"/>
      <c r="H95" s="200"/>
      <c r="I95" s="195" t="str">
        <f>'[1]Heat plate'!N102</f>
        <v>~</v>
      </c>
      <c r="J95" s="563" t="s">
        <v>162</v>
      </c>
      <c r="K95" s="652"/>
      <c r="L95" s="651"/>
      <c r="M95" s="266" t="e">
        <f>'[1]Heat plate'!#REF!</f>
        <v>#REF!</v>
      </c>
      <c r="N95" s="632">
        <f>'[1]Heat plate'!T102</f>
        <v>0</v>
      </c>
    </row>
    <row r="96" spans="1:14">
      <c r="A96" s="200" t="str">
        <f>'[1]Heat plate'!A103</f>
        <v>HEAT082</v>
      </c>
      <c r="B96" s="200" t="str">
        <f>'[1]Heat plate'!B103</f>
        <v>T5SSCB Titanium barrel (5HP) +2C</v>
      </c>
      <c r="C96" s="639" t="s">
        <v>177</v>
      </c>
      <c r="D96" s="57">
        <f>'[1]Heat plate'!D103</f>
        <v>5</v>
      </c>
      <c r="E96" s="57">
        <f>'[1]Heat plate'!E103</f>
        <v>0</v>
      </c>
      <c r="F96" s="57">
        <f>'[1]Heat plate'!F103</f>
        <v>0</v>
      </c>
      <c r="G96" s="643"/>
      <c r="H96" s="200"/>
      <c r="I96" s="195">
        <f>'[1]Heat plate'!N103</f>
        <v>1731.92771084337</v>
      </c>
      <c r="J96" s="241"/>
      <c r="K96" s="65"/>
      <c r="L96" s="651"/>
      <c r="M96" s="266" t="e">
        <f>'[1]Heat plate'!#REF!</f>
        <v>#REF!</v>
      </c>
      <c r="N96" s="632">
        <f>'[1]Heat plate'!T103</f>
        <v>0</v>
      </c>
    </row>
    <row r="97" spans="1:14">
      <c r="A97" s="200" t="str">
        <f>'[1]Heat plate'!A104</f>
        <v>HEAT083</v>
      </c>
      <c r="B97" s="200" t="str">
        <f>'[1]Heat plate'!B104</f>
        <v>T6SSCB Titanium barrel</v>
      </c>
      <c r="C97" s="640"/>
      <c r="D97" s="57">
        <f>'[1]Heat plate'!D104</f>
        <v>6</v>
      </c>
      <c r="E97" s="57">
        <f>'[1]Heat plate'!E104</f>
        <v>0</v>
      </c>
      <c r="F97" s="57">
        <f>'[1]Heat plate'!F104</f>
        <v>0</v>
      </c>
      <c r="G97" s="643"/>
      <c r="H97" s="200"/>
      <c r="I97" s="195">
        <f>'[1]Heat plate'!N104</f>
        <v>1957.8313253012</v>
      </c>
      <c r="J97" s="241"/>
      <c r="K97" s="65"/>
      <c r="L97" s="651"/>
      <c r="M97" s="266" t="e">
        <f>'[1]Heat plate'!#REF!</f>
        <v>#REF!</v>
      </c>
      <c r="N97" s="632">
        <f>'[1]Heat plate'!T104</f>
        <v>0</v>
      </c>
    </row>
    <row r="98" spans="1:14">
      <c r="A98" s="200" t="str">
        <f>'[1]Heat plate'!A105</f>
        <v>HEAT084</v>
      </c>
      <c r="B98" s="200" t="str">
        <f>'[1]Heat plate'!B105</f>
        <v>T8SSCB Titanium barrel</v>
      </c>
      <c r="C98" s="640"/>
      <c r="D98" s="57">
        <f>'[1]Heat plate'!D105</f>
        <v>8</v>
      </c>
      <c r="E98" s="57">
        <f>'[1]Heat plate'!E105</f>
        <v>0</v>
      </c>
      <c r="F98" s="57">
        <f>'[1]Heat plate'!F105</f>
        <v>0</v>
      </c>
      <c r="G98" s="643"/>
      <c r="H98" s="200"/>
      <c r="I98" s="195">
        <f>'[1]Heat plate'!N105</f>
        <v>2409.63855421687</v>
      </c>
      <c r="J98" s="241"/>
      <c r="K98" s="65"/>
      <c r="L98" s="651"/>
      <c r="M98" s="266" t="e">
        <f>'[1]Heat plate'!#REF!</f>
        <v>#REF!</v>
      </c>
      <c r="N98" s="632">
        <f>'[1]Heat plate'!T105</f>
        <v>0</v>
      </c>
    </row>
    <row r="99" spans="1:14">
      <c r="A99" s="200" t="str">
        <f>'[1]Heat plate'!A106</f>
        <v>HEAT085</v>
      </c>
      <c r="B99" s="200" t="str">
        <f>'[1]Heat plate'!B106</f>
        <v>T10SSCB Titanium barrel</v>
      </c>
      <c r="C99" s="640"/>
      <c r="D99" s="57">
        <f>'[1]Heat plate'!D106</f>
        <v>10</v>
      </c>
      <c r="E99" s="57">
        <f>'[1]Heat plate'!E106</f>
        <v>0</v>
      </c>
      <c r="F99" s="57">
        <f>'[1]Heat plate'!F106</f>
        <v>0</v>
      </c>
      <c r="G99" s="643"/>
      <c r="H99" s="200"/>
      <c r="I99" s="195">
        <f>'[1]Heat plate'!N106</f>
        <v>3263.05220883534</v>
      </c>
      <c r="J99" s="241"/>
      <c r="K99" s="65"/>
      <c r="L99" s="651"/>
      <c r="M99" s="266" t="e">
        <f>'[1]Heat plate'!#REF!</f>
        <v>#REF!</v>
      </c>
      <c r="N99" s="632">
        <f>'[1]Heat plate'!T106</f>
        <v>0</v>
      </c>
    </row>
    <row r="100" spans="1:14">
      <c r="A100" s="200" t="str">
        <f>'[1]Heat plate'!A107</f>
        <v>HEAT086</v>
      </c>
      <c r="B100" s="200" t="str">
        <f>'[1]Heat plate'!B107</f>
        <v>T12SSCB Titanium barrel</v>
      </c>
      <c r="C100" s="640"/>
      <c r="D100" s="57">
        <f>'[1]Heat plate'!D107</f>
        <v>12</v>
      </c>
      <c r="E100" s="57">
        <f>'[1]Heat plate'!E107</f>
        <v>0</v>
      </c>
      <c r="F100" s="57">
        <f>'[1]Heat plate'!F107</f>
        <v>0</v>
      </c>
      <c r="G100" s="643"/>
      <c r="H100" s="200"/>
      <c r="I100" s="195">
        <f>'[1]Heat plate'!N107</f>
        <v>3765.06024096386</v>
      </c>
      <c r="J100" s="241"/>
      <c r="K100" s="65"/>
      <c r="L100" s="651"/>
      <c r="M100" s="266" t="e">
        <f>'[1]Heat plate'!#REF!</f>
        <v>#REF!</v>
      </c>
      <c r="N100" s="632">
        <f>'[1]Heat plate'!T107</f>
        <v>0</v>
      </c>
    </row>
    <row r="101" spans="1:14">
      <c r="A101" s="200" t="str">
        <f>'[1]Heat plate'!A108</f>
        <v>HEAT087</v>
      </c>
      <c r="B101" s="200" t="str">
        <f>'[1]Heat plate'!B108</f>
        <v>T15SSCB Titanium barrel</v>
      </c>
      <c r="C101" s="640"/>
      <c r="D101" s="57">
        <f>'[1]Heat plate'!D108</f>
        <v>15</v>
      </c>
      <c r="E101" s="57">
        <f>'[1]Heat plate'!E108</f>
        <v>0</v>
      </c>
      <c r="F101" s="57">
        <f>'[1]Heat plate'!F108</f>
        <v>0</v>
      </c>
      <c r="G101" s="643"/>
      <c r="H101" s="200"/>
      <c r="I101" s="195">
        <f>'[1]Heat plate'!N108</f>
        <v>4743.97590361446</v>
      </c>
      <c r="J101" s="241"/>
      <c r="K101" s="65"/>
      <c r="L101" s="651"/>
      <c r="M101" s="266" t="e">
        <f>'[1]Heat plate'!#REF!</f>
        <v>#REF!</v>
      </c>
      <c r="N101" s="632">
        <f>'[1]Heat plate'!T108</f>
        <v>0</v>
      </c>
    </row>
    <row r="102" spans="1:14">
      <c r="A102" s="200" t="str">
        <f>'[1]Heat plate'!A109</f>
        <v>HEAT088</v>
      </c>
      <c r="B102" s="200" t="str">
        <f>'[1]Heat plate'!B109</f>
        <v>T20SSCB Titanium barrel</v>
      </c>
      <c r="C102" s="640"/>
      <c r="D102" s="57">
        <f>'[1]Heat plate'!D109</f>
        <v>20</v>
      </c>
      <c r="E102" s="57">
        <f>'[1]Heat plate'!E109</f>
        <v>0</v>
      </c>
      <c r="F102" s="57">
        <f>'[1]Heat plate'!F109</f>
        <v>0</v>
      </c>
      <c r="G102" s="643"/>
      <c r="H102" s="200"/>
      <c r="I102" s="195">
        <f>'[1]Heat plate'!N109</f>
        <v>6501.00401606426</v>
      </c>
      <c r="J102" s="241"/>
      <c r="K102" s="65"/>
      <c r="L102" s="651"/>
      <c r="M102" s="266" t="e">
        <f>'[1]Heat plate'!#REF!</f>
        <v>#REF!</v>
      </c>
      <c r="N102" s="632">
        <f>'[1]Heat plate'!T109</f>
        <v>0</v>
      </c>
    </row>
    <row r="103" spans="1:14">
      <c r="A103" s="200" t="str">
        <f>'[1]Heat plate'!A110</f>
        <v>HEAT089</v>
      </c>
      <c r="B103" s="200" t="str">
        <f>'[1]Heat plate'!B110</f>
        <v>T25SSCB Titanium barrel</v>
      </c>
      <c r="C103" s="640"/>
      <c r="D103" s="57">
        <f>'[1]Heat plate'!D110</f>
        <v>25</v>
      </c>
      <c r="E103" s="57">
        <f>'[1]Heat plate'!E110</f>
        <v>0</v>
      </c>
      <c r="F103" s="57">
        <f>'[1]Heat plate'!F110</f>
        <v>0</v>
      </c>
      <c r="G103" s="643"/>
      <c r="H103" s="200"/>
      <c r="I103" s="195">
        <f>'[1]Heat plate'!N110</f>
        <v>7316.76706827309</v>
      </c>
      <c r="J103" s="241"/>
      <c r="K103" s="65"/>
      <c r="L103" s="651"/>
      <c r="M103" s="266" t="e">
        <f>'[1]Heat plate'!#REF!</f>
        <v>#REF!</v>
      </c>
      <c r="N103" s="632">
        <f>'[1]Heat plate'!T110</f>
        <v>0</v>
      </c>
    </row>
    <row r="104" spans="1:14">
      <c r="A104" s="200" t="str">
        <f>'[1]Heat plate'!A111</f>
        <v>HEAT090</v>
      </c>
      <c r="B104" s="200" t="str">
        <f>'[1]Heat plate'!B111</f>
        <v>T30SSCB 2in1 Titanium barrel</v>
      </c>
      <c r="C104" s="640"/>
      <c r="D104" s="57">
        <f>'[1]Heat plate'!D111</f>
        <v>30</v>
      </c>
      <c r="E104" s="57">
        <f>'[1]Heat plate'!E111</f>
        <v>0</v>
      </c>
      <c r="F104" s="57">
        <f>'[1]Heat plate'!F111</f>
        <v>0</v>
      </c>
      <c r="G104" s="643"/>
      <c r="H104" s="200"/>
      <c r="I104" s="195">
        <f>'[1]Heat plate'!N111</f>
        <v>8471.38554216867</v>
      </c>
      <c r="J104" s="241"/>
      <c r="K104" s="65"/>
      <c r="L104" s="651"/>
      <c r="M104" s="266" t="e">
        <f>'[1]Heat plate'!#REF!</f>
        <v>#REF!</v>
      </c>
      <c r="N104" s="632">
        <f>'[1]Heat plate'!T111</f>
        <v>0</v>
      </c>
    </row>
    <row r="105" spans="1:14">
      <c r="A105" s="200" t="str">
        <f>'[1]Heat plate'!A112</f>
        <v>HEAT091</v>
      </c>
      <c r="B105" s="200" t="str">
        <f>'[1]Heat plate'!B112</f>
        <v>T40SSCB 2in1 Titanium barrel cw flange</v>
      </c>
      <c r="C105" s="640"/>
      <c r="D105" s="57">
        <f>'[1]Heat plate'!D112</f>
        <v>40</v>
      </c>
      <c r="E105" s="57">
        <f>'[1]Heat plate'!E112</f>
        <v>0</v>
      </c>
      <c r="F105" s="57">
        <f>'[1]Heat plate'!F112</f>
        <v>0</v>
      </c>
      <c r="G105" s="643"/>
      <c r="H105" s="200"/>
      <c r="I105" s="195">
        <f>'[1]Heat plate'!N112</f>
        <v>12299.1967871486</v>
      </c>
      <c r="J105" s="241"/>
      <c r="K105" s="65"/>
      <c r="L105" s="651"/>
      <c r="M105" s="266" t="e">
        <f>'[1]Heat plate'!#REF!</f>
        <v>#REF!</v>
      </c>
      <c r="N105" s="632">
        <f>'[1]Heat plate'!T112</f>
        <v>0</v>
      </c>
    </row>
    <row r="106" spans="1:14">
      <c r="A106" s="200" t="str">
        <f>'[1]Heat plate'!A113</f>
        <v>HEAT092</v>
      </c>
      <c r="B106" s="200" t="str">
        <f>'[1]Heat plate'!B113</f>
        <v>T50SSCB Titanium barrel</v>
      </c>
      <c r="C106" s="641"/>
      <c r="D106" s="57">
        <f>'[1]Heat plate'!D113</f>
        <v>50</v>
      </c>
      <c r="E106" s="57">
        <f>'[1]Heat plate'!E113</f>
        <v>0</v>
      </c>
      <c r="F106" s="57">
        <f>'[1]Heat plate'!F113</f>
        <v>0</v>
      </c>
      <c r="G106" s="643"/>
      <c r="H106" s="200"/>
      <c r="I106" s="195" t="str">
        <f>'[1]Heat plate'!N113</f>
        <v>~</v>
      </c>
      <c r="J106" s="241"/>
      <c r="K106" s="65"/>
      <c r="L106" s="651"/>
      <c r="M106" s="266" t="e">
        <f>'[1]Heat plate'!#REF!</f>
        <v>#REF!</v>
      </c>
      <c r="N106" s="632">
        <f>'[1]Heat plate'!T113</f>
        <v>0</v>
      </c>
    </row>
    <row r="107" spans="1:14">
      <c r="A107" s="200" t="str">
        <f>'[1]Heat plate'!A114</f>
        <v>HEAT093</v>
      </c>
      <c r="B107" s="200" t="str">
        <f>'[1]Heat plate'!B114</f>
        <v>TIT-1hp</v>
      </c>
      <c r="C107" s="561" t="s">
        <v>178</v>
      </c>
      <c r="D107" s="57" t="str">
        <f>'[1]Heat plate'!D114</f>
        <v>1hp</v>
      </c>
      <c r="E107" s="57">
        <f>'[1]Heat plate'!E114</f>
        <v>0</v>
      </c>
      <c r="F107" s="57">
        <f>'[1]Heat plate'!F114</f>
        <v>0</v>
      </c>
      <c r="G107" s="47"/>
      <c r="H107" s="200"/>
      <c r="I107" s="195">
        <f>'[1]Heat plate'!N114</f>
        <v>527.10843373494</v>
      </c>
      <c r="J107" s="241"/>
      <c r="K107" s="65"/>
      <c r="L107" s="651"/>
      <c r="M107" s="266" t="e">
        <f>'[1]Heat plate'!#REF!</f>
        <v>#REF!</v>
      </c>
      <c r="N107" s="632">
        <f>'[1]Heat plate'!T114</f>
        <v>0</v>
      </c>
    </row>
    <row r="108" spans="1:14">
      <c r="A108" s="200" t="str">
        <f>'[1]Heat plate'!A115</f>
        <v>HEAT094</v>
      </c>
      <c r="B108" s="200" t="str">
        <f>'[1]Heat plate'!B115</f>
        <v>TIT-1.5hp</v>
      </c>
      <c r="C108" s="561"/>
      <c r="D108" s="57" t="str">
        <f>'[1]Heat plate'!D115</f>
        <v>1.5hp</v>
      </c>
      <c r="E108" s="57">
        <f>'[1]Heat plate'!E115</f>
        <v>0</v>
      </c>
      <c r="F108" s="57">
        <f>'[1]Heat plate'!F115</f>
        <v>0</v>
      </c>
      <c r="G108" s="47"/>
      <c r="H108" s="200"/>
      <c r="I108" s="195">
        <f>'[1]Heat plate'!N115</f>
        <v>665.160642570281</v>
      </c>
      <c r="J108" s="241"/>
      <c r="K108" s="65"/>
      <c r="L108" s="651"/>
      <c r="M108" s="266" t="e">
        <f>'[1]Heat plate'!#REF!</f>
        <v>#REF!</v>
      </c>
      <c r="N108" s="632">
        <f>'[1]Heat plate'!T115</f>
        <v>0</v>
      </c>
    </row>
    <row r="109" ht="15" customHeight="1" spans="1:14">
      <c r="A109" s="200" t="str">
        <f>'[1]Heat plate'!A116</f>
        <v>HEAT095</v>
      </c>
      <c r="B109" s="200" t="str">
        <f>'[1]Heat plate'!B116</f>
        <v>TIT-2hp</v>
      </c>
      <c r="C109" s="561"/>
      <c r="D109" s="57" t="str">
        <f>'[1]Heat plate'!D116</f>
        <v>2hp</v>
      </c>
      <c r="E109" s="57">
        <f>'[1]Heat plate'!E116</f>
        <v>0</v>
      </c>
      <c r="F109" s="57">
        <f>'[1]Heat plate'!F116</f>
        <v>0</v>
      </c>
      <c r="G109" s="47"/>
      <c r="H109" s="200"/>
      <c r="I109" s="195">
        <f>'[1]Heat plate'!N116</f>
        <v>769.327309236948</v>
      </c>
      <c r="J109" s="241"/>
      <c r="K109" s="65"/>
      <c r="L109" s="651"/>
      <c r="M109" s="266" t="e">
        <f>'[1]Heat plate'!#REF!</f>
        <v>#REF!</v>
      </c>
      <c r="N109" s="632">
        <f>'[1]Heat plate'!T116</f>
        <v>0</v>
      </c>
    </row>
    <row r="110" spans="1:14">
      <c r="A110" s="200" t="str">
        <f>'[1]Heat plate'!A117</f>
        <v>HEAT096</v>
      </c>
      <c r="B110" s="200" t="str">
        <f>'[1]Heat plate'!B117</f>
        <v>TIT-3hp</v>
      </c>
      <c r="C110" s="561"/>
      <c r="D110" s="57" t="str">
        <f>'[1]Heat plate'!D117</f>
        <v>3hp</v>
      </c>
      <c r="E110" s="57">
        <f>'[1]Heat plate'!E117</f>
        <v>0</v>
      </c>
      <c r="F110" s="57">
        <f>'[1]Heat plate'!F117</f>
        <v>0</v>
      </c>
      <c r="G110" s="47"/>
      <c r="H110" s="200"/>
      <c r="I110" s="195">
        <f>'[1]Heat plate'!N117</f>
        <v>897.339357429719</v>
      </c>
      <c r="J110" s="241"/>
      <c r="K110" s="65"/>
      <c r="L110" s="651"/>
      <c r="M110" s="266" t="e">
        <f>'[1]Heat plate'!#REF!</f>
        <v>#REF!</v>
      </c>
      <c r="N110" s="632">
        <f>'[1]Heat plate'!T117</f>
        <v>0</v>
      </c>
    </row>
    <row r="111" spans="1:14">
      <c r="A111" s="200" t="str">
        <f>'[1]Heat plate'!A118</f>
        <v>HEAT097</v>
      </c>
      <c r="B111" s="200" t="str">
        <f>'[1]Heat plate'!B118</f>
        <v>TIT-4hp</v>
      </c>
      <c r="C111" s="561"/>
      <c r="D111" s="57" t="str">
        <f>'[1]Heat plate'!D118</f>
        <v>4hp</v>
      </c>
      <c r="E111" s="57">
        <f>'[1]Heat plate'!E118</f>
        <v>0</v>
      </c>
      <c r="F111" s="57">
        <f>'[1]Heat plate'!F118</f>
        <v>0</v>
      </c>
      <c r="G111" s="47"/>
      <c r="H111" s="200"/>
      <c r="I111" s="195">
        <f>'[1]Heat plate'!N118</f>
        <v>1041.66666666667</v>
      </c>
      <c r="J111" s="241"/>
      <c r="K111" s="65"/>
      <c r="L111" s="651"/>
      <c r="M111" s="266" t="e">
        <f>'[1]Heat plate'!#REF!</f>
        <v>#REF!</v>
      </c>
      <c r="N111" s="632">
        <f>'[1]Heat plate'!T118</f>
        <v>0</v>
      </c>
    </row>
    <row r="112" spans="1:14">
      <c r="A112" s="200" t="str">
        <f>'[1]Heat plate'!A119</f>
        <v>HEAT098</v>
      </c>
      <c r="B112" s="200" t="str">
        <f>'[1]Heat plate'!B119</f>
        <v>TIT-5hp</v>
      </c>
      <c r="C112" s="561"/>
      <c r="D112" s="57" t="str">
        <f>'[1]Heat plate'!D119</f>
        <v>5hp</v>
      </c>
      <c r="E112" s="57">
        <f>'[1]Heat plate'!E119</f>
        <v>0</v>
      </c>
      <c r="F112" s="57">
        <f>'[1]Heat plate'!F119</f>
        <v>0</v>
      </c>
      <c r="G112" s="47"/>
      <c r="H112" s="200"/>
      <c r="I112" s="195">
        <f>'[1]Heat plate'!N119</f>
        <v>1204.81927710843</v>
      </c>
      <c r="J112" s="241"/>
      <c r="K112" s="65"/>
      <c r="L112" s="651"/>
      <c r="M112" s="266" t="e">
        <f>'[1]Heat plate'!#REF!</f>
        <v>#REF!</v>
      </c>
      <c r="N112" s="632">
        <f>'[1]Heat plate'!T119</f>
        <v>0</v>
      </c>
    </row>
    <row r="113" spans="1:14">
      <c r="A113" s="200" t="str">
        <f>'[1]Heat plate'!A120</f>
        <v>HEAT099</v>
      </c>
      <c r="B113" s="200" t="str">
        <f>'[1]Heat plate'!B120</f>
        <v>TIT-8hp</v>
      </c>
      <c r="C113" s="561"/>
      <c r="D113" s="57" t="str">
        <f>'[1]Heat plate'!D120</f>
        <v>7hp</v>
      </c>
      <c r="E113" s="57">
        <f>'[1]Heat plate'!E120</f>
        <v>0</v>
      </c>
      <c r="F113" s="57">
        <f>'[1]Heat plate'!F120</f>
        <v>0</v>
      </c>
      <c r="G113" s="47"/>
      <c r="H113" s="200"/>
      <c r="I113" s="195">
        <f>'[1]Heat plate'!N120</f>
        <v>1581.32530120482</v>
      </c>
      <c r="J113" s="241"/>
      <c r="K113" s="65"/>
      <c r="L113" s="651"/>
      <c r="M113" s="266" t="e">
        <f>'[1]Heat plate'!#REF!</f>
        <v>#REF!</v>
      </c>
      <c r="N113" s="632">
        <f>'[1]Heat plate'!T120</f>
        <v>0</v>
      </c>
    </row>
    <row r="114" spans="1:14">
      <c r="A114" s="200" t="str">
        <f>'[1]Heat plate'!A121</f>
        <v>HEAT100</v>
      </c>
      <c r="B114" s="200" t="str">
        <f>'[1]Heat plate'!B121</f>
        <v>TIT-10hp</v>
      </c>
      <c r="C114" s="561"/>
      <c r="D114" s="57" t="str">
        <f>'[1]Heat plate'!D121</f>
        <v>10hp</v>
      </c>
      <c r="E114" s="57">
        <f>'[1]Heat plate'!E121</f>
        <v>0</v>
      </c>
      <c r="F114" s="57">
        <f>'[1]Heat plate'!F121</f>
        <v>0</v>
      </c>
      <c r="G114" s="47"/>
      <c r="H114" s="200"/>
      <c r="I114" s="195">
        <f>'[1]Heat plate'!N121</f>
        <v>2585.34136546185</v>
      </c>
      <c r="J114" s="241"/>
      <c r="K114" s="65"/>
      <c r="L114" s="651"/>
      <c r="M114" s="266" t="e">
        <f>'[1]Heat plate'!#REF!</f>
        <v>#REF!</v>
      </c>
      <c r="N114" s="632">
        <f>'[1]Heat plate'!T121</f>
        <v>0</v>
      </c>
    </row>
    <row r="115" spans="1:14">
      <c r="A115" s="200" t="str">
        <f>'[1]Heat plate'!A122</f>
        <v>HEAT101</v>
      </c>
      <c r="B115" s="200" t="str">
        <f>'[1]Heat plate'!B122</f>
        <v>TIT-12hp</v>
      </c>
      <c r="C115" s="561"/>
      <c r="D115" s="57" t="str">
        <f>'[1]Heat plate'!D122</f>
        <v>12hp</v>
      </c>
      <c r="E115" s="57">
        <f>'[1]Heat plate'!E122</f>
        <v>0</v>
      </c>
      <c r="F115" s="57">
        <f>'[1]Heat plate'!F122</f>
        <v>0</v>
      </c>
      <c r="G115" s="47"/>
      <c r="H115" s="200"/>
      <c r="I115" s="195">
        <f>'[1]Heat plate'!N122</f>
        <v>3093.62449799197</v>
      </c>
      <c r="J115" s="241"/>
      <c r="K115" s="65"/>
      <c r="L115" s="651"/>
      <c r="M115" s="266" t="e">
        <f>'[1]Heat plate'!#REF!</f>
        <v>#REF!</v>
      </c>
      <c r="N115" s="632">
        <f>'[1]Heat plate'!T122</f>
        <v>0</v>
      </c>
    </row>
    <row r="116" spans="1:14">
      <c r="A116" s="200" t="str">
        <f>'[1]Heat plate'!A123</f>
        <v>HEAT102</v>
      </c>
      <c r="B116" s="200" t="str">
        <f>'[1]Heat plate'!B123</f>
        <v>TIT-15hp</v>
      </c>
      <c r="C116" s="561"/>
      <c r="D116" s="100" t="str">
        <f>'[1]Heat plate'!D123</f>
        <v>15hp</v>
      </c>
      <c r="E116" s="100">
        <f>'[1]Heat plate'!E123</f>
        <v>0</v>
      </c>
      <c r="F116" s="57">
        <f>'[1]Heat plate'!F123</f>
        <v>0</v>
      </c>
      <c r="G116" s="393"/>
      <c r="H116" s="393"/>
      <c r="I116" s="195">
        <f>'[1]Heat plate'!N123</f>
        <v>3501.50602409639</v>
      </c>
      <c r="J116" s="563"/>
      <c r="K116" s="563"/>
      <c r="L116" s="393"/>
      <c r="M116" s="266" t="e">
        <f>'[1]Heat plate'!#REF!</f>
        <v>#REF!</v>
      </c>
      <c r="N116" s="632">
        <f>'[1]Heat plate'!T123</f>
        <v>0</v>
      </c>
    </row>
    <row r="117" spans="1:14">
      <c r="A117" s="344" t="str">
        <f>'[1]Heat plate'!A124</f>
        <v>HEAT102.01</v>
      </c>
      <c r="B117" s="644" t="str">
        <f>'[1]Heat plate'!B124</f>
        <v>1hp Tube in tube water cooled condenser</v>
      </c>
      <c r="C117" s="645" t="s">
        <v>179</v>
      </c>
      <c r="D117" s="646">
        <f>'[1]Heat plate'!D124</f>
        <v>1</v>
      </c>
      <c r="E117" s="100">
        <f>'[1]Heat plate'!E124</f>
        <v>0</v>
      </c>
      <c r="F117" s="100"/>
      <c r="G117" s="393"/>
      <c r="H117" s="393"/>
      <c r="I117" s="195">
        <f>'[1]Heat plate'!N124</f>
        <v>186.746987951807</v>
      </c>
      <c r="J117" s="563"/>
      <c r="K117" s="563"/>
      <c r="L117" s="393"/>
      <c r="M117" s="266"/>
      <c r="N117" s="632"/>
    </row>
    <row r="118" customHeight="1" spans="1:14">
      <c r="A118" s="344" t="str">
        <f>'[1]Heat plate'!A125</f>
        <v>HEAT102.02</v>
      </c>
      <c r="B118" s="644" t="str">
        <f>'[1]Heat plate'!B125</f>
        <v>1.5hp Tube in tube water cooled condenser</v>
      </c>
      <c r="C118" s="645"/>
      <c r="D118" s="646">
        <f>'[1]Heat plate'!D125</f>
        <v>1.5</v>
      </c>
      <c r="E118" s="100">
        <f>'[1]Heat plate'!E125</f>
        <v>0</v>
      </c>
      <c r="F118" s="100"/>
      <c r="G118" s="393"/>
      <c r="H118" s="393"/>
      <c r="I118" s="195">
        <f>'[1]Heat plate'!N125</f>
        <v>271.084337349398</v>
      </c>
      <c r="J118" s="563"/>
      <c r="K118" s="563"/>
      <c r="L118" s="393"/>
      <c r="M118" s="266"/>
      <c r="N118" s="632"/>
    </row>
    <row r="119" spans="1:14">
      <c r="A119" s="344" t="str">
        <f>'[1]Heat plate'!A126</f>
        <v>HEAT102.03</v>
      </c>
      <c r="B119" s="644" t="str">
        <f>'[1]Heat plate'!B126</f>
        <v>2hp Tube in tube water cooled condenser</v>
      </c>
      <c r="C119" s="645"/>
      <c r="D119" s="646">
        <f>'[1]Heat plate'!D126</f>
        <v>2</v>
      </c>
      <c r="E119" s="100" t="str">
        <f>'[1]Heat plate'!E126</f>
        <v>0.52*7rolls</v>
      </c>
      <c r="F119" s="100"/>
      <c r="G119" s="393"/>
      <c r="H119" s="393"/>
      <c r="I119" s="195">
        <f>'[1]Heat plate'!N126</f>
        <v>406.626506024096</v>
      </c>
      <c r="J119" s="563"/>
      <c r="K119" s="563"/>
      <c r="L119" s="393"/>
      <c r="M119" s="266"/>
      <c r="N119" s="632"/>
    </row>
    <row r="120" spans="1:14">
      <c r="A120" s="344" t="str">
        <f>'[1]Heat plate'!A127</f>
        <v>HEAT102.04</v>
      </c>
      <c r="B120" s="644" t="str">
        <f>'[1]Heat plate'!B127</f>
        <v>2.5hp Tube in tube water cooled condenser</v>
      </c>
      <c r="C120" s="645"/>
      <c r="D120" s="646">
        <f>'[1]Heat plate'!D127</f>
        <v>2.5</v>
      </c>
      <c r="E120" s="100">
        <f>'[1]Heat plate'!E127</f>
        <v>0</v>
      </c>
      <c r="F120" s="100"/>
      <c r="G120" s="393"/>
      <c r="H120" s="393"/>
      <c r="I120" s="195">
        <f>'[1]Heat plate'!N127</f>
        <v>481.927710843374</v>
      </c>
      <c r="J120" s="563"/>
      <c r="K120" s="563"/>
      <c r="L120" s="393"/>
      <c r="M120" s="266"/>
      <c r="N120" s="632"/>
    </row>
    <row r="121" spans="1:14">
      <c r="A121" s="344" t="str">
        <f>'[1]Heat plate'!A128</f>
        <v>HEAT102.05</v>
      </c>
      <c r="B121" s="644" t="str">
        <f>'[1]Heat plate'!B128</f>
        <v>3hp Tube in tube water cooled condenser</v>
      </c>
      <c r="C121" s="645"/>
      <c r="D121" s="646">
        <f>'[1]Heat plate'!D128</f>
        <v>3</v>
      </c>
      <c r="E121" s="100">
        <f>'[1]Heat plate'!E128</f>
        <v>0</v>
      </c>
      <c r="F121" s="100"/>
      <c r="G121" s="393"/>
      <c r="H121" s="393"/>
      <c r="I121" s="195">
        <f>'[1]Heat plate'!N128</f>
        <v>512.048192771084</v>
      </c>
      <c r="J121" s="563"/>
      <c r="K121" s="563"/>
      <c r="L121" s="393"/>
      <c r="M121" s="266"/>
      <c r="N121" s="632"/>
    </row>
    <row r="122" spans="1:14">
      <c r="A122" s="344" t="str">
        <f>'[1]Heat plate'!A129</f>
        <v>HEAT102.07</v>
      </c>
      <c r="B122" s="644" t="str">
        <f>'[1]Heat plate'!B129</f>
        <v>5hp Tube in tube water cooled condenser</v>
      </c>
      <c r="C122" s="645"/>
      <c r="D122" s="646">
        <f>'[1]Heat plate'!D129</f>
        <v>5</v>
      </c>
      <c r="E122" s="100">
        <f>'[1]Heat plate'!E129</f>
        <v>0</v>
      </c>
      <c r="F122" s="57"/>
      <c r="G122" s="393"/>
      <c r="H122" s="393"/>
      <c r="I122" s="195">
        <f>'[1]Heat plate'!N129</f>
        <v>819.277108433735</v>
      </c>
      <c r="J122" s="563"/>
      <c r="K122" s="563"/>
      <c r="L122" s="393"/>
      <c r="M122" s="266"/>
      <c r="N122" s="632"/>
    </row>
    <row r="123" spans="1:9">
      <c r="A123" s="578"/>
      <c r="B123" s="578"/>
      <c r="C123" s="647"/>
      <c r="D123" s="25"/>
      <c r="I123" s="230"/>
    </row>
    <row r="124" spans="1:14">
      <c r="A124" s="200" t="str">
        <f>'[1]Heat plate'!A131</f>
        <v>ITEM CODE</v>
      </c>
      <c r="B124" s="200" t="str">
        <f>'[1]Heat plate'!B131</f>
        <v>Model No.</v>
      </c>
      <c r="C124" s="220" t="s">
        <v>180</v>
      </c>
      <c r="D124" s="220" t="s">
        <v>181</v>
      </c>
      <c r="E124" s="220" t="s">
        <v>182</v>
      </c>
      <c r="F124" s="220" t="s">
        <v>183</v>
      </c>
      <c r="G124" s="220" t="s">
        <v>184</v>
      </c>
      <c r="H124" s="220" t="s">
        <v>185</v>
      </c>
      <c r="I124" s="653" t="str">
        <f>'[1]Heat plate'!N131</f>
        <v>RM</v>
      </c>
      <c r="J124" s="335" t="s">
        <v>186</v>
      </c>
      <c r="K124" s="47" t="s">
        <v>187</v>
      </c>
      <c r="M124" s="654"/>
      <c r="N124" s="597"/>
    </row>
    <row r="125" ht="22.5" customHeight="1" spans="1:14">
      <c r="A125" s="200" t="str">
        <f>'[1]Heat plate'!A132</f>
        <v>HEAT103</v>
      </c>
      <c r="B125" s="200" t="str">
        <f>'[1]Heat plate'!B132</f>
        <v>HCPF-60</v>
      </c>
      <c r="C125" s="335" t="s">
        <v>188</v>
      </c>
      <c r="D125" s="220" t="s">
        <v>189</v>
      </c>
      <c r="E125" s="348" t="s">
        <v>190</v>
      </c>
      <c r="F125" s="220">
        <v>500</v>
      </c>
      <c r="G125" s="58" t="s">
        <v>191</v>
      </c>
      <c r="H125" s="220">
        <v>20</v>
      </c>
      <c r="I125" s="195">
        <f>'[1]Heat plate'!N132</f>
        <v>515.010162601626</v>
      </c>
      <c r="J125" s="220" t="s">
        <v>192</v>
      </c>
      <c r="K125" s="655"/>
      <c r="M125" s="654"/>
      <c r="N125" s="597"/>
    </row>
    <row r="126" ht="22.5" customHeight="1" spans="1:14">
      <c r="A126" s="200" t="str">
        <f>'[1]Heat plate'!A133</f>
        <v>HEAT104</v>
      </c>
      <c r="B126" s="200" t="str">
        <f>'[1]Heat plate'!B133</f>
        <v>HCPF-70</v>
      </c>
      <c r="C126" s="336"/>
      <c r="D126" s="220" t="s">
        <v>193</v>
      </c>
      <c r="E126" s="350"/>
      <c r="F126" s="220">
        <v>550</v>
      </c>
      <c r="G126" s="59"/>
      <c r="H126" s="220">
        <v>24</v>
      </c>
      <c r="I126" s="195">
        <f>'[1]Heat plate'!N133</f>
        <v>536.001016260163</v>
      </c>
      <c r="J126" s="220" t="s">
        <v>194</v>
      </c>
      <c r="K126" s="656"/>
      <c r="M126" s="654"/>
      <c r="N126" s="597"/>
    </row>
    <row r="127" ht="22.5" customHeight="1" spans="1:14">
      <c r="A127" s="200" t="str">
        <f>'[1]Heat plate'!A134</f>
        <v>HEAT105</v>
      </c>
      <c r="B127" s="200" t="str">
        <f>'[1]Heat plate'!B134</f>
        <v>HCPF-80</v>
      </c>
      <c r="C127" s="336"/>
      <c r="D127" s="220" t="s">
        <v>195</v>
      </c>
      <c r="E127" s="350"/>
      <c r="F127" s="220">
        <v>550</v>
      </c>
      <c r="G127" s="60"/>
      <c r="H127" s="220">
        <v>30</v>
      </c>
      <c r="I127" s="195">
        <f>'[1]Heat plate'!N134</f>
        <v>650.025406504065</v>
      </c>
      <c r="J127" s="220" t="s">
        <v>196</v>
      </c>
      <c r="K127" s="657"/>
      <c r="M127" s="654"/>
      <c r="N127" s="597"/>
    </row>
    <row r="128" ht="22.5" customHeight="1" spans="1:14">
      <c r="A128" s="200" t="str">
        <f>'[1]Heat plate'!A135</f>
        <v>HEAT106</v>
      </c>
      <c r="B128" s="200" t="str">
        <f>'[1]Heat plate'!B135</f>
        <v>HGAM-70</v>
      </c>
      <c r="C128" s="336"/>
      <c r="D128" s="220" t="s">
        <v>197</v>
      </c>
      <c r="E128" s="350"/>
      <c r="F128" s="220">
        <v>300</v>
      </c>
      <c r="G128" s="58" t="s">
        <v>198</v>
      </c>
      <c r="H128" s="220">
        <v>18</v>
      </c>
      <c r="I128" s="195">
        <f>'[1]Heat plate'!N135</f>
        <v>328.424796747968</v>
      </c>
      <c r="J128" s="220" t="s">
        <v>199</v>
      </c>
      <c r="K128" s="655"/>
      <c r="M128" s="654"/>
      <c r="N128" s="597"/>
    </row>
    <row r="129" ht="22.5" customHeight="1" spans="1:14">
      <c r="A129" s="200" t="str">
        <f>'[1]Heat plate'!A136</f>
        <v>HEAT107</v>
      </c>
      <c r="B129" s="200" t="str">
        <f>'[1]Heat plate'!B136</f>
        <v>HGAM-75</v>
      </c>
      <c r="C129" s="336"/>
      <c r="D129" s="220" t="s">
        <v>189</v>
      </c>
      <c r="E129" s="350"/>
      <c r="F129" s="220">
        <v>380</v>
      </c>
      <c r="G129" s="60"/>
      <c r="H129" s="220">
        <v>20</v>
      </c>
      <c r="I129" s="195">
        <f>'[1]Heat plate'!N136</f>
        <v>337.063008130081</v>
      </c>
      <c r="J129" s="220" t="s">
        <v>200</v>
      </c>
      <c r="K129" s="656"/>
      <c r="M129" s="654"/>
      <c r="N129" s="597"/>
    </row>
    <row r="130" ht="22.5" customHeight="1" spans="1:14">
      <c r="A130" s="200" t="str">
        <f>'[1]Heat plate'!A137</f>
        <v>HEAT108</v>
      </c>
      <c r="B130" s="200" t="str">
        <f>'[1]Heat plate'!B137</f>
        <v>HGAM-80</v>
      </c>
      <c r="C130" s="339"/>
      <c r="D130" s="220" t="s">
        <v>193</v>
      </c>
      <c r="E130" s="350"/>
      <c r="F130" s="220">
        <v>500</v>
      </c>
      <c r="G130" s="57" t="s">
        <v>191</v>
      </c>
      <c r="H130" s="220">
        <v>22</v>
      </c>
      <c r="I130" s="195">
        <f>'[1]Heat plate'!N137</f>
        <v>485.899390243902</v>
      </c>
      <c r="J130" s="220" t="s">
        <v>201</v>
      </c>
      <c r="K130" s="657"/>
      <c r="M130" s="654"/>
      <c r="N130" s="597"/>
    </row>
    <row r="131" ht="22.5" customHeight="1" spans="1:14">
      <c r="A131" s="200" t="str">
        <f>'[1]Heat plate'!A138</f>
        <v>HEAT109</v>
      </c>
      <c r="B131" s="200" t="str">
        <f>'[1]Heat plate'!B138</f>
        <v>HCT-26S</v>
      </c>
      <c r="C131" s="658" t="s">
        <v>202</v>
      </c>
      <c r="D131" s="220" t="s">
        <v>197</v>
      </c>
      <c r="E131" s="350"/>
      <c r="F131" s="220">
        <v>140</v>
      </c>
      <c r="G131" s="58" t="s">
        <v>203</v>
      </c>
      <c r="H131" s="220">
        <v>26</v>
      </c>
      <c r="I131" s="195">
        <f>'[1]Heat plate'!N138</f>
        <v>452.815040650407</v>
      </c>
      <c r="J131" s="220" t="s">
        <v>204</v>
      </c>
      <c r="K131" s="655"/>
      <c r="M131" s="654"/>
      <c r="N131" s="597"/>
    </row>
    <row r="132" ht="22.5" customHeight="1" spans="1:14">
      <c r="A132" s="200" t="str">
        <f>'[1]Heat plate'!A139</f>
        <v>HEAT110</v>
      </c>
      <c r="B132" s="200" t="str">
        <f>'[1]Heat plate'!B139</f>
        <v>HCT-30S</v>
      </c>
      <c r="C132" s="659"/>
      <c r="D132" s="220" t="s">
        <v>189</v>
      </c>
      <c r="E132" s="350"/>
      <c r="F132" s="220">
        <v>180</v>
      </c>
      <c r="G132" s="59"/>
      <c r="H132" s="220">
        <v>30</v>
      </c>
      <c r="I132" s="195">
        <f>'[1]Heat plate'!N139</f>
        <v>603.551829268293</v>
      </c>
      <c r="J132" s="220" t="s">
        <v>205</v>
      </c>
      <c r="K132" s="656"/>
      <c r="M132" s="654"/>
      <c r="N132" s="597"/>
    </row>
    <row r="133" ht="22.5" customHeight="1" spans="1:14">
      <c r="A133" s="200" t="str">
        <f>'[1]Heat plate'!A140</f>
        <v>HEAT111</v>
      </c>
      <c r="B133" s="200" t="str">
        <f>'[1]Heat plate'!B140</f>
        <v>HCT-33S</v>
      </c>
      <c r="C133" s="660"/>
      <c r="D133" s="220" t="s">
        <v>193</v>
      </c>
      <c r="E133" s="352"/>
      <c r="F133" s="220">
        <v>200</v>
      </c>
      <c r="G133" s="60"/>
      <c r="H133" s="220">
        <v>33</v>
      </c>
      <c r="I133" s="195">
        <f>'[1]Heat plate'!N140</f>
        <v>621.260162601626</v>
      </c>
      <c r="J133" s="220" t="s">
        <v>206</v>
      </c>
      <c r="K133" s="657"/>
      <c r="M133" s="654"/>
      <c r="N133" s="597"/>
    </row>
    <row r="134" s="186" customFormat="1" ht="102.75" customHeight="1" spans="1:14">
      <c r="A134" s="200" t="str">
        <f>'[1]Heat plate'!A141</f>
        <v>HEAT112</v>
      </c>
      <c r="B134" s="200" t="str">
        <f>'[1]Heat plate'!B141</f>
        <v>PC-10</v>
      </c>
      <c r="C134" s="661" t="s">
        <v>207</v>
      </c>
      <c r="D134" s="335" t="s">
        <v>208</v>
      </c>
      <c r="E134" s="348" t="s">
        <v>209</v>
      </c>
      <c r="F134" s="662"/>
      <c r="G134" s="335" t="s">
        <v>210</v>
      </c>
      <c r="H134" s="220"/>
      <c r="I134" s="195">
        <f>'[1]Heat plate'!N141</f>
        <v>119.811991869919</v>
      </c>
      <c r="J134" s="662"/>
      <c r="K134" s="651"/>
      <c r="L134" s="377"/>
      <c r="M134" s="584"/>
      <c r="N134" s="597"/>
    </row>
    <row r="135" ht="22.5" customHeight="1" spans="1:14">
      <c r="A135" s="200" t="str">
        <f>'[1]Heat plate'!A142</f>
        <v>HEAT113</v>
      </c>
      <c r="B135" s="200" t="str">
        <f>'[1]Heat plate'!B142</f>
        <v>HCPF-60</v>
      </c>
      <c r="C135" s="335" t="s">
        <v>188</v>
      </c>
      <c r="D135" s="220" t="s">
        <v>189</v>
      </c>
      <c r="E135" s="348" t="s">
        <v>211</v>
      </c>
      <c r="F135" s="220">
        <v>500</v>
      </c>
      <c r="G135" s="58" t="s">
        <v>191</v>
      </c>
      <c r="H135" s="220">
        <v>20</v>
      </c>
      <c r="I135" s="195">
        <f>'[1]Heat plate'!N142</f>
        <v>519.674796747968</v>
      </c>
      <c r="J135" s="220" t="s">
        <v>192</v>
      </c>
      <c r="K135" s="655"/>
      <c r="M135" s="654"/>
      <c r="N135" s="597"/>
    </row>
    <row r="136" ht="22.5" customHeight="1" spans="1:14">
      <c r="A136" s="200" t="str">
        <f>'[1]Heat plate'!A143</f>
        <v>HEAT114</v>
      </c>
      <c r="B136" s="200" t="str">
        <f>'[1]Heat plate'!B143</f>
        <v>HCPF-70</v>
      </c>
      <c r="C136" s="336"/>
      <c r="D136" s="220" t="s">
        <v>193</v>
      </c>
      <c r="E136" s="350"/>
      <c r="F136" s="220">
        <v>550</v>
      </c>
      <c r="G136" s="59"/>
      <c r="H136" s="220">
        <v>24</v>
      </c>
      <c r="I136" s="195">
        <f>'[1]Heat plate'!N143</f>
        <v>540.060975609756</v>
      </c>
      <c r="J136" s="220" t="s">
        <v>194</v>
      </c>
      <c r="K136" s="656"/>
      <c r="M136" s="654"/>
      <c r="N136" s="597"/>
    </row>
    <row r="137" ht="22.5" customHeight="1" spans="1:14">
      <c r="A137" s="200" t="str">
        <f>'[1]Heat plate'!A144</f>
        <v>HEAT115</v>
      </c>
      <c r="B137" s="200" t="str">
        <f>'[1]Heat plate'!B144</f>
        <v>HCPF-80</v>
      </c>
      <c r="C137" s="336"/>
      <c r="D137" s="220" t="s">
        <v>195</v>
      </c>
      <c r="E137" s="350"/>
      <c r="F137" s="220">
        <v>550</v>
      </c>
      <c r="G137" s="60"/>
      <c r="H137" s="220">
        <v>30</v>
      </c>
      <c r="I137" s="195">
        <f>'[1]Heat plate'!N144</f>
        <v>655.640243902439</v>
      </c>
      <c r="J137" s="220" t="s">
        <v>196</v>
      </c>
      <c r="K137" s="657"/>
      <c r="M137" s="654"/>
      <c r="N137" s="597"/>
    </row>
    <row r="138" ht="22.5" customHeight="1" spans="1:14">
      <c r="A138" s="200" t="str">
        <f>'[1]Heat plate'!A145</f>
        <v>HEAT116</v>
      </c>
      <c r="B138" s="200" t="str">
        <f>'[1]Heat plate'!B145</f>
        <v>HGAM-70</v>
      </c>
      <c r="C138" s="336"/>
      <c r="D138" s="220" t="s">
        <v>197</v>
      </c>
      <c r="E138" s="350"/>
      <c r="F138" s="220">
        <v>300</v>
      </c>
      <c r="G138" s="58" t="s">
        <v>198</v>
      </c>
      <c r="H138" s="220">
        <v>18</v>
      </c>
      <c r="I138" s="195">
        <f>'[1]Heat plate'!N145</f>
        <v>345.269308943089</v>
      </c>
      <c r="J138" s="220" t="s">
        <v>199</v>
      </c>
      <c r="K138" s="655"/>
      <c r="M138" s="654"/>
      <c r="N138" s="597"/>
    </row>
    <row r="139" ht="22.5" customHeight="1" spans="1:14">
      <c r="A139" s="200" t="str">
        <f>'[1]Heat plate'!A146</f>
        <v>HEAT117</v>
      </c>
      <c r="B139" s="200" t="str">
        <f>'[1]Heat plate'!B146</f>
        <v>HGAM-75</v>
      </c>
      <c r="C139" s="336"/>
      <c r="D139" s="220" t="s">
        <v>189</v>
      </c>
      <c r="E139" s="350"/>
      <c r="F139" s="220">
        <v>380</v>
      </c>
      <c r="G139" s="60"/>
      <c r="H139" s="220">
        <v>20</v>
      </c>
      <c r="I139" s="195">
        <f>'[1]Heat plate'!N146</f>
        <v>351.488821138211</v>
      </c>
      <c r="J139" s="220" t="s">
        <v>200</v>
      </c>
      <c r="K139" s="656"/>
      <c r="M139" s="654"/>
      <c r="N139" s="597"/>
    </row>
    <row r="140" ht="22.5" customHeight="1" spans="1:14">
      <c r="A140" s="200" t="str">
        <f>'[1]Heat plate'!A147</f>
        <v>HEAT118</v>
      </c>
      <c r="B140" s="200" t="str">
        <f>'[1]Heat plate'!B147</f>
        <v>HGAM-80</v>
      </c>
      <c r="C140" s="339"/>
      <c r="D140" s="220" t="s">
        <v>193</v>
      </c>
      <c r="E140" s="350"/>
      <c r="F140" s="220">
        <v>500</v>
      </c>
      <c r="G140" s="57" t="s">
        <v>191</v>
      </c>
      <c r="H140" s="220">
        <v>22</v>
      </c>
      <c r="I140" s="195">
        <f>'[1]Heat plate'!N147</f>
        <v>493.673780487805</v>
      </c>
      <c r="J140" s="220" t="s">
        <v>201</v>
      </c>
      <c r="K140" s="657"/>
      <c r="M140" s="654"/>
      <c r="N140" s="597"/>
    </row>
    <row r="141" ht="22.5" customHeight="1" spans="1:14">
      <c r="A141" s="200" t="str">
        <f>'[1]Heat plate'!A148</f>
        <v>HEAT119</v>
      </c>
      <c r="B141" s="200" t="str">
        <f>'[1]Heat plate'!B148</f>
        <v>HCT-26S</v>
      </c>
      <c r="C141" s="658" t="s">
        <v>202</v>
      </c>
      <c r="D141" s="220" t="s">
        <v>197</v>
      </c>
      <c r="E141" s="350"/>
      <c r="F141" s="220">
        <v>140</v>
      </c>
      <c r="G141" s="58" t="s">
        <v>203</v>
      </c>
      <c r="H141" s="220">
        <v>26</v>
      </c>
      <c r="I141" s="195">
        <f>'[1]Heat plate'!N148</f>
        <v>462.403455284553</v>
      </c>
      <c r="J141" s="220" t="s">
        <v>204</v>
      </c>
      <c r="K141" s="655"/>
      <c r="M141" s="654"/>
      <c r="N141" s="597"/>
    </row>
    <row r="142" ht="22.5" customHeight="1" spans="1:14">
      <c r="A142" s="200" t="str">
        <f>'[1]Heat plate'!A149</f>
        <v>HEAT120</v>
      </c>
      <c r="B142" s="200" t="str">
        <f>'[1]Heat plate'!B149</f>
        <v>HCT-30S</v>
      </c>
      <c r="C142" s="659"/>
      <c r="D142" s="220" t="s">
        <v>189</v>
      </c>
      <c r="E142" s="350"/>
      <c r="F142" s="220">
        <v>180</v>
      </c>
      <c r="G142" s="59"/>
      <c r="H142" s="220">
        <v>30</v>
      </c>
      <c r="I142" s="195">
        <f>'[1]Heat plate'!N149</f>
        <v>614.263211382114</v>
      </c>
      <c r="J142" s="220" t="s">
        <v>205</v>
      </c>
      <c r="K142" s="656"/>
      <c r="M142" s="654"/>
      <c r="N142" s="597"/>
    </row>
    <row r="143" ht="22.5" customHeight="1" spans="1:14">
      <c r="A143" s="200" t="str">
        <f>'[1]Heat plate'!A150</f>
        <v>HEAT121</v>
      </c>
      <c r="B143" s="200" t="str">
        <f>'[1]Heat plate'!B150</f>
        <v>HCT-33S</v>
      </c>
      <c r="C143" s="660"/>
      <c r="D143" s="220" t="s">
        <v>193</v>
      </c>
      <c r="E143" s="352"/>
      <c r="F143" s="220">
        <v>200</v>
      </c>
      <c r="G143" s="60"/>
      <c r="H143" s="220">
        <v>33</v>
      </c>
      <c r="I143" s="195">
        <f>'[1]Heat plate'!N150</f>
        <v>631.539634146342</v>
      </c>
      <c r="J143" s="335" t="s">
        <v>206</v>
      </c>
      <c r="K143" s="656"/>
      <c r="M143" s="654"/>
      <c r="N143" s="597"/>
    </row>
    <row r="144" ht="64.5" customHeight="1" spans="1:14">
      <c r="A144" s="200" t="str">
        <f>'[1]Heat plate'!A151</f>
        <v>HEAT122</v>
      </c>
      <c r="B144" s="200" t="str">
        <f>'[1]Heat plate'!B151</f>
        <v>HQSm-80AX</v>
      </c>
      <c r="C144" s="220"/>
      <c r="D144" s="220" t="s">
        <v>197</v>
      </c>
      <c r="E144" s="69"/>
      <c r="F144" s="220"/>
      <c r="G144" s="57"/>
      <c r="H144" s="220"/>
      <c r="I144" s="195">
        <f>'[1]Heat plate'!N151</f>
        <v>604.674796747968</v>
      </c>
      <c r="J144" s="220"/>
      <c r="K144" s="651"/>
      <c r="M144" s="654"/>
      <c r="N144" s="597"/>
    </row>
    <row r="145" ht="24" customHeight="1" spans="1:14">
      <c r="A145" s="200">
        <f>'[1]Heat plate'!A152</f>
        <v>0</v>
      </c>
      <c r="B145" s="200">
        <f>'[1]Heat plate'!B152</f>
        <v>0</v>
      </c>
      <c r="C145" s="663"/>
      <c r="D145" s="229"/>
      <c r="E145" s="664"/>
      <c r="F145" s="229"/>
      <c r="G145" s="76"/>
      <c r="H145" s="229"/>
      <c r="I145" s="668"/>
      <c r="J145" s="229"/>
      <c r="K145" s="597"/>
      <c r="M145" s="654"/>
      <c r="N145" s="597"/>
    </row>
    <row r="146" ht="22.5" spans="1:13">
      <c r="A146" s="200" t="str">
        <f>'[1]Heat plate'!A153</f>
        <v>ITEM CODE</v>
      </c>
      <c r="B146" s="200" t="str">
        <f>'[1]Heat plate'!B153</f>
        <v>Model No.</v>
      </c>
      <c r="C146" s="220" t="s">
        <v>180</v>
      </c>
      <c r="D146" s="220" t="s">
        <v>184</v>
      </c>
      <c r="E146" s="220" t="str">
        <f>'[2]Heat plate'!$E$140</f>
        <v>Dealer Cash(RM) above 5pcs -5%</v>
      </c>
      <c r="F146" s="47" t="s">
        <v>187</v>
      </c>
      <c r="G146" s="229"/>
      <c r="H146" s="315"/>
      <c r="I146" s="229"/>
      <c r="J146" s="669"/>
      <c r="K146" s="623"/>
      <c r="L146" s="229"/>
      <c r="M146" s="572"/>
    </row>
    <row r="147" spans="1:11">
      <c r="A147" s="200" t="str">
        <f>'[1]Heat plate'!A154</f>
        <v>HEAT123</v>
      </c>
      <c r="B147" s="200" t="str">
        <f>'[1]Heat plate'!B154</f>
        <v>DN15-S</v>
      </c>
      <c r="C147" s="57" t="s">
        <v>212</v>
      </c>
      <c r="D147" s="73" t="s">
        <v>213</v>
      </c>
      <c r="E147" s="665" t="e">
        <f>'[1]Heat plate'!E154</f>
        <v>#DIV/0!</v>
      </c>
      <c r="F147" s="666"/>
      <c r="G147" s="25"/>
      <c r="H147" s="584"/>
      <c r="I147" s="584"/>
      <c r="J147" s="654"/>
      <c r="K147" s="597"/>
    </row>
    <row r="148" ht="15" customHeight="1" spans="1:11">
      <c r="A148" s="200" t="str">
        <f>'[1]Heat plate'!A155</f>
        <v>HEAT124</v>
      </c>
      <c r="B148" s="200" t="str">
        <f>'[1]Heat plate'!B155</f>
        <v>DN20-S</v>
      </c>
      <c r="C148" s="57"/>
      <c r="D148" s="73" t="s">
        <v>214</v>
      </c>
      <c r="E148" s="665" t="e">
        <f>'[1]Heat plate'!E155</f>
        <v>#DIV/0!</v>
      </c>
      <c r="F148" s="666"/>
      <c r="G148" s="597"/>
      <c r="H148" s="584"/>
      <c r="I148" s="584"/>
      <c r="J148" s="654"/>
      <c r="K148" s="597"/>
    </row>
    <row r="149" spans="1:11">
      <c r="A149" s="200" t="str">
        <f>'[1]Heat plate'!A156</f>
        <v>HEAT125</v>
      </c>
      <c r="B149" s="200" t="str">
        <f>'[1]Heat plate'!B156</f>
        <v>DN25-S</v>
      </c>
      <c r="C149" s="57"/>
      <c r="D149" s="73" t="s">
        <v>215</v>
      </c>
      <c r="E149" s="665" t="e">
        <f>'[1]Heat plate'!E156</f>
        <v>#DIV/0!</v>
      </c>
      <c r="F149" s="666"/>
      <c r="G149" s="597"/>
      <c r="H149" s="584"/>
      <c r="I149" s="584"/>
      <c r="J149" s="654"/>
      <c r="K149" s="597"/>
    </row>
    <row r="150" spans="1:11">
      <c r="A150" s="200" t="str">
        <f>'[1]Heat plate'!A157</f>
        <v>HEAT126</v>
      </c>
      <c r="B150" s="200" t="str">
        <f>'[1]Heat plate'!B157</f>
        <v>DN15-B</v>
      </c>
      <c r="C150" s="57" t="s">
        <v>216</v>
      </c>
      <c r="D150" s="73" t="s">
        <v>213</v>
      </c>
      <c r="E150" s="665" t="e">
        <f>'[1]Heat plate'!E157</f>
        <v>#DIV/0!</v>
      </c>
      <c r="F150" s="651"/>
      <c r="G150" s="597"/>
      <c r="H150" s="584"/>
      <c r="I150" s="584"/>
      <c r="J150" s="654"/>
      <c r="K150" s="597"/>
    </row>
    <row r="151" ht="15" customHeight="1" spans="1:11">
      <c r="A151" s="200" t="str">
        <f>'[1]Heat plate'!A158</f>
        <v>HEAT127</v>
      </c>
      <c r="B151" s="200" t="str">
        <f>'[1]Heat plate'!B158</f>
        <v>DN20-B</v>
      </c>
      <c r="C151" s="57"/>
      <c r="D151" s="73" t="s">
        <v>214</v>
      </c>
      <c r="E151" s="665" t="e">
        <f>'[1]Heat plate'!E158</f>
        <v>#DIV/0!</v>
      </c>
      <c r="F151" s="651"/>
      <c r="G151" s="597"/>
      <c r="H151" s="584"/>
      <c r="I151" s="584"/>
      <c r="J151" s="654"/>
      <c r="K151" s="597"/>
    </row>
    <row r="152" spans="1:11">
      <c r="A152" s="200" t="str">
        <f>'[1]Heat plate'!A159</f>
        <v>HEAT128</v>
      </c>
      <c r="B152" s="200" t="str">
        <f>'[1]Heat plate'!B159</f>
        <v>DN25-B</v>
      </c>
      <c r="C152" s="57"/>
      <c r="D152" s="73" t="s">
        <v>215</v>
      </c>
      <c r="E152" s="665" t="e">
        <f>'[1]Heat plate'!E159</f>
        <v>#DIV/0!</v>
      </c>
      <c r="F152" s="651"/>
      <c r="G152" s="597"/>
      <c r="H152" s="584"/>
      <c r="I152" s="584"/>
      <c r="J152" s="654"/>
      <c r="K152" s="597"/>
    </row>
    <row r="153" spans="1:11">
      <c r="A153" s="200" t="str">
        <f>'[1]Heat plate'!A160</f>
        <v>HEAT129</v>
      </c>
      <c r="B153" s="200" t="str">
        <f>'[1]Heat plate'!B160</f>
        <v>DN32-B</v>
      </c>
      <c r="C153" s="57"/>
      <c r="D153" s="73" t="s">
        <v>217</v>
      </c>
      <c r="E153" s="665" t="e">
        <f>'[1]Heat plate'!E160</f>
        <v>#DIV/0!</v>
      </c>
      <c r="F153" s="651"/>
      <c r="G153" s="597"/>
      <c r="H153" s="584"/>
      <c r="I153" s="584"/>
      <c r="J153" s="654"/>
      <c r="K153" s="597"/>
    </row>
    <row r="154" spans="1:11">
      <c r="A154" s="200" t="str">
        <f>'[1]Heat plate'!A161</f>
        <v>HEAT130</v>
      </c>
      <c r="B154" s="200" t="str">
        <f>'[1]Heat plate'!B161</f>
        <v>DN40-B</v>
      </c>
      <c r="C154" s="57"/>
      <c r="D154" s="73" t="s">
        <v>218</v>
      </c>
      <c r="E154" s="665" t="e">
        <f>'[1]Heat plate'!E161</f>
        <v>#DIV/0!</v>
      </c>
      <c r="F154" s="651"/>
      <c r="G154" s="597"/>
      <c r="H154" s="584"/>
      <c r="I154" s="584"/>
      <c r="J154" s="654"/>
      <c r="K154" s="597"/>
    </row>
    <row r="155" spans="1:1">
      <c r="A155" s="192" t="s">
        <v>116</v>
      </c>
    </row>
    <row r="156" spans="1:1">
      <c r="A156" s="7" t="s">
        <v>117</v>
      </c>
    </row>
    <row r="157" spans="1:1">
      <c r="A157" s="7" t="s">
        <v>118</v>
      </c>
    </row>
    <row r="158" spans="1:1">
      <c r="A158" s="7" t="s">
        <v>119</v>
      </c>
    </row>
    <row r="159" spans="1:1">
      <c r="A159" s="317" t="s">
        <v>120</v>
      </c>
    </row>
    <row r="160" spans="1:1">
      <c r="A160" s="7" t="s">
        <v>129</v>
      </c>
    </row>
    <row r="169" spans="1:8">
      <c r="A169" s="667"/>
      <c r="H169" s="465"/>
    </row>
    <row r="171" spans="1:4">
      <c r="A171" s="667" t="s">
        <v>219</v>
      </c>
      <c r="D171" s="465" t="s">
        <v>220</v>
      </c>
    </row>
  </sheetData>
  <mergeCells count="37">
    <mergeCell ref="C9:C44"/>
    <mergeCell ref="C45:C68"/>
    <mergeCell ref="C69:C74"/>
    <mergeCell ref="C75:C83"/>
    <mergeCell ref="C84:C89"/>
    <mergeCell ref="C90:C95"/>
    <mergeCell ref="C96:C106"/>
    <mergeCell ref="C107:C116"/>
    <mergeCell ref="C117:C122"/>
    <mergeCell ref="C125:C130"/>
    <mergeCell ref="C131:C133"/>
    <mergeCell ref="C135:C140"/>
    <mergeCell ref="C141:C143"/>
    <mergeCell ref="C147:C149"/>
    <mergeCell ref="C150:C154"/>
    <mergeCell ref="E125:E133"/>
    <mergeCell ref="E135:E143"/>
    <mergeCell ref="F147:F149"/>
    <mergeCell ref="F150:F154"/>
    <mergeCell ref="G125:G127"/>
    <mergeCell ref="G128:G129"/>
    <mergeCell ref="G131:G133"/>
    <mergeCell ref="G135:G137"/>
    <mergeCell ref="G138:G139"/>
    <mergeCell ref="G141:G143"/>
    <mergeCell ref="K18:K20"/>
    <mergeCell ref="K24:K27"/>
    <mergeCell ref="K28:K31"/>
    <mergeCell ref="K53:K56"/>
    <mergeCell ref="K57:K60"/>
    <mergeCell ref="K91:K95"/>
    <mergeCell ref="K125:K127"/>
    <mergeCell ref="K128:K130"/>
    <mergeCell ref="K131:K133"/>
    <mergeCell ref="K135:K137"/>
    <mergeCell ref="K138:K140"/>
    <mergeCell ref="K141:K143"/>
  </mergeCells>
  <pageMargins left="0.708661417322835" right="0.708661417322835" top="0.748031496062992" bottom="0.748031496062992" header="0.31496062992126" footer="0.31496062992126"/>
  <pageSetup paperSize="9"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tabColor rgb="FFFFFF00"/>
  </sheetPr>
  <dimension ref="A1:BK67"/>
  <sheetViews>
    <sheetView zoomScale="115" zoomScaleNormal="115" workbookViewId="0">
      <pane xSplit="2" ySplit="8" topLeftCell="C9" activePane="bottomRight" state="frozen"/>
      <selection/>
      <selection pane="topRight"/>
      <selection pane="bottomLeft"/>
      <selection pane="bottomRight" activeCell="O13" sqref="O13"/>
    </sheetView>
  </sheetViews>
  <sheetFormatPr defaultColWidth="9" defaultRowHeight="15"/>
  <cols>
    <col min="1" max="1" width="13.1428571428571" style="186" customWidth="1"/>
    <col min="2" max="2" width="16.2857142857143" style="186" customWidth="1"/>
    <col min="3" max="3" width="18" style="186" customWidth="1"/>
    <col min="4" max="4" width="13.5714285714286" style="244" customWidth="1"/>
    <col min="5" max="5" width="10.4285714285714" style="244" customWidth="1"/>
    <col min="6" max="6" width="11.4285714285714" style="244" customWidth="1"/>
    <col min="7" max="7" width="9.42857142857143" style="244" customWidth="1"/>
    <col min="8" max="8" width="12.4285714285714" style="244" customWidth="1"/>
    <col min="9" max="9" width="13" style="244" customWidth="1"/>
    <col min="10" max="10" width="16.1428571428571" style="244" customWidth="1"/>
    <col min="11" max="11" width="10" style="186" customWidth="1"/>
    <col min="12" max="12" width="13.2857142857143" style="244" customWidth="1"/>
    <col min="13" max="13" width="12.5714285714286" style="574" customWidth="1"/>
    <col min="14" max="14" width="13.8571428571429" style="244" customWidth="1"/>
    <col min="15" max="15" width="12.5714285714286" style="244" customWidth="1"/>
    <col min="16" max="16" width="13.8571428571429" style="244" customWidth="1"/>
    <col min="17" max="17" width="10.2857142857143" style="244" customWidth="1"/>
    <col min="18" max="18" width="18.4285714285714" style="244" customWidth="1"/>
    <col min="19" max="19" width="11.1428571428571" style="244" customWidth="1"/>
    <col min="20" max="20" width="13.2857142857143" style="186" customWidth="1"/>
    <col min="21" max="21" width="8.57142857142857" style="244" customWidth="1"/>
    <col min="22" max="22" width="12.2857142857143" style="244" customWidth="1"/>
    <col min="23" max="23" width="10.8571428571429" style="244" customWidth="1"/>
    <col min="24" max="24" width="12" style="244" customWidth="1"/>
    <col min="25" max="25" width="11.7142857142857" style="244" customWidth="1"/>
    <col min="26" max="26" width="19.5714285714286" style="244" customWidth="1"/>
    <col min="27" max="27" width="12.5714285714286" style="244" customWidth="1"/>
    <col min="28" max="28" width="12.1428571428571" style="244" customWidth="1"/>
    <col min="29" max="29" width="9" style="244" customWidth="1"/>
    <col min="30" max="30" width="12.5714285714286" style="244" customWidth="1"/>
    <col min="31" max="31" width="8.28571428571429" style="244" customWidth="1"/>
    <col min="32" max="32" width="11.1428571428571" style="244" customWidth="1"/>
    <col min="33" max="33" width="14" style="244" customWidth="1"/>
    <col min="34" max="34" width="11.4285714285714" style="244" customWidth="1"/>
    <col min="35" max="35" width="10" style="575" customWidth="1"/>
    <col min="36" max="36" width="11.4285714285714" style="575" customWidth="1"/>
    <col min="37" max="37" width="9.28571428571429" style="575" customWidth="1"/>
    <col min="38" max="38" width="9.42857142857143" style="575" customWidth="1"/>
    <col min="39" max="39" width="8.28571428571429" style="575" customWidth="1"/>
    <col min="40" max="40" width="10.7142857142857" style="575" customWidth="1"/>
    <col min="41" max="41" width="11.8571428571429" style="244" customWidth="1"/>
    <col min="42" max="42" width="12" style="244" customWidth="1"/>
    <col min="43" max="43" width="12" style="244" hidden="1" customWidth="1"/>
    <col min="44" max="45" width="7" style="244" hidden="1" customWidth="1"/>
    <col min="46" max="46" width="10.8571428571429" style="244" customWidth="1"/>
    <col min="47" max="47" width="12" style="244" customWidth="1"/>
    <col min="48" max="48" width="10.1428571428571" style="244" customWidth="1"/>
    <col min="49" max="49" width="10.4285714285714" style="244" customWidth="1"/>
    <col min="50" max="50" width="7" style="244" customWidth="1"/>
    <col min="51" max="51" width="11.8571428571429" style="244" customWidth="1"/>
    <col min="52" max="52" width="7" style="244" customWidth="1"/>
    <col min="53" max="53" width="14.7142857142857" style="244" customWidth="1"/>
    <col min="54" max="54" width="11.2857142857143" style="244" customWidth="1"/>
    <col min="55" max="55" width="10.1428571428571" style="244" customWidth="1"/>
    <col min="56" max="58" width="7" style="244" customWidth="1"/>
    <col min="59" max="59" width="12.4285714285714" style="244" customWidth="1"/>
    <col min="60" max="60" width="18.8571428571429" style="244" customWidth="1"/>
    <col min="61" max="61" width="14.4285714285714" style="244" customWidth="1"/>
    <col min="62" max="62" width="18.8571428571429" style="244" customWidth="1"/>
    <col min="63" max="63" width="13.5714285714286" style="244" customWidth="1"/>
    <col min="64" max="64" width="16.5714285714286" style="244" customWidth="1"/>
    <col min="65" max="65" width="9.57142857142857" style="244" customWidth="1"/>
    <col min="66" max="66" width="10.2857142857143" style="244" customWidth="1"/>
    <col min="67" max="67" width="12.7142857142857" style="244" customWidth="1"/>
    <col min="68" max="68" width="9.85714285714286" style="244" customWidth="1"/>
    <col min="69" max="69" width="9.57142857142857" style="244" customWidth="1"/>
    <col min="70" max="70" width="6.14285714285714" style="244" customWidth="1"/>
    <col min="71" max="78" width="18.1428571428571" style="244" customWidth="1"/>
    <col min="79" max="79" width="10" style="244" customWidth="1"/>
    <col min="80" max="16384" width="9.14285714285714" style="244"/>
  </cols>
  <sheetData>
    <row r="1" s="573" customFormat="1" ht="11.25" customHeight="1" spans="1:39">
      <c r="A1" s="7" t="s">
        <v>0</v>
      </c>
      <c r="B1" s="576"/>
      <c r="C1" s="577"/>
      <c r="K1" s="576"/>
      <c r="M1" s="587"/>
      <c r="T1" s="576"/>
      <c r="V1" s="596"/>
      <c r="AH1" s="609"/>
      <c r="AI1" s="609"/>
      <c r="AJ1" s="609"/>
      <c r="AK1" s="609"/>
      <c r="AL1" s="609"/>
      <c r="AM1" s="609"/>
    </row>
    <row r="2" s="573" customFormat="1" ht="12" hidden="1" customHeight="1" spans="1:39">
      <c r="A2" s="578"/>
      <c r="B2" s="576"/>
      <c r="C2" s="577"/>
      <c r="K2" s="576"/>
      <c r="M2" s="587"/>
      <c r="T2" s="576"/>
      <c r="V2" s="596"/>
      <c r="AH2" s="609"/>
      <c r="AI2" s="609"/>
      <c r="AJ2" s="609"/>
      <c r="AK2" s="609"/>
      <c r="AL2" s="609"/>
      <c r="AM2" s="609"/>
    </row>
    <row r="3" s="573" customFormat="1" customHeight="1" spans="1:39">
      <c r="A3" s="578" t="str">
        <f>'Heat plate'!A3</f>
        <v>DATE :5.12.25</v>
      </c>
      <c r="B3" s="576"/>
      <c r="C3" s="577"/>
      <c r="K3" s="576"/>
      <c r="M3" s="587"/>
      <c r="T3" s="576"/>
      <c r="V3" s="596"/>
      <c r="AH3" s="609"/>
      <c r="AI3" s="609"/>
      <c r="AJ3" s="609"/>
      <c r="AK3" s="609"/>
      <c r="AL3" s="609"/>
      <c r="AM3" s="609"/>
    </row>
    <row r="4" s="573" customFormat="1" ht="12" hidden="1" customHeight="1" spans="1:39">
      <c r="A4" s="578"/>
      <c r="B4" s="576"/>
      <c r="C4" s="577"/>
      <c r="K4" s="576"/>
      <c r="M4" s="587"/>
      <c r="T4" s="576"/>
      <c r="V4" s="596"/>
      <c r="AH4" s="609"/>
      <c r="AI4" s="609"/>
      <c r="AJ4" s="609"/>
      <c r="AK4" s="609"/>
      <c r="AL4" s="609"/>
      <c r="AM4" s="609"/>
    </row>
    <row r="5" s="573" customFormat="1" ht="12" hidden="1" customHeight="1" spans="1:39">
      <c r="A5" s="578"/>
      <c r="B5" s="576"/>
      <c r="C5" s="577"/>
      <c r="K5" s="576"/>
      <c r="M5" s="587"/>
      <c r="T5" s="576"/>
      <c r="V5" s="596"/>
      <c r="AH5" s="609"/>
      <c r="AI5" s="609"/>
      <c r="AJ5" s="609"/>
      <c r="AK5" s="609"/>
      <c r="AL5" s="609"/>
      <c r="AM5" s="609"/>
    </row>
    <row r="6" s="573" customFormat="1" ht="12" hidden="1" customHeight="1" spans="1:39">
      <c r="A6" s="578"/>
      <c r="B6" s="576"/>
      <c r="C6" s="577"/>
      <c r="K6" s="576"/>
      <c r="M6" s="587"/>
      <c r="T6" s="576"/>
      <c r="V6" s="596"/>
      <c r="AH6" s="609"/>
      <c r="AI6" s="609"/>
      <c r="AJ6" s="609"/>
      <c r="AK6" s="609"/>
      <c r="AL6" s="609"/>
      <c r="AM6" s="609"/>
    </row>
    <row r="7" s="573" customFormat="1" ht="12" customHeight="1" spans="1:39">
      <c r="A7" s="578"/>
      <c r="B7" s="576"/>
      <c r="C7" s="577"/>
      <c r="K7" s="576"/>
      <c r="M7" s="587"/>
      <c r="T7" s="576"/>
      <c r="V7" s="596"/>
      <c r="AH7" s="609"/>
      <c r="AI7" s="609"/>
      <c r="AJ7" s="609"/>
      <c r="AK7" s="609"/>
      <c r="AL7" s="609"/>
      <c r="AM7" s="609"/>
    </row>
    <row r="8" ht="36" customHeight="1" spans="1:40">
      <c r="A8" s="555" t="str">
        <f>[1]BITZER!$A8</f>
        <v>ITEM CODE</v>
      </c>
      <c r="B8" s="555" t="str">
        <f>[1]BITZER!$A8</f>
        <v>ITEM CODE</v>
      </c>
      <c r="C8" s="555" t="str">
        <f>[1]BITZER!$A8</f>
        <v>ITEM CODE</v>
      </c>
      <c r="D8" s="73" t="s">
        <v>124</v>
      </c>
      <c r="E8" s="141" t="str">
        <f>[1]BITZER!$E$8</f>
        <v>Accessories</v>
      </c>
      <c r="F8" s="73" t="str">
        <f>[1]BITZER!$F$8</f>
        <v>HP</v>
      </c>
      <c r="G8" s="557" t="str">
        <f>[1]BITZER!$G$8</f>
        <v>BTU AT 0C to -25C</v>
      </c>
      <c r="H8" s="579" t="str">
        <f>[1]BITZER!$N$8</f>
        <v>Germany Bitzer (RM) </v>
      </c>
      <c r="I8" s="557" t="s">
        <v>221</v>
      </c>
      <c r="J8" s="588" t="str">
        <f>[1]BITZER!$R$8</f>
        <v>CU QC MODEL</v>
      </c>
      <c r="K8" s="589" t="str">
        <f>[1]BITZER!U$8</f>
        <v>Cond QC (RM)</v>
      </c>
      <c r="L8" s="57" t="str">
        <f>[1]BITZER!$W8</f>
        <v>HTC MODEL</v>
      </c>
      <c r="M8" s="590" t="str">
        <f>[1]BITZER!$Z8</f>
        <v>HTC cond (RM)</v>
      </c>
      <c r="N8" s="432"/>
      <c r="O8" s="432"/>
      <c r="P8" s="591"/>
      <c r="Q8" s="597"/>
      <c r="R8" s="597"/>
      <c r="S8" s="591"/>
      <c r="T8" s="432"/>
      <c r="U8" s="432"/>
      <c r="V8" s="507"/>
      <c r="AI8" s="610"/>
      <c r="AJ8" s="611"/>
      <c r="AK8" s="612"/>
      <c r="AL8" s="612"/>
      <c r="AM8" s="612"/>
      <c r="AN8" s="612"/>
    </row>
    <row r="9" s="188" customFormat="1" ht="12" spans="1:40">
      <c r="A9" s="555">
        <f>[1]BITZER!$A9</f>
        <v>0</v>
      </c>
      <c r="B9" s="86" t="str">
        <f>[1]BITZER!$B9</f>
        <v>2HES-1(Y)</v>
      </c>
      <c r="C9" s="91" t="str">
        <f>[1]BITZER!$C9</f>
        <v>2HC-1.2</v>
      </c>
      <c r="D9" s="58" t="s">
        <v>222</v>
      </c>
      <c r="E9" s="73" t="str">
        <f>[1]BITZER!$E9</f>
        <v>CH</v>
      </c>
      <c r="F9" s="23" t="str">
        <f>[1]BITZER!$F9</f>
        <v>1.5 LT</v>
      </c>
      <c r="G9" s="47" t="str">
        <f>[1]BITZER!$G9</f>
        <v>4900btu</v>
      </c>
      <c r="H9" s="580">
        <f>[1]BITZER!$N9</f>
        <v>0</v>
      </c>
      <c r="I9" s="361" t="s">
        <v>223</v>
      </c>
      <c r="J9" s="443" t="str">
        <f>[1]BITZER!R9</f>
        <v>CU - 22  QC</v>
      </c>
      <c r="K9" s="592">
        <f>[1]BITZER!U9</f>
        <v>0</v>
      </c>
      <c r="L9" s="57">
        <f>[1]BITZER!$W9</f>
        <v>0</v>
      </c>
      <c r="M9" s="426">
        <f>[1]BITZER!$Z9</f>
        <v>0</v>
      </c>
      <c r="P9" s="400"/>
      <c r="Q9" s="551"/>
      <c r="R9" s="551"/>
      <c r="S9" s="598"/>
      <c r="T9" s="400"/>
      <c r="U9" s="599"/>
      <c r="V9" s="507"/>
      <c r="AI9" s="613"/>
      <c r="AJ9" s="614"/>
      <c r="AK9" s="615"/>
      <c r="AL9" s="613"/>
      <c r="AM9" s="613"/>
      <c r="AN9" s="616"/>
    </row>
    <row r="10" s="188" customFormat="1" ht="12" spans="1:40">
      <c r="A10" s="555">
        <f>[1]BITZER!$A10</f>
        <v>0</v>
      </c>
      <c r="B10" s="86" t="str">
        <f>[1]BITZER!$B10</f>
        <v>2HES-2(Y)</v>
      </c>
      <c r="C10" s="91" t="str">
        <f>[1]BITZER!$C10</f>
        <v>2HC-2.2</v>
      </c>
      <c r="D10" s="59"/>
      <c r="E10" s="73" t="str">
        <f>[1]BITZER!$E10</f>
        <v>CH</v>
      </c>
      <c r="F10" s="23" t="str">
        <f>[1]BITZER!$F10</f>
        <v>2 MT</v>
      </c>
      <c r="G10" s="47" t="str">
        <f>[1]BITZER!$G10</f>
        <v>14100btu</v>
      </c>
      <c r="H10" s="580">
        <f>[1]BITZER!$N10</f>
        <v>0</v>
      </c>
      <c r="I10" s="372"/>
      <c r="J10" s="443" t="str">
        <f>[1]BITZER!R10</f>
        <v>CU - 32  QC</v>
      </c>
      <c r="K10" s="592">
        <f>[1]BITZER!U10</f>
        <v>0</v>
      </c>
      <c r="L10" s="57" t="str">
        <f>[1]BITZER!$W10</f>
        <v>HTC-3</v>
      </c>
      <c r="M10" s="426">
        <f>[1]BITZER!$Z10</f>
        <v>0</v>
      </c>
      <c r="Q10" s="551"/>
      <c r="R10" s="551"/>
      <c r="S10" s="598"/>
      <c r="U10" s="600"/>
      <c r="V10" s="465"/>
      <c r="AI10" s="617"/>
      <c r="AJ10" s="614"/>
      <c r="AK10" s="615"/>
      <c r="AL10" s="617"/>
      <c r="AM10" s="613"/>
      <c r="AN10" s="618"/>
    </row>
    <row r="11" s="188" customFormat="1" ht="12" spans="1:40">
      <c r="A11" s="555">
        <f>[1]BITZER!$A11</f>
        <v>0</v>
      </c>
      <c r="B11" s="86" t="str">
        <f>[1]BITZER!$B11</f>
        <v>2GES-2(Y)</v>
      </c>
      <c r="C11" s="91" t="str">
        <f>[1]BITZER!$C11</f>
        <v>2GC-2.2</v>
      </c>
      <c r="D11" s="59"/>
      <c r="E11" s="73" t="str">
        <f>[1]BITZER!$E11</f>
        <v>CH</v>
      </c>
      <c r="F11" s="23" t="str">
        <f>[1]BITZER!$F11</f>
        <v>2 LT</v>
      </c>
      <c r="G11" s="47" t="str">
        <f>[1]BITZER!$G11</f>
        <v>5870btu</v>
      </c>
      <c r="H11" s="580">
        <f>[1]BITZER!$N11</f>
        <v>0</v>
      </c>
      <c r="I11" s="372"/>
      <c r="J11" s="443" t="str">
        <f>[1]BITZER!R11</f>
        <v>CU - 32  QC</v>
      </c>
      <c r="K11" s="592">
        <f>[1]BITZER!U11</f>
        <v>7833.5084052149</v>
      </c>
      <c r="L11" s="57" t="str">
        <f>[1]BITZER!$W11</f>
        <v>HTC-3</v>
      </c>
      <c r="M11" s="426">
        <f>[1]BITZER!$Z11</f>
        <v>8274.95377360757</v>
      </c>
      <c r="Q11" s="551"/>
      <c r="R11" s="551"/>
      <c r="S11" s="598"/>
      <c r="U11" s="599"/>
      <c r="AI11" s="613"/>
      <c r="AJ11" s="614"/>
      <c r="AK11" s="615"/>
      <c r="AL11" s="613"/>
      <c r="AM11" s="613"/>
      <c r="AN11" s="616"/>
    </row>
    <row r="12" s="188" customFormat="1" ht="12" spans="1:40">
      <c r="A12" s="555">
        <f>[1]BITZER!$A12</f>
        <v>0</v>
      </c>
      <c r="B12" s="86" t="str">
        <f>[1]BITZER!$B12</f>
        <v>2FES-2(Y)</v>
      </c>
      <c r="C12" s="91" t="str">
        <f>[1]BITZER!$C12</f>
        <v>2FC-2.2</v>
      </c>
      <c r="D12" s="59"/>
      <c r="E12" s="73" t="str">
        <f>[1]BITZER!$E12</f>
        <v>CH</v>
      </c>
      <c r="F12" s="23" t="str">
        <f>[1]BITZER!$F12</f>
        <v>2 LT</v>
      </c>
      <c r="G12" s="47" t="str">
        <f>[1]BITZER!$G12</f>
        <v>7030btu</v>
      </c>
      <c r="H12" s="580">
        <f>[1]BITZER!$N12</f>
        <v>4818.18181818182</v>
      </c>
      <c r="I12" s="372"/>
      <c r="J12" s="443" t="str">
        <f>[1]BITZER!R12</f>
        <v>CU - 36  QC</v>
      </c>
      <c r="K12" s="592">
        <f>[1]BITZER!U12</f>
        <v>8177.49364047608</v>
      </c>
      <c r="L12" s="57" t="str">
        <f>[1]BITZER!$W12</f>
        <v>HTC-3</v>
      </c>
      <c r="M12" s="426">
        <f>[1]BITZER!$Z12</f>
        <v>8486.38234503615</v>
      </c>
      <c r="Q12" s="551"/>
      <c r="R12" s="551"/>
      <c r="S12" s="598"/>
      <c r="U12" s="600"/>
      <c r="AI12" s="613"/>
      <c r="AJ12" s="614"/>
      <c r="AK12" s="615"/>
      <c r="AL12" s="613"/>
      <c r="AM12" s="613"/>
      <c r="AN12" s="618"/>
    </row>
    <row r="13" s="188" customFormat="1" ht="12" spans="1:40">
      <c r="A13" s="555">
        <f>[1]BITZER!$A13</f>
        <v>0</v>
      </c>
      <c r="B13" s="86" t="str">
        <f>[1]BITZER!$B13</f>
        <v>2FES-3(Y)</v>
      </c>
      <c r="C13" s="91" t="str">
        <f>[1]BITZER!$C13</f>
        <v>2FC-3.2</v>
      </c>
      <c r="D13" s="59"/>
      <c r="E13" s="73" t="str">
        <f>[1]BITZER!$E13</f>
        <v>CH</v>
      </c>
      <c r="F13" s="23" t="str">
        <f>[1]BITZER!$F13</f>
        <v>3 MT</v>
      </c>
      <c r="G13" s="47" t="str">
        <f>[1]BITZER!$G13</f>
        <v>20100btu</v>
      </c>
      <c r="H13" s="580">
        <f>[1]BITZER!$N13</f>
        <v>5053.24675324675</v>
      </c>
      <c r="I13" s="372"/>
      <c r="J13" s="443" t="str">
        <f>[1]BITZER!R13</f>
        <v>CU - 40  QC</v>
      </c>
      <c r="K13" s="592">
        <f>[1]BITZER!U13</f>
        <v>8522.67415599772</v>
      </c>
      <c r="L13" s="57" t="str">
        <f>[1]BITZER!$W13</f>
        <v>HTC-3</v>
      </c>
      <c r="M13" s="426">
        <f>[1]BITZER!$Z13</f>
        <v>8744.95377360757</v>
      </c>
      <c r="Q13" s="551"/>
      <c r="R13" s="551"/>
      <c r="S13" s="598"/>
      <c r="U13" s="599"/>
      <c r="AI13" s="617"/>
      <c r="AJ13" s="614"/>
      <c r="AK13" s="615"/>
      <c r="AL13" s="617"/>
      <c r="AM13" s="613"/>
      <c r="AN13" s="616"/>
    </row>
    <row r="14" s="188" customFormat="1" ht="12" spans="1:40">
      <c r="A14" s="555">
        <f>[1]BITZER!$A14</f>
        <v>0</v>
      </c>
      <c r="B14" s="86" t="str">
        <f>[1]BITZER!$B14</f>
        <v>2EES-2(Y)</v>
      </c>
      <c r="C14" s="91" t="str">
        <f>[1]BITZER!$C14</f>
        <v>2EC-2.2</v>
      </c>
      <c r="D14" s="59"/>
      <c r="E14" s="73" t="str">
        <f>[1]BITZER!$E14</f>
        <v>CH</v>
      </c>
      <c r="F14" s="23" t="str">
        <f>[1]BITZER!$F14</f>
        <v>2 LT</v>
      </c>
      <c r="G14" s="47" t="str">
        <f>[1]BITZER!$G14</f>
        <v>8157btu</v>
      </c>
      <c r="H14" s="580">
        <f>[1]BITZER!$N14</f>
        <v>6809.09090909091</v>
      </c>
      <c r="I14" s="372"/>
      <c r="J14" s="443" t="str">
        <f>[1]BITZER!R14</f>
        <v>CU - 40  QC</v>
      </c>
      <c r="K14" s="592">
        <f>[1]BITZER!U14</f>
        <v>10454.1027274263</v>
      </c>
      <c r="L14" s="57" t="str">
        <f>[1]BITZER!$W14</f>
        <v>HTC-3</v>
      </c>
      <c r="M14" s="426">
        <f>[1]BITZER!$Z14</f>
        <v>10676.3823450361</v>
      </c>
      <c r="Q14" s="551"/>
      <c r="R14" s="551"/>
      <c r="S14" s="598"/>
      <c r="U14" s="600"/>
      <c r="AI14" s="613"/>
      <c r="AJ14" s="614"/>
      <c r="AK14" s="615"/>
      <c r="AL14" s="613"/>
      <c r="AM14" s="613"/>
      <c r="AN14" s="618"/>
    </row>
    <row r="15" s="188" customFormat="1" ht="12" spans="1:40">
      <c r="A15" s="555">
        <f>[1]BITZER!$A15</f>
        <v>0</v>
      </c>
      <c r="B15" s="86" t="str">
        <f>[1]BITZER!$B15</f>
        <v>2EES-3(Y)</v>
      </c>
      <c r="C15" s="91" t="str">
        <f>[1]BITZER!$C15</f>
        <v>2EC-3.2</v>
      </c>
      <c r="D15" s="59"/>
      <c r="E15" s="73" t="str">
        <f>[1]BITZER!$E15</f>
        <v>CH</v>
      </c>
      <c r="F15" s="23" t="str">
        <f>[1]BITZER!$F15</f>
        <v>3 MT</v>
      </c>
      <c r="G15" s="47" t="str">
        <f>[1]BITZER!$G15</f>
        <v>23891btu</v>
      </c>
      <c r="H15" s="580">
        <f>[1]BITZER!$N15</f>
        <v>7344.15584415584</v>
      </c>
      <c r="I15" s="372"/>
      <c r="J15" s="443" t="str">
        <f>[1]BITZER!R15</f>
        <v>CU - 50  QC</v>
      </c>
      <c r="K15" s="592">
        <f>[1]BITZER!U15</f>
        <v>11271.4040151935</v>
      </c>
      <c r="L15" s="57" t="str">
        <f>[1]BITZER!$W15</f>
        <v>HTC-3</v>
      </c>
      <c r="M15" s="426">
        <f>[1]BITZER!$Z15</f>
        <v>11264.9537736076</v>
      </c>
      <c r="Q15" s="551"/>
      <c r="R15" s="551"/>
      <c r="S15" s="598"/>
      <c r="U15" s="601"/>
      <c r="AI15" s="617"/>
      <c r="AJ15" s="614"/>
      <c r="AK15" s="615"/>
      <c r="AL15" s="617"/>
      <c r="AM15" s="613"/>
      <c r="AN15" s="616"/>
    </row>
    <row r="16" s="188" customFormat="1" ht="12" spans="1:40">
      <c r="A16" s="555" t="str">
        <f>[1]BITZER!$A16</f>
        <v>BIT001</v>
      </c>
      <c r="B16" s="86" t="str">
        <f>[1]BITZER!$B16</f>
        <v>2DES-2(Y)</v>
      </c>
      <c r="C16" s="91" t="str">
        <f>[1]BITZER!$C16</f>
        <v>2DC-2.2</v>
      </c>
      <c r="D16" s="59"/>
      <c r="E16" s="73" t="str">
        <f>[1]BITZER!$E16</f>
        <v>CH</v>
      </c>
      <c r="F16" s="23" t="str">
        <f>[1]BITZER!$F16</f>
        <v>2 LT</v>
      </c>
      <c r="G16" s="47" t="str">
        <f>[1]BITZER!$G16</f>
        <v>9078btu</v>
      </c>
      <c r="H16" s="580">
        <f>[1]BITZER!$N16</f>
        <v>7081.81818181818</v>
      </c>
      <c r="I16" s="372"/>
      <c r="J16" s="443" t="str">
        <f>[1]BITZER!R16</f>
        <v>CU - 40  QC</v>
      </c>
      <c r="K16" s="592">
        <f>[1]BITZER!U16</f>
        <v>10754.1027274263</v>
      </c>
      <c r="L16" s="57" t="str">
        <f>[1]BITZER!$W16</f>
        <v>HTC-4</v>
      </c>
      <c r="M16" s="426">
        <f>[1]BITZER!$Z16</f>
        <v>11277.0687394952</v>
      </c>
      <c r="Q16" s="551"/>
      <c r="R16" s="551"/>
      <c r="S16" s="598"/>
      <c r="U16" s="600"/>
      <c r="AI16" s="613"/>
      <c r="AJ16" s="614"/>
      <c r="AK16" s="615"/>
      <c r="AL16" s="613"/>
      <c r="AM16" s="613"/>
      <c r="AN16" s="619"/>
    </row>
    <row r="17" s="188" customFormat="1" ht="12" spans="1:40">
      <c r="A17" s="555" t="str">
        <f>[1]BITZER!$A17</f>
        <v>BIT002</v>
      </c>
      <c r="B17" s="86" t="str">
        <f>[1]BITZER!$B17</f>
        <v>2DES-3(Y)</v>
      </c>
      <c r="C17" s="91" t="str">
        <f>[1]BITZER!$C17</f>
        <v>2DC-3.2</v>
      </c>
      <c r="D17" s="59"/>
      <c r="E17" s="73" t="str">
        <f>[1]BITZER!$E17</f>
        <v>CH</v>
      </c>
      <c r="F17" s="23" t="str">
        <f>[1]BITZER!$F17</f>
        <v>3 MT</v>
      </c>
      <c r="G17" s="47" t="str">
        <f>[1]BITZER!$G17</f>
        <v>28600btu</v>
      </c>
      <c r="H17" s="580">
        <f>[1]BITZER!$N17</f>
        <v>7381.81818181818</v>
      </c>
      <c r="I17" s="372"/>
      <c r="J17" s="443" t="str">
        <f>[1]BITZER!R17</f>
        <v>CU - 50  QC</v>
      </c>
      <c r="K17" s="592">
        <f>[1]BITZER!U17</f>
        <v>11312.8325866221</v>
      </c>
      <c r="L17" s="57" t="str">
        <f>[1]BITZER!$W17</f>
        <v>HTC-4</v>
      </c>
      <c r="M17" s="426">
        <f>[1]BITZER!$Z17</f>
        <v>11607.0687394952</v>
      </c>
      <c r="Q17" s="551"/>
      <c r="R17" s="551"/>
      <c r="S17" s="598"/>
      <c r="U17" s="602"/>
      <c r="AI17" s="613"/>
      <c r="AJ17" s="614"/>
      <c r="AK17" s="615"/>
      <c r="AL17" s="613"/>
      <c r="AM17" s="613"/>
      <c r="AN17" s="619"/>
    </row>
    <row r="18" s="188" customFormat="1" ht="12" spans="1:40">
      <c r="A18" s="555" t="str">
        <f>[1]BITZER!$A18</f>
        <v>BIT003</v>
      </c>
      <c r="B18" s="86" t="str">
        <f>[1]BITZER!$B18</f>
        <v>2CES-3(Y)</v>
      </c>
      <c r="C18" s="91" t="str">
        <f>[1]BITZER!$C18</f>
        <v>2CC-3.2</v>
      </c>
      <c r="D18" s="59"/>
      <c r="E18" s="73" t="str">
        <f>[1]BITZER!$E18</f>
        <v>CH</v>
      </c>
      <c r="F18" s="23" t="str">
        <f>[1]BITZER!$F18</f>
        <v>3 LT</v>
      </c>
      <c r="G18" s="47" t="str">
        <f>[1]BITZER!$G18</f>
        <v>11399btu</v>
      </c>
      <c r="H18" s="580">
        <f>[1]BITZER!$N18</f>
        <v>7483.11688311688</v>
      </c>
      <c r="I18" s="372"/>
      <c r="J18" s="443" t="str">
        <f>[1]BITZER!R18</f>
        <v>CU - 50  QC</v>
      </c>
      <c r="K18" s="592">
        <f>[1]BITZER!U18</f>
        <v>11424.2611580507</v>
      </c>
      <c r="L18" s="57" t="str">
        <f>[1]BITZER!$W18</f>
        <v>HTC-4</v>
      </c>
      <c r="M18" s="426">
        <f>[1]BITZER!$Z18</f>
        <v>11718.4973109238</v>
      </c>
      <c r="Q18" s="551"/>
      <c r="R18" s="551"/>
      <c r="S18" s="598"/>
      <c r="U18" s="600"/>
      <c r="AI18" s="613"/>
      <c r="AJ18" s="614"/>
      <c r="AK18" s="615"/>
      <c r="AL18" s="613"/>
      <c r="AM18" s="613"/>
      <c r="AN18" s="619"/>
    </row>
    <row r="19" s="188" customFormat="1" ht="12" spans="1:40">
      <c r="A19" s="555" t="str">
        <f>[1]BITZER!$A19</f>
        <v>BIT004</v>
      </c>
      <c r="B19" s="86" t="str">
        <f>[1]BITZER!$B19</f>
        <v>2CES-4(Y)</v>
      </c>
      <c r="C19" s="91" t="str">
        <f>[1]BITZER!$C19</f>
        <v>2CC-4.2</v>
      </c>
      <c r="D19" s="59"/>
      <c r="E19" s="73" t="str">
        <f>[1]BITZER!$E19</f>
        <v>CH</v>
      </c>
      <c r="F19" s="23" t="str">
        <f>[1]BITZER!$F19</f>
        <v>4 MT</v>
      </c>
      <c r="G19" s="47" t="str">
        <f>[1]BITZER!$G19</f>
        <v>35119btu</v>
      </c>
      <c r="H19" s="580">
        <f>[1]BITZER!$N19</f>
        <v>7797.4025974026</v>
      </c>
      <c r="I19" s="372"/>
      <c r="J19" s="443" t="str">
        <f>[1]BITZER!R19</f>
        <v>CU - 64 QC</v>
      </c>
      <c r="K19" s="592">
        <f>[1]BITZER!U19</f>
        <v>12322.5409208195</v>
      </c>
      <c r="L19" s="57" t="str">
        <f>[1]BITZER!$W19</f>
        <v>HTC-5</v>
      </c>
      <c r="M19" s="426">
        <f>[1]BITZER!$Z19</f>
        <v>12105.6855820807</v>
      </c>
      <c r="Q19" s="551"/>
      <c r="R19" s="551"/>
      <c r="S19" s="598"/>
      <c r="U19" s="602"/>
      <c r="AI19" s="613"/>
      <c r="AJ19" s="614"/>
      <c r="AK19" s="615"/>
      <c r="AL19" s="613"/>
      <c r="AM19" s="613"/>
      <c r="AN19" s="619"/>
    </row>
    <row r="20" s="188" customFormat="1" ht="12" spans="1:40">
      <c r="A20" s="555" t="str">
        <f>[1]BITZER!$A20</f>
        <v>BIT005</v>
      </c>
      <c r="B20" s="86" t="str">
        <f>[1]BITZER!$B20</f>
        <v>4FES-3(Y)</v>
      </c>
      <c r="C20" s="91" t="str">
        <f>[1]BITZER!$C20</f>
        <v>4FC-3.2</v>
      </c>
      <c r="D20" s="59"/>
      <c r="E20" s="73" t="str">
        <f>[1]BITZER!$E20</f>
        <v>CH</v>
      </c>
      <c r="F20" s="23" t="str">
        <f>[1]BITZER!$F20</f>
        <v>3 LT</v>
      </c>
      <c r="G20" s="47" t="str">
        <f>[1]BITZER!$G20</f>
        <v>12867btu</v>
      </c>
      <c r="H20" s="580">
        <f>[1]BITZER!$N20</f>
        <v>7905.1948051948</v>
      </c>
      <c r="I20" s="372"/>
      <c r="J20" s="443" t="str">
        <f>[1]BITZER!R20</f>
        <v>CU - 50  QC</v>
      </c>
      <c r="K20" s="592">
        <f>[1]BITZER!U20</f>
        <v>11888.5468723364</v>
      </c>
      <c r="L20" s="57" t="str">
        <f>[1]BITZER!$W20</f>
        <v>HTC-5</v>
      </c>
      <c r="M20" s="426">
        <f>[1]BITZER!$Z20</f>
        <v>12224.2570106521</v>
      </c>
      <c r="Q20" s="551"/>
      <c r="R20" s="551"/>
      <c r="S20" s="598"/>
      <c r="U20" s="600"/>
      <c r="AI20" s="613"/>
      <c r="AJ20" s="614"/>
      <c r="AK20" s="615"/>
      <c r="AL20" s="613"/>
      <c r="AM20" s="613"/>
      <c r="AN20" s="619"/>
    </row>
    <row r="21" s="188" customFormat="1" ht="12" spans="1:40">
      <c r="A21" s="555" t="str">
        <f>[1]BITZER!$A21</f>
        <v>BIT006</v>
      </c>
      <c r="B21" s="86" t="str">
        <f>[1]BITZER!$B21</f>
        <v>4FES-5(Y)</v>
      </c>
      <c r="C21" s="91" t="str">
        <f>[1]BITZER!$C21</f>
        <v>4FC-5.2</v>
      </c>
      <c r="D21" s="59"/>
      <c r="E21" s="73" t="str">
        <f>[1]BITZER!$E21</f>
        <v>CH</v>
      </c>
      <c r="F21" s="23" t="str">
        <f>[1]BITZER!$F21</f>
        <v>5 MT</v>
      </c>
      <c r="G21" s="47" t="str">
        <f>[1]BITZER!$G21</f>
        <v>40682btu</v>
      </c>
      <c r="H21" s="580">
        <f>[1]BITZER!$N21</f>
        <v>8731.16883116883</v>
      </c>
      <c r="I21" s="372"/>
      <c r="J21" s="443" t="str">
        <f>[1]BITZER!R21</f>
        <v>CU - 72 QC</v>
      </c>
      <c r="K21" s="592">
        <f>[1]BITZER!U21</f>
        <v>13623.1536956148</v>
      </c>
      <c r="L21" s="57" t="str">
        <f>[1]BITZER!$W21</f>
        <v>HTC-8</v>
      </c>
      <c r="M21" s="426">
        <f>[1]BITZER!$Z21</f>
        <v>13845.9695718565</v>
      </c>
      <c r="Q21" s="551"/>
      <c r="R21" s="551"/>
      <c r="S21" s="598"/>
      <c r="U21" s="601"/>
      <c r="AI21" s="613"/>
      <c r="AJ21" s="614"/>
      <c r="AK21" s="615"/>
      <c r="AL21" s="613"/>
      <c r="AM21" s="613"/>
      <c r="AN21" s="619"/>
    </row>
    <row r="22" s="188" customFormat="1" ht="12" spans="1:40">
      <c r="A22" s="555" t="str">
        <f>[1]BITZER!$A22</f>
        <v>BIT007</v>
      </c>
      <c r="B22" s="86" t="str">
        <f>[1]BITZER!$B22</f>
        <v>4EES-4(Y)</v>
      </c>
      <c r="C22" s="91" t="str">
        <f>[1]BITZER!$C22</f>
        <v>4EC-4.2</v>
      </c>
      <c r="D22" s="59"/>
      <c r="E22" s="73" t="str">
        <f>[1]BITZER!$E22</f>
        <v>CH</v>
      </c>
      <c r="F22" s="23" t="str">
        <f>[1]BITZER!$F22</f>
        <v>4 LT</v>
      </c>
      <c r="G22" s="47" t="str">
        <f>[1]BITZER!$G22</f>
        <v>16006btu</v>
      </c>
      <c r="H22" s="580">
        <f>[1]BITZER!$N22</f>
        <v>8229.87012987013</v>
      </c>
      <c r="I22" s="372"/>
      <c r="J22" s="443" t="str">
        <f>[1]BITZER!R22</f>
        <v>CU - 64 QC</v>
      </c>
      <c r="K22" s="592">
        <f>[1]BITZER!U22</f>
        <v>12979.4455065764</v>
      </c>
      <c r="L22" s="57" t="str">
        <f>[1]BITZER!$W22</f>
        <v>HTC-5</v>
      </c>
      <c r="M22" s="426">
        <f>[1]BITZER!$Z22</f>
        <v>12762.5901678376</v>
      </c>
      <c r="Q22" s="551"/>
      <c r="R22" s="551"/>
      <c r="S22" s="598"/>
      <c r="U22" s="600"/>
      <c r="AI22" s="613"/>
      <c r="AJ22" s="614"/>
      <c r="AK22" s="615"/>
      <c r="AL22" s="613"/>
      <c r="AM22" s="613"/>
      <c r="AN22" s="619"/>
    </row>
    <row r="23" s="188" customFormat="1" ht="12" spans="1:40">
      <c r="A23" s="555" t="str">
        <f>[1]BITZER!$A23</f>
        <v>BIT008</v>
      </c>
      <c r="B23" s="86" t="str">
        <f>[1]BITZER!$B23</f>
        <v>4EES-6(Y)</v>
      </c>
      <c r="C23" s="91" t="str">
        <f>[1]BITZER!$C23</f>
        <v>4EC-6.2</v>
      </c>
      <c r="D23" s="59"/>
      <c r="E23" s="73" t="str">
        <f>[1]BITZER!$E23</f>
        <v>CH</v>
      </c>
      <c r="F23" s="23" t="str">
        <f>[1]BITZER!$F23</f>
        <v>6 MT</v>
      </c>
      <c r="G23" s="47" t="str">
        <f>[1]BITZER!$G23</f>
        <v>52000btu</v>
      </c>
      <c r="H23" s="580">
        <f>[1]BITZER!$N23</f>
        <v>9290.90909090909</v>
      </c>
      <c r="I23" s="372"/>
      <c r="J23" s="443" t="str">
        <f>[1]BITZER!R23</f>
        <v>CU - 90 QC</v>
      </c>
      <c r="K23" s="592">
        <f>[1]BITZER!U23</f>
        <v>14532.7113755601</v>
      </c>
      <c r="L23" s="57" t="str">
        <f>[1]BITZER!$W23</f>
        <v>HTC-8</v>
      </c>
      <c r="M23" s="426">
        <f>[1]BITZER!$Z23</f>
        <v>14461.6838575707</v>
      </c>
      <c r="Q23" s="551"/>
      <c r="R23" s="551"/>
      <c r="S23" s="598"/>
      <c r="U23" s="602"/>
      <c r="AI23" s="613"/>
      <c r="AJ23" s="614"/>
      <c r="AK23" s="615"/>
      <c r="AL23" s="613"/>
      <c r="AM23" s="613"/>
      <c r="AN23" s="619"/>
    </row>
    <row r="24" s="188" customFormat="1" ht="12" spans="1:40">
      <c r="A24" s="555" t="str">
        <f>[1]BITZER!$A24</f>
        <v>BIT009</v>
      </c>
      <c r="B24" s="86" t="str">
        <f>[1]BITZER!$B24</f>
        <v>4DES-5(Y)</v>
      </c>
      <c r="C24" s="91" t="str">
        <f>[1]BITZER!$C24</f>
        <v>4DC-5.2</v>
      </c>
      <c r="D24" s="59"/>
      <c r="E24" s="73" t="str">
        <f>[1]BITZER!$E24</f>
        <v>CH</v>
      </c>
      <c r="F24" s="23" t="str">
        <f>[1]BITZER!$F24</f>
        <v>5 LT</v>
      </c>
      <c r="G24" s="47" t="str">
        <f>[1]BITZER!$G24</f>
        <v>19010btu</v>
      </c>
      <c r="H24" s="580">
        <f>[1]BITZER!$N24</f>
        <v>10359.7402597403</v>
      </c>
      <c r="I24" s="372"/>
      <c r="J24" s="443" t="str">
        <f>[1]BITZER!R24</f>
        <v>CU - 72 QC</v>
      </c>
      <c r="K24" s="592">
        <f>[1]BITZER!U24</f>
        <v>15598.9214099545</v>
      </c>
      <c r="L24" s="57" t="str">
        <f>[1]BITZER!$W24</f>
        <v>HTC-8</v>
      </c>
      <c r="M24" s="426">
        <f>[1]BITZER!$Z24</f>
        <v>15821.7372861961</v>
      </c>
      <c r="Q24" s="551"/>
      <c r="R24" s="551"/>
      <c r="S24" s="598"/>
      <c r="U24" s="600"/>
      <c r="AI24" s="613"/>
      <c r="AJ24" s="614"/>
      <c r="AK24" s="615"/>
      <c r="AL24" s="613"/>
      <c r="AM24" s="613"/>
      <c r="AN24" s="619"/>
    </row>
    <row r="25" s="188" customFormat="1" ht="12" spans="1:40">
      <c r="A25" s="555" t="str">
        <f>[1]BITZER!$A25</f>
        <v>BIT010</v>
      </c>
      <c r="B25" s="86" t="str">
        <f>[1]BITZER!$B25</f>
        <v>4DES-7(Y)</v>
      </c>
      <c r="C25" s="91" t="str">
        <f>[1]BITZER!$C25</f>
        <v>4DC-7.2</v>
      </c>
      <c r="D25" s="59"/>
      <c r="E25" s="73" t="str">
        <f>[1]BITZER!$E25</f>
        <v>CH</v>
      </c>
      <c r="F25" s="23" t="str">
        <f>[1]BITZER!$F25</f>
        <v>7 MT</v>
      </c>
      <c r="G25" s="47" t="str">
        <f>[1]BITZER!$G25</f>
        <v>60853btu</v>
      </c>
      <c r="H25" s="580">
        <f>[1]BITZER!$N25</f>
        <v>10711.6883116883</v>
      </c>
      <c r="I25" s="372"/>
      <c r="J25" s="443" t="str">
        <f>[1]BITZER!R25</f>
        <v>CU - 100 QC</v>
      </c>
      <c r="K25" s="592">
        <f>[1]BITZER!U25</f>
        <v>16452.0247009152</v>
      </c>
      <c r="L25" s="57" t="str">
        <f>[1]BITZER!$W25</f>
        <v>HTC-10</v>
      </c>
      <c r="M25" s="426">
        <f>[1]BITZER!$Z25</f>
        <v>16665.0939832079</v>
      </c>
      <c r="Q25" s="551"/>
      <c r="R25" s="551"/>
      <c r="S25" s="598"/>
      <c r="U25" s="602"/>
      <c r="AI25" s="613"/>
      <c r="AJ25" s="614"/>
      <c r="AK25" s="615"/>
      <c r="AL25" s="613"/>
      <c r="AM25" s="613"/>
      <c r="AN25" s="619"/>
    </row>
    <row r="26" s="188" customFormat="1" ht="12" spans="1:40">
      <c r="A26" s="555" t="str">
        <f>[1]BITZER!$A26</f>
        <v>BIT011</v>
      </c>
      <c r="B26" s="86" t="str">
        <f>[1]BITZER!$B26</f>
        <v>4CES-6(Y)</v>
      </c>
      <c r="C26" s="91" t="str">
        <f>[1]BITZER!$C26</f>
        <v>4CC-6.2</v>
      </c>
      <c r="D26" s="59"/>
      <c r="E26" s="73" t="str">
        <f>[1]BITZER!$E26</f>
        <v>CH</v>
      </c>
      <c r="F26" s="23" t="str">
        <f>[1]BITZER!$F26</f>
        <v>6 LT</v>
      </c>
      <c r="G26" s="47" t="str">
        <f>[1]BITZER!$G26</f>
        <v>21024btu</v>
      </c>
      <c r="H26" s="580">
        <f>[1]BITZER!$N26</f>
        <v>11335.0649350649</v>
      </c>
      <c r="I26" s="372"/>
      <c r="J26" s="443" t="str">
        <f>[1]BITZER!R26</f>
        <v>CU - 90 QC</v>
      </c>
      <c r="K26" s="592">
        <f>[1]BITZER!U26</f>
        <v>16965.6219470426</v>
      </c>
      <c r="L26" s="57" t="str">
        <f>[1]BITZER!$W26</f>
        <v>HTC-8</v>
      </c>
      <c r="M26" s="426">
        <f>[1]BITZER!$Z26</f>
        <v>16894.5944290532</v>
      </c>
      <c r="Q26" s="551"/>
      <c r="R26" s="551"/>
      <c r="S26" s="598"/>
      <c r="U26" s="600"/>
      <c r="AI26" s="613"/>
      <c r="AJ26" s="614"/>
      <c r="AK26" s="615"/>
      <c r="AL26" s="613"/>
      <c r="AM26" s="613"/>
      <c r="AN26" s="619"/>
    </row>
    <row r="27" s="188" customFormat="1" ht="12" spans="1:40">
      <c r="A27" s="555" t="str">
        <f>[1]BITZER!$A27</f>
        <v>BIT012</v>
      </c>
      <c r="B27" s="86" t="str">
        <f>[1]BITZER!$B27</f>
        <v>4CES-9(Y)</v>
      </c>
      <c r="C27" s="91" t="str">
        <f>[1]BITZER!$C27</f>
        <v>4CC-9.2</v>
      </c>
      <c r="D27" s="59"/>
      <c r="E27" s="73" t="str">
        <f>[1]BITZER!$E27</f>
        <v>CH</v>
      </c>
      <c r="F27" s="23" t="str">
        <f>[1]BITZER!$F27</f>
        <v>9 MT</v>
      </c>
      <c r="G27" s="47" t="str">
        <f>[1]BITZER!$G27</f>
        <v>69000btu</v>
      </c>
      <c r="H27" s="580">
        <f>[1]BITZER!$N27</f>
        <v>11774.025974026</v>
      </c>
      <c r="I27" s="372"/>
      <c r="J27" s="443" t="str">
        <f>[1]BITZER!R27</f>
        <v>CU - 125 QC</v>
      </c>
      <c r="K27" s="592">
        <f>[1]BITZER!U27</f>
        <v>18377.6504396706</v>
      </c>
      <c r="L27" s="57" t="str">
        <f>[1]BITZER!$W27</f>
        <v>HTC-12</v>
      </c>
      <c r="M27" s="426">
        <f>[1]BITZER!$Z27</f>
        <v>18256.1633844654</v>
      </c>
      <c r="Q27" s="551"/>
      <c r="R27" s="551"/>
      <c r="S27" s="598"/>
      <c r="U27" s="603"/>
      <c r="AI27" s="613"/>
      <c r="AJ27" s="614"/>
      <c r="AK27" s="615"/>
      <c r="AL27" s="613"/>
      <c r="AM27" s="613"/>
      <c r="AN27" s="619"/>
    </row>
    <row r="28" s="188" customFormat="1" ht="12" spans="1:40">
      <c r="A28" s="555" t="str">
        <f>[1]BITZER!$A28</f>
        <v>BIT012.1</v>
      </c>
      <c r="B28" s="86" t="str">
        <f>[1]BITZER!$B28</f>
        <v>4VES-7(Y)</v>
      </c>
      <c r="C28" s="91" t="str">
        <f>[1]BITZER!$C28</f>
        <v>4VCS-6.2</v>
      </c>
      <c r="D28" s="59"/>
      <c r="E28" s="73" t="str">
        <f>[1]BITZER!$E28</f>
        <v>CH</v>
      </c>
      <c r="F28" s="23" t="str">
        <f>[1]BITZER!$F28</f>
        <v>6 LT</v>
      </c>
      <c r="G28" s="47" t="str">
        <f>[1]BITZER!$G28</f>
        <v>24983btu</v>
      </c>
      <c r="H28" s="580">
        <f>[1]BITZER!$N28</f>
        <v>13629.8701298701</v>
      </c>
      <c r="I28" s="372"/>
      <c r="J28" s="443" t="str">
        <f>[1]BITZER!R28</f>
        <v>CU - 100 QC</v>
      </c>
      <c r="K28" s="592">
        <f>[1]BITZER!U28</f>
        <v>20321.2136948092</v>
      </c>
      <c r="L28" s="57" t="str">
        <f>[1]BITZER!$W28</f>
        <v>HTC-10</v>
      </c>
      <c r="M28" s="426">
        <f>[1]BITZER!$Z28</f>
        <v>20534.2829771019</v>
      </c>
      <c r="Q28" s="551"/>
      <c r="R28" s="551"/>
      <c r="S28" s="598"/>
      <c r="U28" s="600"/>
      <c r="AI28" s="613"/>
      <c r="AJ28" s="614"/>
      <c r="AK28" s="615"/>
      <c r="AL28" s="613"/>
      <c r="AM28" s="613"/>
      <c r="AN28" s="619"/>
    </row>
    <row r="29" s="188" customFormat="1" ht="12" spans="1:40">
      <c r="A29" s="555" t="str">
        <f>[1]BITZER!$A29</f>
        <v>BIT013</v>
      </c>
      <c r="B29" s="86" t="str">
        <f>[1]BITZER!$B29</f>
        <v>4VES-10(Y)</v>
      </c>
      <c r="C29" s="91" t="str">
        <f>[1]BITZER!$C29</f>
        <v>4VCS-10.2</v>
      </c>
      <c r="D29" s="59"/>
      <c r="E29" s="73" t="str">
        <f>[1]BITZER!$E29</f>
        <v>CH</v>
      </c>
      <c r="F29" s="23" t="str">
        <f>[1]BITZER!$F29</f>
        <v>10 MT</v>
      </c>
      <c r="G29" s="47" t="str">
        <f>[1]BITZER!$G29</f>
        <v>79864btu</v>
      </c>
      <c r="H29" s="580">
        <f>[1]BITZER!$N29</f>
        <v>13305.1948051948</v>
      </c>
      <c r="I29" s="372"/>
      <c r="J29" s="443" t="str">
        <f>[1]BITZER!R29</f>
        <v>CU - 144 QC</v>
      </c>
      <c r="K29" s="592">
        <f>[1]BITZER!U29</f>
        <v>21236.4593763305</v>
      </c>
      <c r="L29" s="57" t="str">
        <f>[1]BITZER!$W29</f>
        <v>HTC-12</v>
      </c>
      <c r="M29" s="426">
        <f>[1]BITZER!$Z29</f>
        <v>20599.6380926451</v>
      </c>
      <c r="Q29" s="551"/>
      <c r="R29" s="551"/>
      <c r="S29" s="598"/>
      <c r="U29" s="604"/>
      <c r="AI29" s="613"/>
      <c r="AJ29" s="614"/>
      <c r="AK29" s="615"/>
      <c r="AL29" s="613"/>
      <c r="AM29" s="613"/>
      <c r="AN29" s="619"/>
    </row>
    <row r="30" s="188" customFormat="1" ht="12" spans="1:40">
      <c r="A30" s="555" t="str">
        <f>[1]BITZER!$A30</f>
        <v>BIT014</v>
      </c>
      <c r="B30" s="86" t="str">
        <f>[1]BITZER!$B30</f>
        <v>4TES-9(Y)</v>
      </c>
      <c r="C30" s="91" t="str">
        <f>[1]BITZER!$C30</f>
        <v>4TCS-8.2</v>
      </c>
      <c r="D30" s="59"/>
      <c r="E30" s="73" t="str">
        <f>[1]BITZER!$E30</f>
        <v>CH</v>
      </c>
      <c r="F30" s="23" t="str">
        <f>[1]BITZER!$F30</f>
        <v>8 LT</v>
      </c>
      <c r="G30" s="47" t="str">
        <f>[1]BITZER!$G30</f>
        <v>30887btu</v>
      </c>
      <c r="H30" s="580">
        <f>[1]BITZER!$N30</f>
        <v>12989.6103896104</v>
      </c>
      <c r="I30" s="372"/>
      <c r="J30" s="443" t="str">
        <f>[1]BITZER!R30</f>
        <v>CU - 125 QC</v>
      </c>
      <c r="K30" s="592">
        <f>[1]BITZER!U30</f>
        <v>20373.9822907074</v>
      </c>
      <c r="L30" s="57" t="str">
        <f>[1]BITZER!$W30</f>
        <v>HTC-12</v>
      </c>
      <c r="M30" s="426">
        <f>[1]BITZER!$Z30</f>
        <v>20252.4952355023</v>
      </c>
      <c r="Q30" s="551"/>
      <c r="R30" s="551"/>
      <c r="S30" s="598"/>
      <c r="AI30" s="613"/>
      <c r="AJ30" s="614"/>
      <c r="AK30" s="615"/>
      <c r="AL30" s="613"/>
      <c r="AM30" s="613"/>
      <c r="AN30" s="619"/>
    </row>
    <row r="31" s="188" customFormat="1" ht="12" spans="1:40">
      <c r="A31" s="555" t="str">
        <f>[1]BITZER!$A31</f>
        <v>BIT015</v>
      </c>
      <c r="B31" s="86" t="str">
        <f>[1]BITZER!$B31</f>
        <v>4TES-12(Y)</v>
      </c>
      <c r="C31" s="91" t="str">
        <f>[1]BITZER!$C31</f>
        <v>4TCS-12.2</v>
      </c>
      <c r="D31" s="59"/>
      <c r="E31" s="73" t="str">
        <f>[1]BITZER!$E31</f>
        <v>CH</v>
      </c>
      <c r="F31" s="23" t="str">
        <f>[1]BITZER!$F31</f>
        <v>12 MT </v>
      </c>
      <c r="G31" s="47" t="str">
        <f>[1]BITZER!$G31</f>
        <v>96246btu</v>
      </c>
      <c r="H31" s="580">
        <f>[1]BITZER!$N31</f>
        <v>14609.0909090909</v>
      </c>
      <c r="I31" s="372"/>
      <c r="J31" s="443" t="str">
        <f>[1]BITZER!R31</f>
        <v>CU - 160 QC</v>
      </c>
      <c r="K31" s="592">
        <f>[1]BITZER!U31</f>
        <v>23200.9501276317</v>
      </c>
      <c r="L31" s="57" t="str">
        <f>[1]BITZER!$W31</f>
        <v>HTC-15</v>
      </c>
      <c r="M31" s="426">
        <f>[1]BITZER!$Z31</f>
        <v>22381.2684350129</v>
      </c>
      <c r="Q31" s="551"/>
      <c r="R31" s="551"/>
      <c r="S31" s="598"/>
      <c r="AI31" s="613"/>
      <c r="AJ31" s="614"/>
      <c r="AK31" s="615"/>
      <c r="AL31" s="613"/>
      <c r="AM31" s="613"/>
      <c r="AN31" s="619"/>
    </row>
    <row r="32" s="188" customFormat="1" ht="12" spans="1:40">
      <c r="A32" s="555" t="str">
        <f>[1]BITZER!$A32</f>
        <v>BIT016</v>
      </c>
      <c r="B32" s="86" t="str">
        <f>[1]BITZER!$B32</f>
        <v>4PES-12(Y)</v>
      </c>
      <c r="C32" s="91" t="str">
        <f>[1]BITZER!$C32</f>
        <v>4PCS-10.2</v>
      </c>
      <c r="D32" s="59"/>
      <c r="E32" s="73" t="str">
        <f>[1]BITZER!$E32</f>
        <v>CH</v>
      </c>
      <c r="F32" s="23" t="str">
        <f>[1]BITZER!$F32</f>
        <v>10 LT</v>
      </c>
      <c r="G32" s="47" t="str">
        <f>[1]BITZER!$G32</f>
        <v>35870btu</v>
      </c>
      <c r="H32" s="580">
        <f>[1]BITZER!$N32</f>
        <v>14096.1038961039</v>
      </c>
      <c r="I32" s="372"/>
      <c r="J32" s="443" t="str">
        <f>[1]BITZER!R32</f>
        <v>CU - 144 QC</v>
      </c>
      <c r="K32" s="592">
        <f>[1]BITZER!U32</f>
        <v>22206.4593763305</v>
      </c>
      <c r="L32" s="57" t="str">
        <f>[1]BITZER!$W32</f>
        <v>HTC-15</v>
      </c>
      <c r="M32" s="426">
        <f>[1]BITZER!$Z32</f>
        <v>21916.9827207272</v>
      </c>
      <c r="Q32" s="551"/>
      <c r="R32" s="551"/>
      <c r="S32" s="598"/>
      <c r="AI32" s="613"/>
      <c r="AJ32" s="614"/>
      <c r="AK32" s="615"/>
      <c r="AL32" s="613"/>
      <c r="AM32" s="613"/>
      <c r="AN32" s="619"/>
    </row>
    <row r="33" s="188" customFormat="1" ht="12" spans="1:40">
      <c r="A33" s="555" t="str">
        <f>[1]BITZER!$A33</f>
        <v>BIT017</v>
      </c>
      <c r="B33" s="86" t="str">
        <f>[1]BITZER!$B33</f>
        <v>4PES-15(Y)</v>
      </c>
      <c r="C33" s="91" t="str">
        <f>[1]BITZER!$C33</f>
        <v>4PCS-15.2</v>
      </c>
      <c r="D33" s="59"/>
      <c r="E33" s="73" t="str">
        <f>[1]BITZER!$E33</f>
        <v>CH</v>
      </c>
      <c r="F33" s="23" t="str">
        <f>[1]BITZER!$F33</f>
        <v>15 MT</v>
      </c>
      <c r="G33" s="47" t="str">
        <f>[1]BITZER!$G33</f>
        <v>115359btu</v>
      </c>
      <c r="H33" s="580">
        <f>[1]BITZER!$N33</f>
        <v>14144.1558441558</v>
      </c>
      <c r="I33" s="372"/>
      <c r="J33" s="443" t="str">
        <f>[1]BITZER!R33</f>
        <v>CU - 200 QC</v>
      </c>
      <c r="K33" s="592">
        <f>[1]BITZER!U33</f>
        <v>23816.2710844366</v>
      </c>
      <c r="L33" s="57" t="str">
        <f>[1]BITZER!$W33</f>
        <v>HTC-20</v>
      </c>
      <c r="M33" s="426">
        <f>[1]BITZER!$Z33</f>
        <v>22391.0218103223</v>
      </c>
      <c r="Q33" s="551"/>
      <c r="R33" s="551"/>
      <c r="S33" s="598"/>
      <c r="AI33" s="613"/>
      <c r="AJ33" s="614"/>
      <c r="AK33" s="615"/>
      <c r="AL33" s="613"/>
      <c r="AM33" s="613"/>
      <c r="AN33" s="619"/>
    </row>
    <row r="34" s="188" customFormat="1" ht="12" spans="1:40">
      <c r="A34" s="555" t="str">
        <f>[1]BITZER!$A34</f>
        <v>BIT018</v>
      </c>
      <c r="B34" s="86" t="str">
        <f>[1]BITZER!$B34</f>
        <v>4NES-14(Y)</v>
      </c>
      <c r="C34" s="91" t="str">
        <f>[1]BITZER!$C34</f>
        <v>4NCS-12.2</v>
      </c>
      <c r="D34" s="59"/>
      <c r="E34" s="73" t="str">
        <f>[1]BITZER!$E34</f>
        <v>CH</v>
      </c>
      <c r="F34" s="23" t="str">
        <f>[1]BITZER!$F34</f>
        <v>12 LT</v>
      </c>
      <c r="G34" s="47" t="str">
        <f>[1]BITZER!$G34</f>
        <v>41911btu</v>
      </c>
      <c r="H34" s="580">
        <f>[1]BITZER!$N34</f>
        <v>15409.0909090909</v>
      </c>
      <c r="I34" s="372"/>
      <c r="J34" s="443" t="str">
        <f>[1]BITZER!R34</f>
        <v>CU - 160 QC</v>
      </c>
      <c r="K34" s="592">
        <f>[1]BITZER!U34</f>
        <v>24335.6043829509</v>
      </c>
      <c r="L34" s="57" t="str">
        <f>[1]BITZER!$W34</f>
        <v>HTC-20</v>
      </c>
      <c r="M34" s="426">
        <f>[1]BITZER!$Z34</f>
        <v>23937.10463707</v>
      </c>
      <c r="Q34" s="551"/>
      <c r="R34" s="551"/>
      <c r="S34" s="598"/>
      <c r="AI34" s="613"/>
      <c r="AJ34" s="614"/>
      <c r="AK34" s="615"/>
      <c r="AL34" s="613"/>
      <c r="AM34" s="613"/>
      <c r="AN34" s="619"/>
    </row>
    <row r="35" s="188" customFormat="1" ht="12" spans="1:40">
      <c r="A35" s="555" t="str">
        <f>[1]BITZER!$A35</f>
        <v>BIT019</v>
      </c>
      <c r="B35" s="86" t="str">
        <f>[1]BITZER!$B35</f>
        <v>4NES-20(Y)</v>
      </c>
      <c r="C35" s="91" t="str">
        <f>[1]BITZER!$C35</f>
        <v>4NCS-20.2</v>
      </c>
      <c r="D35" s="59"/>
      <c r="E35" s="73" t="str">
        <f>[1]BITZER!$E35</f>
        <v>CH</v>
      </c>
      <c r="F35" s="23" t="str">
        <f>[1]BITZER!$F35</f>
        <v>20 MT</v>
      </c>
      <c r="G35" s="47" t="str">
        <f>[1]BITZER!$G35</f>
        <v>133960btu</v>
      </c>
      <c r="H35" s="580">
        <f>[1]BITZER!$N35</f>
        <v>17512.987012987</v>
      </c>
      <c r="I35" s="372"/>
      <c r="J35" s="443" t="str">
        <f>[1]BITZER!R35</f>
        <v>CU - 250 QC</v>
      </c>
      <c r="K35" s="592">
        <f>[1]BITZER!U35</f>
        <v>30366.4327322229</v>
      </c>
      <c r="L35" s="57" t="str">
        <f>[1]BITZER!$W35</f>
        <v>HTC-25</v>
      </c>
      <c r="M35" s="426">
        <f>[1]BITZER!$Z35</f>
        <v>27554.4583995266</v>
      </c>
      <c r="Q35" s="551"/>
      <c r="R35" s="551"/>
      <c r="S35" s="598"/>
      <c r="AI35" s="613"/>
      <c r="AJ35" s="614"/>
      <c r="AK35" s="615"/>
      <c r="AL35" s="613"/>
      <c r="AM35" s="613"/>
      <c r="AN35" s="619"/>
    </row>
    <row r="36" s="188" customFormat="1" ht="12" spans="1:40">
      <c r="A36" s="555" t="str">
        <f>[1]BITZER!$A36</f>
        <v>BIT020</v>
      </c>
      <c r="B36" s="86" t="str">
        <f>[1]BITZER!$B36</f>
        <v>4HE-18(Y)</v>
      </c>
      <c r="C36" s="91" t="str">
        <f>[1]BITZER!$C36</f>
        <v>4H-15.2</v>
      </c>
      <c r="D36" s="59"/>
      <c r="E36" s="73" t="str">
        <f>[1]BITZER!$E36</f>
        <v>OPSS/CH</v>
      </c>
      <c r="F36" s="23" t="str">
        <f>[1]BITZER!$F36</f>
        <v>15 LT</v>
      </c>
      <c r="G36" s="47" t="str">
        <f>[1]BITZER!$G36</f>
        <v>53925btu</v>
      </c>
      <c r="H36" s="580">
        <f>[1]BITZER!$N36</f>
        <v>20968.8311688312</v>
      </c>
      <c r="I36" s="372"/>
      <c r="J36" s="443" t="str">
        <f>[1]BITZER!R36</f>
        <v>CU - 200 QC</v>
      </c>
      <c r="K36" s="592">
        <f>[1]BITZER!U36</f>
        <v>32096.815485266</v>
      </c>
      <c r="L36" s="57" t="str">
        <f>[1]BITZER!$W36</f>
        <v>HTC-20</v>
      </c>
      <c r="M36" s="426">
        <f>[1]BITZER!$Z36</f>
        <v>30671.5662111517</v>
      </c>
      <c r="Q36" s="551"/>
      <c r="R36" s="551"/>
      <c r="S36" s="598"/>
      <c r="AI36" s="613"/>
      <c r="AJ36" s="614"/>
      <c r="AK36" s="615"/>
      <c r="AL36" s="613"/>
      <c r="AM36" s="613"/>
      <c r="AN36" s="619"/>
    </row>
    <row r="37" s="188" customFormat="1" ht="12" spans="1:40">
      <c r="A37" s="555" t="str">
        <f>[1]BITZER!$A37</f>
        <v>BIT021</v>
      </c>
      <c r="B37" s="86" t="str">
        <f>[1]BITZER!$B37</f>
        <v>4HE-25(Y)</v>
      </c>
      <c r="C37" s="91" t="str">
        <f>[1]BITZER!$C37</f>
        <v>4H-25.2</v>
      </c>
      <c r="D37" s="59"/>
      <c r="E37" s="73" t="str">
        <f>[1]BITZER!$E37</f>
        <v>OPSS/CH</v>
      </c>
      <c r="F37" s="23" t="str">
        <f>[1]BITZER!$F37</f>
        <v>25 MT</v>
      </c>
      <c r="G37" s="47" t="str">
        <f>[1]BITZER!$G37</f>
        <v>174404btu</v>
      </c>
      <c r="H37" s="580">
        <f>[1]BITZER!$N37</f>
        <v>24474.025974026</v>
      </c>
      <c r="I37" s="372"/>
      <c r="J37" s="443" t="str">
        <f>[1]BITZER!R37</f>
        <v>CU - 300 QC</v>
      </c>
      <c r="K37" s="592">
        <f>[1]BITZER!U37</f>
        <v>39841.5343954213</v>
      </c>
      <c r="L37" s="57" t="str">
        <f>[1]BITZER!$W37</f>
        <v>HTC-30</v>
      </c>
      <c r="M37" s="426">
        <f>[1]BITZER!$Z37</f>
        <v>36889.5337267442</v>
      </c>
      <c r="Q37" s="551"/>
      <c r="R37" s="551"/>
      <c r="S37" s="598"/>
      <c r="AI37" s="613"/>
      <c r="AJ37" s="614"/>
      <c r="AK37" s="615"/>
      <c r="AL37" s="613"/>
      <c r="AM37" s="613"/>
      <c r="AN37" s="619"/>
    </row>
    <row r="38" s="188" customFormat="1" ht="12" spans="1:40">
      <c r="A38" s="555" t="str">
        <f>[1]BITZER!$A38</f>
        <v>BIT022</v>
      </c>
      <c r="B38" s="86" t="str">
        <f>[1]BITZER!$B38</f>
        <v>4GE-23(Y)</v>
      </c>
      <c r="C38" s="91" t="str">
        <f>[1]BITZER!$C38</f>
        <v>4G-20.2</v>
      </c>
      <c r="D38" s="59"/>
      <c r="E38" s="73" t="str">
        <f>[1]BITZER!$E38</f>
        <v>OPSS/CH</v>
      </c>
      <c r="F38" s="23" t="str">
        <f>[1]BITZER!$F38</f>
        <v>20 LT</v>
      </c>
      <c r="G38" s="47" t="str">
        <f>[1]BITZER!$G38</f>
        <v>62628btu</v>
      </c>
      <c r="H38" s="580">
        <f>[1]BITZER!$N38</f>
        <v>24337.6623376623</v>
      </c>
      <c r="I38" s="372"/>
      <c r="J38" s="443" t="str">
        <f>[1]BITZER!R38</f>
        <v>CU - 250 QC</v>
      </c>
      <c r="K38" s="592">
        <f>[1]BITZER!U38</f>
        <v>38654.6331242436</v>
      </c>
      <c r="L38" s="57" t="str">
        <f>[1]BITZER!$W38</f>
        <v>HTC-25</v>
      </c>
      <c r="M38" s="426">
        <f>[1]BITZER!$Z38</f>
        <v>35842.6587915473</v>
      </c>
      <c r="Q38" s="551"/>
      <c r="R38" s="551"/>
      <c r="S38" s="598"/>
      <c r="AI38" s="613"/>
      <c r="AJ38" s="614"/>
      <c r="AK38" s="615"/>
      <c r="AL38" s="613"/>
      <c r="AM38" s="613"/>
      <c r="AN38" s="619"/>
    </row>
    <row r="39" s="188" customFormat="1" ht="12" spans="1:40">
      <c r="A39" s="555" t="str">
        <f>[1]BITZER!$A39</f>
        <v>BIT023</v>
      </c>
      <c r="B39" s="86" t="str">
        <f>[1]BITZER!$B39</f>
        <v>4GE-30(Y)</v>
      </c>
      <c r="C39" s="91" t="str">
        <f>[1]BITZER!$C39</f>
        <v>4G-30.2</v>
      </c>
      <c r="D39" s="59"/>
      <c r="E39" s="73" t="str">
        <f>[1]BITZER!$E39</f>
        <v>OPSS/CH</v>
      </c>
      <c r="F39" s="23" t="str">
        <f>[1]BITZER!$F39</f>
        <v>30 MT</v>
      </c>
      <c r="G39" s="47" t="str">
        <f>[1]BITZER!$G39</f>
        <v>200001btu</v>
      </c>
      <c r="H39" s="580">
        <f>[1]BITZER!$N39</f>
        <v>27214.2857142857</v>
      </c>
      <c r="I39" s="372"/>
      <c r="J39" s="443" t="str">
        <f>[1]BITZER!R39</f>
        <v>CU - 350 QC</v>
      </c>
      <c r="K39" s="592">
        <f>[1]BITZER!U39</f>
        <v>44826.6628286572</v>
      </c>
      <c r="L39" s="57" t="str">
        <f>[1]BITZER!$W39</f>
        <v>HTC-35</v>
      </c>
      <c r="M39" s="426">
        <f>[1]BITZER!$Z39</f>
        <v>41662.2871922225</v>
      </c>
      <c r="Q39" s="551"/>
      <c r="R39" s="551"/>
      <c r="S39" s="598"/>
      <c r="AI39" s="613"/>
      <c r="AJ39" s="614"/>
      <c r="AK39" s="615"/>
      <c r="AL39" s="613"/>
      <c r="AM39" s="613"/>
      <c r="AN39" s="619"/>
    </row>
    <row r="40" s="188" customFormat="1" ht="12" spans="1:40">
      <c r="A40" s="555" t="str">
        <f>[1]BITZER!$A40</f>
        <v>BIT023.1</v>
      </c>
      <c r="B40" s="86" t="str">
        <f>[1]BITZER!$B40</f>
        <v>4FE-28(Y)</v>
      </c>
      <c r="C40" s="91" t="str">
        <f>[1]BITZER!$C40</f>
        <v>6J-22.2</v>
      </c>
      <c r="D40" s="59"/>
      <c r="E40" s="73" t="str">
        <f>[1]BITZER!$E40</f>
        <v>OPSS/CH</v>
      </c>
      <c r="F40" s="23" t="str">
        <f>[1]BITZER!$F40</f>
        <v>22 LT</v>
      </c>
      <c r="G40" s="47" t="str">
        <f>[1]BITZER!$G40</f>
        <v>69795btu</v>
      </c>
      <c r="H40" s="580">
        <f>[1]BITZER!$N40</f>
        <v>25155.8441558442</v>
      </c>
      <c r="I40" s="372"/>
      <c r="J40" s="443" t="str">
        <f>[1]BITZER!R40</f>
        <v>CU - 300 QC</v>
      </c>
      <c r="K40" s="592">
        <f>[1]BITZER!U40</f>
        <v>41430.1373117876</v>
      </c>
      <c r="L40" s="57" t="str">
        <f>[1]BITZER!$W40</f>
        <v>HTC-30</v>
      </c>
      <c r="M40" s="426">
        <f>[1]BITZER!$Z40</f>
        <v>38478.1366431106</v>
      </c>
      <c r="Q40" s="551"/>
      <c r="R40" s="551"/>
      <c r="S40" s="598"/>
      <c r="AI40" s="613"/>
      <c r="AJ40" s="614"/>
      <c r="AK40" s="615"/>
      <c r="AL40" s="613"/>
      <c r="AM40" s="613"/>
      <c r="AN40" s="619"/>
    </row>
    <row r="41" s="188" customFormat="1" ht="12" spans="1:40">
      <c r="A41" s="555" t="str">
        <f>[1]BITZER!$A41</f>
        <v>BIT023.2</v>
      </c>
      <c r="B41" s="86" t="str">
        <f>[1]BITZER!$B41</f>
        <v>4FE-35(Y)</v>
      </c>
      <c r="C41" s="91" t="str">
        <f>[1]BITZER!$C41</f>
        <v>6J-33.2</v>
      </c>
      <c r="D41" s="59"/>
      <c r="E41" s="73" t="str">
        <f>[1]BITZER!$E41</f>
        <v>OPSS/CH</v>
      </c>
      <c r="F41" s="23" t="str">
        <f>[1]BITZER!$F41</f>
        <v>33 MT</v>
      </c>
      <c r="G41" s="47" t="str">
        <f>[1]BITZER!$G41</f>
        <v>226281btu</v>
      </c>
      <c r="H41" s="580">
        <f>[1]BITZER!$N41</f>
        <v>25659.7402597403</v>
      </c>
      <c r="I41" s="372"/>
      <c r="J41" s="443" t="str">
        <f>[1]BITZER!R41</f>
        <v>CU - 400 QC</v>
      </c>
      <c r="K41" s="592">
        <f>[1]BITZER!U41</f>
        <v>44873.2934820798</v>
      </c>
      <c r="L41" s="57" t="str">
        <f>[1]BITZER!$W41</f>
        <v>HTC-40</v>
      </c>
      <c r="M41" s="426">
        <f>[1]BITZER!$Z41</f>
        <v>40308.8308048467</v>
      </c>
      <c r="Q41" s="551"/>
      <c r="R41" s="551"/>
      <c r="S41" s="598"/>
      <c r="AI41" s="613"/>
      <c r="AJ41" s="614"/>
      <c r="AK41" s="615"/>
      <c r="AL41" s="613"/>
      <c r="AM41" s="613"/>
      <c r="AN41" s="619"/>
    </row>
    <row r="42" s="188" customFormat="1" ht="12" spans="1:40">
      <c r="A42" s="555" t="str">
        <f>[1]BITZER!$A42</f>
        <v>BIT024</v>
      </c>
      <c r="B42" s="86" t="str">
        <f>[1]BITZER!$B42</f>
        <v>6HE-28(Y)</v>
      </c>
      <c r="C42" s="91" t="str">
        <f>[1]BITZER!$C42</f>
        <v>6H-25.2</v>
      </c>
      <c r="D42" s="59"/>
      <c r="E42" s="73" t="str">
        <f>[1]BITZER!$E42</f>
        <v>OPSS/CH</v>
      </c>
      <c r="F42" s="23" t="str">
        <f>[1]BITZER!$F42</f>
        <v>25 LT</v>
      </c>
      <c r="G42" s="47" t="str">
        <f>[1]BITZER!$G42</f>
        <v>80888btu</v>
      </c>
      <c r="H42" s="580">
        <f>[1]BITZER!$N42</f>
        <v>27474.025974026</v>
      </c>
      <c r="I42" s="372"/>
      <c r="J42" s="443" t="str">
        <f>[1]BITZER!R42</f>
        <v>CU - 300 QC</v>
      </c>
      <c r="K42" s="592">
        <f>[1]BITZER!U42</f>
        <v>43980.1373117876</v>
      </c>
      <c r="L42" s="57" t="str">
        <f>[1]BITZER!$W42</f>
        <v>HTC-30</v>
      </c>
      <c r="M42" s="426">
        <f>[1]BITZER!$Z42</f>
        <v>41028.1366431106</v>
      </c>
      <c r="Q42" s="551"/>
      <c r="R42" s="551"/>
      <c r="S42" s="598"/>
      <c r="AI42" s="613"/>
      <c r="AJ42" s="614"/>
      <c r="AK42" s="615"/>
      <c r="AL42" s="613"/>
      <c r="AM42" s="613"/>
      <c r="AN42" s="619"/>
    </row>
    <row r="43" s="188" customFormat="1" ht="12" spans="1:40">
      <c r="A43" s="555" t="str">
        <f>[1]BITZER!$A43</f>
        <v>BIT025</v>
      </c>
      <c r="B43" s="86" t="str">
        <f>[1]BITZER!$B43</f>
        <v>6HE-35(Y)</v>
      </c>
      <c r="C43" s="91" t="str">
        <f>[1]BITZER!$C43</f>
        <v>6H-35.2</v>
      </c>
      <c r="D43" s="59"/>
      <c r="E43" s="73" t="str">
        <f>[1]BITZER!$E43</f>
        <v>OPSS/CH</v>
      </c>
      <c r="F43" s="23" t="str">
        <f>[1]BITZER!$F43</f>
        <v>35 MT</v>
      </c>
      <c r="G43" s="47" t="str">
        <f>[1]BITZER!$G43</f>
        <v>262118btu</v>
      </c>
      <c r="H43" s="580">
        <f>[1]BITZER!$N43</f>
        <v>36064.9350649351</v>
      </c>
      <c r="I43" s="372"/>
      <c r="J43" s="443" t="str">
        <f>[1]BITZER!R43</f>
        <v>CU - 400 QC</v>
      </c>
      <c r="K43" s="592">
        <f>[1]BITZER!U43</f>
        <v>56907.1133232327</v>
      </c>
      <c r="L43" s="57" t="str">
        <f>[1]BITZER!$W43</f>
        <v>HTC-40</v>
      </c>
      <c r="M43" s="426">
        <f>[1]BITZER!$Z43</f>
        <v>52342.6506459996</v>
      </c>
      <c r="Q43" s="551"/>
      <c r="R43" s="551"/>
      <c r="S43" s="598"/>
      <c r="AI43" s="613"/>
      <c r="AJ43" s="614"/>
      <c r="AK43" s="615"/>
      <c r="AL43" s="613"/>
      <c r="AM43" s="613"/>
      <c r="AN43" s="619"/>
    </row>
    <row r="44" s="188" customFormat="1" ht="12" spans="1:40">
      <c r="A44" s="555" t="str">
        <f>[1]BITZER!$A44</f>
        <v>BIT026</v>
      </c>
      <c r="B44" s="86" t="str">
        <f>[1]BITZER!$B44</f>
        <v>6GE-34(Y)</v>
      </c>
      <c r="C44" s="91" t="str">
        <f>[1]BITZER!$C44</f>
        <v>6G-30.2</v>
      </c>
      <c r="D44" s="59"/>
      <c r="E44" s="73" t="str">
        <f>[1]BITZER!$E44</f>
        <v>OPSS/CH</v>
      </c>
      <c r="F44" s="23" t="str">
        <f>[1]BITZER!$F44</f>
        <v>30 LT</v>
      </c>
      <c r="G44" s="47" t="str">
        <f>[1]BITZER!$G44</f>
        <v>93857btu</v>
      </c>
      <c r="H44" s="580">
        <f>[1]BITZER!$N44</f>
        <v>30759.7402597403</v>
      </c>
      <c r="I44" s="372"/>
      <c r="J44" s="443" t="str">
        <f>[1]BITZER!R44</f>
        <v>CU - 350 QC</v>
      </c>
      <c r="K44" s="592">
        <f>[1]BITZER!U44</f>
        <v>49314.7683840958</v>
      </c>
      <c r="L44" s="57" t="str">
        <f>[1]BITZER!$W44</f>
        <v>HTC-35</v>
      </c>
      <c r="M44" s="426">
        <f>[1]BITZER!$Z44</f>
        <v>46150.3927476611</v>
      </c>
      <c r="Q44" s="551"/>
      <c r="R44" s="551"/>
      <c r="S44" s="598"/>
      <c r="AI44" s="613"/>
      <c r="AJ44" s="614"/>
      <c r="AK44" s="615"/>
      <c r="AL44" s="613"/>
      <c r="AM44" s="613"/>
      <c r="AN44" s="619"/>
    </row>
    <row r="45" s="188" customFormat="1" ht="12" spans="1:40">
      <c r="A45" s="555" t="str">
        <f>[1]BITZER!$A45</f>
        <v>BIT027</v>
      </c>
      <c r="B45" s="86" t="str">
        <f>[1]BITZER!$B45</f>
        <v>6GE-40(Y)</v>
      </c>
      <c r="C45" s="91" t="str">
        <f>[1]BITZER!$C45</f>
        <v>6G-40.2</v>
      </c>
      <c r="D45" s="59"/>
      <c r="E45" s="73" t="str">
        <f>[1]BITZER!$E45</f>
        <v>OPSS/CH</v>
      </c>
      <c r="F45" s="23" t="str">
        <f>[1]BITZER!$F45</f>
        <v>40 MT</v>
      </c>
      <c r="G45" s="47" t="str">
        <f>[1]BITZER!$G45</f>
        <v>300344btu</v>
      </c>
      <c r="H45" s="580">
        <f>[1]BITZER!$N45</f>
        <v>35928.5714285714</v>
      </c>
      <c r="I45" s="372"/>
      <c r="J45" s="443" t="str">
        <f>[1]BITZER!R45</f>
        <v>CU - 500 QC</v>
      </c>
      <c r="K45" s="592">
        <f>[1]BITZER!U45</f>
        <v>59190.2963799661</v>
      </c>
      <c r="L45" s="57" t="str">
        <f>[1]BITZER!$W45</f>
        <v>HTC-50</v>
      </c>
      <c r="M45" s="426">
        <f>[1]BITZER!$Z45</f>
        <v>53916.628551664</v>
      </c>
      <c r="Q45" s="551"/>
      <c r="R45" s="551"/>
      <c r="S45" s="598"/>
      <c r="AI45" s="613"/>
      <c r="AJ45" s="614"/>
      <c r="AK45" s="615"/>
      <c r="AL45" s="613"/>
      <c r="AM45" s="613"/>
      <c r="AN45" s="619"/>
    </row>
    <row r="46" s="188" customFormat="1" ht="12" spans="1:40">
      <c r="A46" s="555" t="str">
        <f>[1]BITZER!$A46</f>
        <v>BIT028</v>
      </c>
      <c r="B46" s="86" t="str">
        <f>[1]BITZER!$B46</f>
        <v>6FE-44(Y)</v>
      </c>
      <c r="C46" s="91" t="str">
        <f>[1]BITZER!$C46</f>
        <v>6F-40.2</v>
      </c>
      <c r="D46" s="59"/>
      <c r="E46" s="73" t="str">
        <f>[1]BITZER!$E46</f>
        <v>OPSS/CH</v>
      </c>
      <c r="F46" s="23" t="str">
        <f>[1]BITZER!$F46</f>
        <v>40 LT</v>
      </c>
      <c r="G46" s="47" t="str">
        <f>[1]BITZER!$G46</f>
        <v>113482btu</v>
      </c>
      <c r="H46" s="580">
        <f>[1]BITZER!$N46</f>
        <v>40564.9350649351</v>
      </c>
      <c r="I46" s="372"/>
      <c r="J46" s="443" t="str">
        <f>[1]BITZER!R46</f>
        <v>CU - 400 QC</v>
      </c>
      <c r="K46" s="592">
        <f>[1]BITZER!U46</f>
        <v>62326.5031692575</v>
      </c>
      <c r="L46" s="57" t="str">
        <f>[1]BITZER!$W46</f>
        <v>HTC-40</v>
      </c>
      <c r="M46" s="426">
        <f>[1]BITZER!$Z46</f>
        <v>57762.0404920244</v>
      </c>
      <c r="Q46" s="551"/>
      <c r="R46" s="551"/>
      <c r="S46" s="598"/>
      <c r="AI46" s="613"/>
      <c r="AJ46" s="614"/>
      <c r="AK46" s="615"/>
      <c r="AL46" s="613"/>
      <c r="AM46" s="613"/>
      <c r="AN46" s="619"/>
    </row>
    <row r="47" s="188" customFormat="1" ht="12" spans="1:40">
      <c r="A47" s="555" t="str">
        <f>[1]BITZER!$A47</f>
        <v>BIT029</v>
      </c>
      <c r="B47" s="86" t="str">
        <f>[1]BITZER!$B47</f>
        <v>6FE-50(Y)</v>
      </c>
      <c r="C47" s="91" t="str">
        <f>[1]BITZER!$C47</f>
        <v>6F-50.2</v>
      </c>
      <c r="D47" s="59"/>
      <c r="E47" s="73" t="str">
        <f>[1]BITZER!$E47</f>
        <v>OPSS/CH</v>
      </c>
      <c r="F47" s="23" t="str">
        <f>[1]BITZER!$F47</f>
        <v>50 MT</v>
      </c>
      <c r="G47" s="47" t="str">
        <f>[1]BITZER!$G47</f>
        <v>355293btu</v>
      </c>
      <c r="H47" s="580">
        <f>[1]BITZER!$N47</f>
        <v>38655.8441558442</v>
      </c>
      <c r="I47" s="372"/>
      <c r="J47" s="443" t="str">
        <f>[1]BITZER!R47</f>
        <v>CU - 500 QC</v>
      </c>
      <c r="K47" s="592">
        <f>[1]BITZER!U47</f>
        <v>62190.2963799661</v>
      </c>
      <c r="L47" s="57" t="str">
        <f>[1]BITZER!$W47</f>
        <v>HTC-55</v>
      </c>
      <c r="M47" s="426">
        <f>[1]BITZER!$Z47</f>
        <v>58150.4796185823</v>
      </c>
      <c r="Q47" s="551"/>
      <c r="R47" s="551"/>
      <c r="S47" s="598"/>
      <c r="AI47" s="613"/>
      <c r="AJ47" s="614"/>
      <c r="AK47" s="615"/>
      <c r="AL47" s="613"/>
      <c r="AM47" s="613"/>
      <c r="AN47" s="619"/>
    </row>
    <row r="48" s="188" customFormat="1" ht="12" spans="1:40">
      <c r="A48" s="555" t="str">
        <f>[1]BITZER!$A48</f>
        <v>BIT029.1</v>
      </c>
      <c r="B48" s="86" t="str">
        <f>[1]BITZER!$B48</f>
        <v>S4G-12.2Y</v>
      </c>
      <c r="C48" s="91">
        <f>[1]BITZER!$C48</f>
        <v>0</v>
      </c>
      <c r="D48" s="59"/>
      <c r="E48" s="73" t="str">
        <f>[1]BITZER!$E48</f>
        <v>OPSS/CH</v>
      </c>
      <c r="F48" s="23">
        <f>[1]BITZER!$F48</f>
        <v>0</v>
      </c>
      <c r="G48" s="47">
        <f>[1]BITZER!$G48</f>
        <v>0</v>
      </c>
      <c r="H48" s="580">
        <f>[1]BITZER!$N48</f>
        <v>32383.1168831169</v>
      </c>
      <c r="I48" s="372"/>
      <c r="J48" s="443" t="str">
        <f>[1]BITZER!R48</f>
        <v>CU - 160 QC</v>
      </c>
      <c r="K48" s="592">
        <f>[1]BITZER!U48</f>
        <v>44406.8377776248</v>
      </c>
      <c r="L48" s="57">
        <f>[1]BITZER!$W48</f>
        <v>0</v>
      </c>
      <c r="M48" s="426">
        <f>[1]BITZER!$Z48</f>
        <v>0</v>
      </c>
      <c r="Q48" s="551"/>
      <c r="R48" s="551"/>
      <c r="S48" s="598"/>
      <c r="AI48" s="613"/>
      <c r="AJ48" s="614"/>
      <c r="AK48" s="615"/>
      <c r="AL48" s="613"/>
      <c r="AM48" s="613"/>
      <c r="AN48" s="619"/>
    </row>
    <row r="49" s="188" customFormat="1" ht="12" spans="1:40">
      <c r="A49" s="555" t="str">
        <f>[1]BITZER!$A49</f>
        <v>BIT029.2</v>
      </c>
      <c r="B49" s="86" t="str">
        <f>[1]BITZER!$B49</f>
        <v>S6J-16.2Y</v>
      </c>
      <c r="C49" s="91">
        <f>[1]BITZER!$C49</f>
        <v>0</v>
      </c>
      <c r="D49" s="59"/>
      <c r="E49" s="73" t="str">
        <f>[1]BITZER!$E49</f>
        <v>OPSS/CH</v>
      </c>
      <c r="F49" s="23">
        <f>[1]BITZER!$F49</f>
        <v>0</v>
      </c>
      <c r="G49" s="47">
        <f>[1]BITZER!$G49</f>
        <v>0</v>
      </c>
      <c r="H49" s="580">
        <f>[1]BITZER!$N49</f>
        <v>37292.2077922078</v>
      </c>
      <c r="I49" s="372"/>
      <c r="J49" s="443" t="str">
        <f>[1]BITZER!R49</f>
        <v>CU - 200 QC</v>
      </c>
      <c r="K49" s="592">
        <f>[1]BITZER!U49</f>
        <v>50833.5873058582</v>
      </c>
      <c r="L49" s="57">
        <f>[1]BITZER!$W49</f>
        <v>0</v>
      </c>
      <c r="M49" s="426">
        <f>[1]BITZER!$Z49</f>
        <v>0</v>
      </c>
      <c r="Q49" s="551"/>
      <c r="R49" s="551"/>
      <c r="S49" s="598"/>
      <c r="AI49" s="613"/>
      <c r="AJ49" s="614"/>
      <c r="AK49" s="615"/>
      <c r="AL49" s="613"/>
      <c r="AM49" s="613"/>
      <c r="AN49" s="619"/>
    </row>
    <row r="50" s="188" customFormat="1" ht="12" spans="1:40">
      <c r="A50" s="555" t="str">
        <f>[1]BITZER!$A50</f>
        <v>BIT029.3</v>
      </c>
      <c r="B50" s="86" t="str">
        <f>[1]BITZER!$B50</f>
        <v>S6H-20.2Y</v>
      </c>
      <c r="C50" s="91">
        <f>[1]BITZER!$C50</f>
        <v>0</v>
      </c>
      <c r="D50" s="59"/>
      <c r="E50" s="73" t="str">
        <f>[1]BITZER!$E50</f>
        <v>OPSS/CH</v>
      </c>
      <c r="F50" s="23">
        <f>[1]BITZER!$F50</f>
        <v>0</v>
      </c>
      <c r="G50" s="47">
        <f>[1]BITZER!$G50</f>
        <v>0</v>
      </c>
      <c r="H50" s="580">
        <f>[1]BITZER!$N50</f>
        <v>38041.5584415584</v>
      </c>
      <c r="I50" s="372"/>
      <c r="J50" s="443" t="str">
        <f>[1]BITZER!R50</f>
        <v>CU - 250 QC</v>
      </c>
      <c r="K50" s="592">
        <f>[1]BITZER!U50</f>
        <v>54567.5217548957</v>
      </c>
      <c r="L50" s="57">
        <f>[1]BITZER!$W50</f>
        <v>0</v>
      </c>
      <c r="M50" s="426">
        <f>[1]BITZER!$Z50</f>
        <v>0</v>
      </c>
      <c r="Q50" s="551"/>
      <c r="R50" s="551"/>
      <c r="S50" s="598"/>
      <c r="AI50" s="613"/>
      <c r="AJ50" s="614"/>
      <c r="AK50" s="615"/>
      <c r="AL50" s="613"/>
      <c r="AM50" s="613"/>
      <c r="AN50" s="619"/>
    </row>
    <row r="51" s="188" customFormat="1" ht="12" spans="1:40">
      <c r="A51" s="555" t="str">
        <f>[1]BITZER!$A51</f>
        <v>BIT029.4</v>
      </c>
      <c r="B51" s="86" t="str">
        <f>[1]BITZER!$B51</f>
        <v>S6G-25.2Y</v>
      </c>
      <c r="C51" s="91" t="str">
        <f>[1]BITZER!$C51</f>
        <v>S6H-20.2</v>
      </c>
      <c r="D51" s="59"/>
      <c r="E51" s="73" t="str">
        <f>[1]BITZER!$E51</f>
        <v>OPSS/CH</v>
      </c>
      <c r="F51" s="23" t="str">
        <f>[1]BITZER!$F51</f>
        <v>20 LT</v>
      </c>
      <c r="G51" s="47">
        <f>[1]BITZER!$G51</f>
        <v>0</v>
      </c>
      <c r="H51" s="580">
        <f>[1]BITZER!$N51</f>
        <v>42268.8311688312</v>
      </c>
      <c r="I51" s="372"/>
      <c r="J51" s="443" t="str">
        <f>[2]BITZER!$R51</f>
        <v>CU - 250 QC</v>
      </c>
      <c r="K51" s="592">
        <f>[1]BITZER!U51</f>
        <v>61190.9368379901</v>
      </c>
      <c r="L51" s="57">
        <f>[1]BITZER!$W51</f>
        <v>0</v>
      </c>
      <c r="M51" s="426">
        <f>[1]BITZER!$Z51</f>
        <v>0</v>
      </c>
      <c r="Q51" s="551"/>
      <c r="R51" s="551"/>
      <c r="S51" s="598"/>
      <c r="AI51" s="613"/>
      <c r="AJ51" s="614"/>
      <c r="AK51" s="615"/>
      <c r="AL51" s="613"/>
      <c r="AM51" s="613"/>
      <c r="AN51" s="619"/>
    </row>
    <row r="52" s="188" customFormat="1" ht="12" spans="1:40">
      <c r="A52" s="555" t="str">
        <f>[1]BITZER!$A52</f>
        <v>BIT030</v>
      </c>
      <c r="B52" s="86" t="str">
        <f>[1]BITZER!$B52</f>
        <v>S6F-30.2Y GERMANY</v>
      </c>
      <c r="C52" s="91" t="str">
        <f>[1]BITZER!$C52</f>
        <v>S6F-30.2 GERMANY</v>
      </c>
      <c r="D52" s="60"/>
      <c r="E52" s="73" t="str">
        <f>[1]BITZER!$E52</f>
        <v>OPSS/CH</v>
      </c>
      <c r="F52" s="23" t="str">
        <f>[1]BITZER!$F52</f>
        <v>30 LT</v>
      </c>
      <c r="G52" s="47" t="str">
        <f>[1]BITZER!$G52</f>
        <v>113482btu</v>
      </c>
      <c r="H52" s="580">
        <f>[1]BITZER!$N52</f>
        <v>44655.8441558442</v>
      </c>
      <c r="I52" s="373"/>
      <c r="J52" s="443" t="str">
        <f>[2]BITZER!$R52</f>
        <v>CU - 350 QC</v>
      </c>
      <c r="K52" s="592">
        <f>[1]BITZER!U52</f>
        <v>64948.8909262882</v>
      </c>
      <c r="L52" s="57" t="str">
        <f>[1]BITZER!$W52</f>
        <v>HTC-35</v>
      </c>
      <c r="M52" s="426">
        <f>[1]BITZER!$Z52</f>
        <v>61784.5152898535</v>
      </c>
      <c r="Q52" s="551"/>
      <c r="R52" s="551"/>
      <c r="S52" s="598"/>
      <c r="AI52" s="613"/>
      <c r="AJ52" s="614"/>
      <c r="AK52" s="615"/>
      <c r="AL52" s="613"/>
      <c r="AM52" s="613"/>
      <c r="AN52" s="619"/>
    </row>
    <row r="53" s="188" customFormat="1" ht="12" spans="1:61">
      <c r="A53" s="192" t="s">
        <v>224</v>
      </c>
      <c r="D53" s="581"/>
      <c r="E53" s="315"/>
      <c r="F53" s="6"/>
      <c r="G53" s="6"/>
      <c r="H53" s="6"/>
      <c r="I53" s="6"/>
      <c r="J53" s="6"/>
      <c r="K53" s="315"/>
      <c r="L53" s="6"/>
      <c r="M53" s="593"/>
      <c r="N53" s="395"/>
      <c r="O53" s="395"/>
      <c r="P53" s="395"/>
      <c r="Q53" s="605"/>
      <c r="R53" s="605"/>
      <c r="S53" s="606"/>
      <c r="T53" s="607"/>
      <c r="U53" s="605"/>
      <c r="V53" s="530"/>
      <c r="X53" s="192"/>
      <c r="Y53" s="192"/>
      <c r="Z53" s="192"/>
      <c r="AA53" s="192"/>
      <c r="AB53" s="192"/>
      <c r="AC53" s="192"/>
      <c r="AD53" s="192"/>
      <c r="AE53" s="192"/>
      <c r="AF53" s="192"/>
      <c r="AI53" s="400"/>
      <c r="AJ53" s="400"/>
      <c r="AK53" s="400"/>
      <c r="BB53" s="621"/>
      <c r="BC53" s="621"/>
      <c r="BD53" s="621"/>
      <c r="BE53" s="534"/>
      <c r="BF53" s="530"/>
      <c r="BG53" s="605"/>
      <c r="BH53" s="605"/>
      <c r="BI53" s="605"/>
    </row>
    <row r="54" spans="1:41">
      <c r="A54" s="192" t="s">
        <v>225</v>
      </c>
      <c r="D54" s="582"/>
      <c r="E54" s="582"/>
      <c r="AL54" s="582"/>
      <c r="AM54" s="582"/>
      <c r="AN54" s="582"/>
      <c r="AO54" s="582"/>
    </row>
    <row r="55" ht="14.25" customHeight="1" spans="1:41">
      <c r="A55" s="192" t="s">
        <v>116</v>
      </c>
      <c r="D55" s="582"/>
      <c r="E55" s="582"/>
      <c r="AL55" s="582"/>
      <c r="AM55" s="582"/>
      <c r="AN55" s="582"/>
      <c r="AO55" s="582"/>
    </row>
    <row r="56" spans="1:46">
      <c r="A56" s="192" t="s">
        <v>118</v>
      </c>
      <c r="E56" s="582"/>
      <c r="AO56" s="582"/>
      <c r="AQ56" s="582"/>
      <c r="AR56" s="582"/>
      <c r="AS56" s="582"/>
      <c r="AT56" s="582"/>
    </row>
    <row r="57" spans="1:46">
      <c r="A57" s="192" t="s">
        <v>119</v>
      </c>
      <c r="E57" s="582"/>
      <c r="AO57" s="582"/>
      <c r="AQ57" s="582"/>
      <c r="AR57" s="582"/>
      <c r="AS57" s="582"/>
      <c r="AT57" s="582"/>
    </row>
    <row r="58" spans="1:46">
      <c r="A58" s="317" t="s">
        <v>120</v>
      </c>
      <c r="B58" s="38"/>
      <c r="C58" s="38"/>
      <c r="E58" s="582"/>
      <c r="AO58" s="582"/>
      <c r="AQ58" s="582"/>
      <c r="AR58" s="582"/>
      <c r="AS58" s="582"/>
      <c r="AT58" s="582"/>
    </row>
    <row r="59" spans="1:46">
      <c r="A59" s="192" t="s">
        <v>129</v>
      </c>
      <c r="B59" s="192"/>
      <c r="C59" s="192"/>
      <c r="D59" s="582"/>
      <c r="E59" s="582"/>
      <c r="AO59" s="582"/>
      <c r="AQ59" s="582"/>
      <c r="AR59" s="582"/>
      <c r="AS59" s="582"/>
      <c r="AT59" s="582"/>
    </row>
    <row r="60" spans="1:63">
      <c r="A60" s="583"/>
      <c r="B60" s="583"/>
      <c r="C60" s="583"/>
      <c r="D60" s="584"/>
      <c r="E60" s="584"/>
      <c r="F60" s="585"/>
      <c r="G60" s="585"/>
      <c r="H60" s="585"/>
      <c r="I60" s="585"/>
      <c r="J60" s="585"/>
      <c r="K60" s="594"/>
      <c r="L60" s="585"/>
      <c r="M60" s="585"/>
      <c r="N60" s="595"/>
      <c r="O60" s="595"/>
      <c r="P60" s="595"/>
      <c r="Q60" s="594"/>
      <c r="R60" s="594"/>
      <c r="S60" s="594"/>
      <c r="T60" s="594"/>
      <c r="U60" s="594"/>
      <c r="V60" s="608"/>
      <c r="W60" s="591"/>
      <c r="X60" s="591"/>
      <c r="Y60" s="591"/>
      <c r="Z60" s="591"/>
      <c r="AA60" s="591"/>
      <c r="AB60" s="591"/>
      <c r="AC60" s="591"/>
      <c r="AD60" s="591"/>
      <c r="AE60" s="591"/>
      <c r="AF60" s="584"/>
      <c r="AG60" s="584"/>
      <c r="AH60" s="584"/>
      <c r="AI60" s="584"/>
      <c r="AJ60" s="584"/>
      <c r="AK60" s="584"/>
      <c r="AL60" s="584"/>
      <c r="AM60" s="584"/>
      <c r="AN60" s="584"/>
      <c r="AO60" s="594"/>
      <c r="AP60" s="584"/>
      <c r="AQ60" s="620"/>
      <c r="AR60" s="620"/>
      <c r="AS60" s="620"/>
      <c r="AT60" s="620"/>
      <c r="AU60" s="594"/>
      <c r="AV60" s="608"/>
      <c r="AW60" s="608"/>
      <c r="AX60" s="608"/>
      <c r="AY60" s="608"/>
      <c r="AZ60" s="608"/>
      <c r="BA60" s="608"/>
      <c r="BB60" s="608"/>
      <c r="BC60" s="608"/>
      <c r="BD60" s="608"/>
      <c r="BE60" s="608"/>
      <c r="BF60" s="608"/>
      <c r="BG60" s="622"/>
      <c r="BH60" s="622"/>
      <c r="BI60" s="622"/>
      <c r="BJ60" s="622"/>
      <c r="BK60" s="622"/>
    </row>
    <row r="61" spans="1:4">
      <c r="A61" s="315"/>
      <c r="B61" s="315"/>
      <c r="C61" s="315"/>
      <c r="D61" s="586"/>
    </row>
    <row r="62" spans="34:40">
      <c r="AH62" s="575"/>
      <c r="AK62" s="244"/>
      <c r="AL62" s="244"/>
      <c r="AM62" s="244"/>
      <c r="AN62" s="244"/>
    </row>
    <row r="63" spans="34:40">
      <c r="AH63" s="575"/>
      <c r="AK63" s="244"/>
      <c r="AL63" s="244"/>
      <c r="AM63" s="244"/>
      <c r="AN63" s="244"/>
    </row>
    <row r="64" spans="34:40">
      <c r="AH64" s="575"/>
      <c r="AK64" s="244"/>
      <c r="AL64" s="244"/>
      <c r="AM64" s="244"/>
      <c r="AN64" s="244"/>
    </row>
    <row r="65" spans="34:40">
      <c r="AH65" s="575"/>
      <c r="AK65" s="244"/>
      <c r="AL65" s="244"/>
      <c r="AM65" s="244"/>
      <c r="AN65" s="244"/>
    </row>
    <row r="66" spans="34:40">
      <c r="AH66" s="575"/>
      <c r="AK66" s="244"/>
      <c r="AL66" s="244"/>
      <c r="AM66" s="244"/>
      <c r="AN66" s="244"/>
    </row>
    <row r="67" spans="34:40">
      <c r="AH67" s="575"/>
      <c r="AK67" s="244"/>
      <c r="AL67" s="244"/>
      <c r="AM67" s="244"/>
      <c r="AN67" s="244"/>
    </row>
  </sheetData>
  <mergeCells count="2">
    <mergeCell ref="D9:D52"/>
    <mergeCell ref="I9:I52"/>
  </mergeCells>
  <pageMargins left="0.708661417322835" right="0.708661417322835" top="0.748031496062992" bottom="0.748031496062992" header="0.31496062992126" footer="0.31496062992126"/>
  <pageSetup paperSize="9" orientation="landscape"/>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P110"/>
  <sheetViews>
    <sheetView zoomScale="115" zoomScaleNormal="115" workbookViewId="0">
      <pane xSplit="2" ySplit="8" topLeftCell="C9" activePane="bottomRight" state="frozen"/>
      <selection/>
      <selection pane="topRight"/>
      <selection pane="bottomLeft"/>
      <selection pane="bottomRight" activeCell="P16" sqref="P16"/>
    </sheetView>
  </sheetViews>
  <sheetFormatPr defaultColWidth="9.14285714285714" defaultRowHeight="11.25"/>
  <cols>
    <col min="1" max="1" width="18" style="554" customWidth="1"/>
    <col min="2" max="2" width="13.8571428571429" style="465" customWidth="1"/>
    <col min="3" max="3" width="14.4285714285714" style="465" customWidth="1"/>
    <col min="4" max="4" width="10.7142857142857" style="465" customWidth="1"/>
    <col min="5" max="5" width="11.4285714285714" style="465" customWidth="1"/>
    <col min="6" max="6" width="12.7142857142857" style="465" customWidth="1"/>
    <col min="7" max="7" width="11.7142857142857" style="465" customWidth="1"/>
    <col min="8" max="8" width="12.8571428571429" style="465" customWidth="1"/>
    <col min="9" max="9" width="12.2857142857143" style="465" customWidth="1"/>
    <col min="10" max="10" width="14.6571428571429" style="465" customWidth="1"/>
    <col min="11" max="13" width="13.1428571428571" style="465" customWidth="1"/>
    <col min="14" max="14" width="17.7619047619048" style="465" customWidth="1"/>
    <col min="15" max="15" width="11.5714285714286" style="465" customWidth="1"/>
    <col min="16" max="16" width="10.8571428571429" style="465" customWidth="1"/>
    <col min="17" max="17" width="10.1428571428571" style="465" customWidth="1"/>
    <col min="18" max="18" width="12.4285714285714" style="465" customWidth="1"/>
    <col min="19" max="19" width="12.5714285714286" style="465" customWidth="1"/>
    <col min="20" max="16384" width="9.14285714285714" style="465"/>
  </cols>
  <sheetData>
    <row r="1" spans="1:1">
      <c r="A1" s="7" t="s">
        <v>0</v>
      </c>
    </row>
    <row r="2" hidden="1"/>
    <row r="3" spans="1:1">
      <c r="A3" s="554" t="str">
        <f>BITZER!A3</f>
        <v>DATE :5.12.25</v>
      </c>
    </row>
    <row r="4" hidden="1"/>
    <row r="5" hidden="1"/>
    <row r="6" hidden="1"/>
    <row r="7" ht="15" customHeight="1"/>
    <row r="8" s="400" customFormat="1" ht="22.5" spans="1:16">
      <c r="A8" s="555" t="s">
        <v>121</v>
      </c>
      <c r="B8" s="200" t="s">
        <v>226</v>
      </c>
      <c r="C8" s="556" t="s">
        <v>227</v>
      </c>
      <c r="D8" s="144" t="s">
        <v>124</v>
      </c>
      <c r="E8" s="141" t="s">
        <v>228</v>
      </c>
      <c r="F8" s="73" t="s">
        <v>147</v>
      </c>
      <c r="G8" s="557" t="s">
        <v>229</v>
      </c>
      <c r="H8" s="558" t="str">
        <f>[1]REFCOMP!L8</f>
        <v>(RM) </v>
      </c>
      <c r="I8" s="557" t="s">
        <v>221</v>
      </c>
      <c r="J8" s="564" t="s">
        <v>230</v>
      </c>
      <c r="K8" s="565" t="str">
        <f>[1]REFCOMP!$U8</f>
        <v> Cond QC (RM) </v>
      </c>
      <c r="L8" s="565" t="str">
        <f>[1]REFCOMP!$V8</f>
        <v>HTC MODEL</v>
      </c>
      <c r="M8" s="565" t="str">
        <f>[1]REFCOMP!$Y8</f>
        <v>HTC cond (RM) </v>
      </c>
      <c r="N8" s="432"/>
      <c r="O8" s="432"/>
      <c r="P8" s="507"/>
    </row>
    <row r="9" spans="1:16">
      <c r="A9" s="559" t="str">
        <f>[1]REFCOMP!$A9</f>
        <v>REF001</v>
      </c>
      <c r="B9" s="196" t="str">
        <f>[1]REFCOMP!$B9</f>
        <v>SPC-19L（3匹）</v>
      </c>
      <c r="C9" s="560" t="str">
        <f>[1]REFCOMP!C9</f>
        <v>4FES3Y</v>
      </c>
      <c r="D9" s="58" t="s">
        <v>231</v>
      </c>
      <c r="E9" s="266" t="str">
        <f>[1]REFCOMP!$E9</f>
        <v>CH</v>
      </c>
      <c r="F9" s="331" t="str">
        <f>[1]REFCOMP!F9</f>
        <v>3 LT</v>
      </c>
      <c r="G9" s="561" t="str">
        <f>[1]REFCOMP!$G9</f>
        <v>11399btu</v>
      </c>
      <c r="H9" s="442">
        <f>[1]REFCOMP!L9</f>
        <v>4738.83110080072</v>
      </c>
      <c r="I9" s="361" t="s">
        <v>223</v>
      </c>
      <c r="J9" s="566" t="str">
        <f>[1]REFCOMP!$R9</f>
        <v>CU - 50  QC</v>
      </c>
      <c r="K9" s="567">
        <f>[1]REFCOMP!$U9</f>
        <v>8583.42940794906</v>
      </c>
      <c r="L9" s="568" t="str">
        <f>[1]REFCOMP!$V9</f>
        <v>HTC-4</v>
      </c>
      <c r="M9" s="568">
        <f>[1]REFCOMP!$Y9</f>
        <v>8900.29911104319</v>
      </c>
      <c r="P9" s="507"/>
    </row>
    <row r="10" spans="1:16">
      <c r="A10" s="559" t="str">
        <f>[1]REFCOMP!$A10</f>
        <v>REF002</v>
      </c>
      <c r="B10" s="196" t="str">
        <f>[1]REFCOMP!$B10</f>
        <v>SPC4-23L（4匹）</v>
      </c>
      <c r="C10" s="560" t="str">
        <f>[1]REFCOMP!C10</f>
        <v>4EES4Y</v>
      </c>
      <c r="D10" s="59"/>
      <c r="E10" s="266" t="str">
        <f>[1]REFCOMP!$E10</f>
        <v>CH</v>
      </c>
      <c r="F10" s="331" t="str">
        <f>[1]REFCOMP!F10</f>
        <v>4 LT</v>
      </c>
      <c r="G10" s="561" t="str">
        <f>[1]REFCOMP!$G10</f>
        <v>16006btu</v>
      </c>
      <c r="H10" s="442">
        <f>[1]REFCOMP!L10</f>
        <v>4883.82099827883</v>
      </c>
      <c r="I10" s="372"/>
      <c r="J10" s="566" t="str">
        <f>[1]REFCOMP!$R10</f>
        <v>CU - 72 QC</v>
      </c>
      <c r="K10" s="567">
        <f>[1]REFCOMP!$U10</f>
        <v>9434.02093794866</v>
      </c>
      <c r="L10" s="568" t="str">
        <f>[1]REFCOMP!$V10</f>
        <v>HTC-8</v>
      </c>
      <c r="M10" s="568">
        <f>[1]REFCOMP!$Y10</f>
        <v>9673.97649697811</v>
      </c>
      <c r="P10" s="507"/>
    </row>
    <row r="11" spans="1:13">
      <c r="A11" s="559" t="str">
        <f>[1]REFCOMP!$A11</f>
        <v>REF003</v>
      </c>
      <c r="B11" s="196" t="str">
        <f>[1]REFCOMP!$B11</f>
        <v>SPC4-27L（5匹）</v>
      </c>
      <c r="C11" s="560" t="str">
        <f>[1]REFCOMP!C11</f>
        <v>4DES-5(Y)</v>
      </c>
      <c r="D11" s="59"/>
      <c r="E11" s="266" t="str">
        <f>[1]REFCOMP!$E11</f>
        <v>CH</v>
      </c>
      <c r="F11" s="331" t="str">
        <f>[1]REFCOMP!F11</f>
        <v>5 LT</v>
      </c>
      <c r="G11" s="561" t="str">
        <f>[1]REFCOMP!$G11</f>
        <v>21024btu</v>
      </c>
      <c r="H11" s="442">
        <f>[1]REFCOMP!L11</f>
        <v>5180.3487240889</v>
      </c>
      <c r="I11" s="372"/>
      <c r="J11" s="566" t="str">
        <f>[1]REFCOMP!$R11</f>
        <v>CU - 64 QC</v>
      </c>
      <c r="K11" s="567">
        <f>[1]REFCOMP!$U11</f>
        <v>9954.71542564321</v>
      </c>
      <c r="L11" s="568" t="str">
        <f>[1]REFCOMP!$V11</f>
        <v>HTC-8</v>
      </c>
      <c r="M11" s="568">
        <f>[1]REFCOMP!$Y11</f>
        <v>10294.0490344063</v>
      </c>
    </row>
    <row r="12" spans="1:13">
      <c r="A12" s="559" t="str">
        <f>[1]REFCOMP!$A12</f>
        <v>REF004</v>
      </c>
      <c r="B12" s="196" t="str">
        <f>[1]REFCOMP!$B12</f>
        <v>SPC4-33L（6匹）</v>
      </c>
      <c r="C12" s="560" t="str">
        <f>[1]REFCOMP!C12</f>
        <v>4CES-6(Y)</v>
      </c>
      <c r="D12" s="59"/>
      <c r="E12" s="266" t="str">
        <f>[1]REFCOMP!$E12</f>
        <v>CH</v>
      </c>
      <c r="F12" s="331" t="str">
        <f>[1]REFCOMP!F12</f>
        <v>6 LT</v>
      </c>
      <c r="G12" s="561" t="str">
        <f>[1]REFCOMP!$G12</f>
        <v>262118btu</v>
      </c>
      <c r="H12" s="442">
        <f>[1]REFCOMP!L12</f>
        <v>5585.38501833421</v>
      </c>
      <c r="I12" s="372"/>
      <c r="J12" s="566" t="str">
        <f>[1]REFCOMP!$R12</f>
        <v>CU - 90 QC</v>
      </c>
      <c r="K12" s="567">
        <f>[1]REFCOMP!$U12</f>
        <v>10806.7331398898</v>
      </c>
      <c r="L12" s="568" t="str">
        <f>[1]REFCOMP!$V12</f>
        <v>HTC-8</v>
      </c>
      <c r="M12" s="568">
        <f>[1]REFCOMP!$Y12</f>
        <v>10730.2419666705</v>
      </c>
    </row>
    <row r="13" spans="1:13">
      <c r="A13" s="559" t="str">
        <f>[1]REFCOMP!$A13</f>
        <v>REF005</v>
      </c>
      <c r="B13" s="196" t="str">
        <f>[1]REFCOMP!$B13</f>
        <v>SP4LF 060E</v>
      </c>
      <c r="C13" s="560" t="str">
        <f>[1]REFCOMP!C13</f>
        <v>4VES-7(Y)</v>
      </c>
      <c r="D13" s="59"/>
      <c r="E13" s="266" t="str">
        <f>[1]REFCOMP!$E13</f>
        <v>CH</v>
      </c>
      <c r="F13" s="331" t="str">
        <f>[1]REFCOMP!F13</f>
        <v>6 LT</v>
      </c>
      <c r="G13" s="561" t="str">
        <f>[1]REFCOMP!$G13</f>
        <v>29000btu</v>
      </c>
      <c r="H13" s="442">
        <f>[1]REFCOMP!L13</f>
        <v>6764.33996856993</v>
      </c>
      <c r="I13" s="372"/>
      <c r="J13" s="566" t="str">
        <f>[1]REFCOMP!$R13</f>
        <v>CU - 72 QC</v>
      </c>
      <c r="K13" s="567">
        <f>[1]REFCOMP!$U13</f>
        <v>11995.5527293405</v>
      </c>
      <c r="L13" s="568" t="str">
        <f>[1]REFCOMP!$V13</f>
        <v>HTC-8</v>
      </c>
      <c r="M13" s="568">
        <f>[1]REFCOMP!$Y13</f>
        <v>12235.50828837</v>
      </c>
    </row>
    <row r="14" spans="1:13">
      <c r="A14" s="559" t="str">
        <f>[1]REFCOMP!$A14</f>
        <v>REF006</v>
      </c>
      <c r="B14" s="196" t="str">
        <f>[1]REFCOMP!$B14</f>
        <v>SP4LF 080E</v>
      </c>
      <c r="C14" s="560" t="str">
        <f>[1]REFCOMP!C14</f>
        <v>4TES-9(Y)</v>
      </c>
      <c r="D14" s="59"/>
      <c r="E14" s="266" t="str">
        <f>[1]REFCOMP!$E14</f>
        <v>CH</v>
      </c>
      <c r="F14" s="331" t="str">
        <f>[1]REFCOMP!F14</f>
        <v>8 LT</v>
      </c>
      <c r="G14" s="561" t="str">
        <f>[1]REFCOMP!$G14</f>
        <v>30887btu</v>
      </c>
      <c r="H14" s="442">
        <f>[1]REFCOMP!L14</f>
        <v>6810.99397590361</v>
      </c>
      <c r="I14" s="372"/>
      <c r="J14" s="566" t="str">
        <f>[1]REFCOMP!$R14</f>
        <v>CU - 100 QC</v>
      </c>
      <c r="K14" s="567">
        <f>[1]REFCOMP!$U14</f>
        <v>12547.5990505807</v>
      </c>
      <c r="L14" s="568" t="str">
        <f>[1]REFCOMP!$V14</f>
        <v>HTC-10</v>
      </c>
      <c r="M14" s="568">
        <f>[1]REFCOMP!$Y14</f>
        <v>12777.0582776651</v>
      </c>
    </row>
    <row r="15" spans="1:13">
      <c r="A15" s="559" t="str">
        <f>[1]REFCOMP!$A15</f>
        <v>REF007</v>
      </c>
      <c r="B15" s="196" t="str">
        <f>[1]REFCOMP!$B15</f>
        <v>SP4LF 100E</v>
      </c>
      <c r="C15" s="560" t="str">
        <f>[1]REFCOMP!C15</f>
        <v>4PES-10(Y)</v>
      </c>
      <c r="D15" s="59"/>
      <c r="E15" s="266" t="str">
        <f>[1]REFCOMP!$E15</f>
        <v>CH</v>
      </c>
      <c r="F15" s="331" t="str">
        <f>[1]REFCOMP!F15</f>
        <v>10 LT</v>
      </c>
      <c r="G15" s="561" t="str">
        <f>[1]REFCOMP!$G15</f>
        <v>35870btu</v>
      </c>
      <c r="H15" s="442">
        <f>[1]REFCOMP!L15</f>
        <v>7235.79099004715</v>
      </c>
      <c r="I15" s="372"/>
      <c r="J15" s="566" t="str">
        <f>[1]REFCOMP!$R15</f>
        <v>CU - 90 QC</v>
      </c>
      <c r="K15" s="567">
        <f>[1]REFCOMP!$U15</f>
        <v>12819.715946257</v>
      </c>
      <c r="L15" s="568" t="str">
        <f>[1]REFCOMP!$V15</f>
        <v>HTC-8</v>
      </c>
      <c r="M15" s="568">
        <f>[1]REFCOMP!$Y15</f>
        <v>12743.2247730378</v>
      </c>
    </row>
    <row r="16" spans="1:13">
      <c r="A16" s="559" t="str">
        <f>[1]REFCOMP!$A16</f>
        <v>REF008</v>
      </c>
      <c r="B16" s="196" t="str">
        <f>[1]REFCOMP!$B16</f>
        <v>SP4LF 120E</v>
      </c>
      <c r="C16" s="560" t="str">
        <f>[1]REFCOMP!C16</f>
        <v>4NES-14(Y)</v>
      </c>
      <c r="D16" s="59"/>
      <c r="E16" s="266" t="str">
        <f>[1]REFCOMP!$E16</f>
        <v>CH</v>
      </c>
      <c r="F16" s="331" t="str">
        <f>[1]REFCOMP!F16</f>
        <v>12 LT</v>
      </c>
      <c r="G16" s="561" t="str">
        <f>[1]REFCOMP!$G16</f>
        <v>41911btu</v>
      </c>
      <c r="H16" s="442">
        <f>[1]REFCOMP!L16</f>
        <v>7630.63122053431</v>
      </c>
      <c r="I16" s="372"/>
      <c r="J16" s="566" t="str">
        <f>[1]REFCOMP!$R16</f>
        <v>CU - 144 QC</v>
      </c>
      <c r="K16" s="567">
        <f>[1]REFCOMP!$U16</f>
        <v>14800.549894129</v>
      </c>
      <c r="L16" s="568" t="str">
        <f>[1]REFCOMP!$V16</f>
        <v>HTC-10</v>
      </c>
      <c r="M16" s="568">
        <f>[1]REFCOMP!$Y16</f>
        <v>13659.7445411136</v>
      </c>
    </row>
    <row r="17" spans="1:13">
      <c r="A17" s="559" t="str">
        <f>[1]REFCOMP!$A17</f>
        <v>REF009</v>
      </c>
      <c r="B17" s="196" t="str">
        <f>[1]REFCOMP!$B17</f>
        <v>SP4L 150E</v>
      </c>
      <c r="C17" s="560" t="str">
        <f>[1]REFCOMP!C17</f>
        <v>4JE15(Y)</v>
      </c>
      <c r="D17" s="59"/>
      <c r="E17" s="266" t="str">
        <f>[1]REFCOMP!$E17</f>
        <v>OPSS/CH</v>
      </c>
      <c r="F17" s="331" t="str">
        <f>[1]REFCOMP!F17</f>
        <v>15 LT</v>
      </c>
      <c r="G17" s="561" t="str">
        <f>[1]REFCOMP!$G17</f>
        <v>45000btu</v>
      </c>
      <c r="H17" s="442">
        <f>[1]REFCOMP!L17</f>
        <v>9573.40230487166</v>
      </c>
      <c r="I17" s="372"/>
      <c r="J17" s="566" t="str">
        <f>[1]REFCOMP!$R17</f>
        <v>CU - 100 QC</v>
      </c>
      <c r="K17" s="567">
        <f>[1]REFCOMP!$U17</f>
        <v>16030.4978341636</v>
      </c>
      <c r="L17" s="568" t="str">
        <f>[1]REFCOMP!$V17</f>
        <v>HTC-8</v>
      </c>
      <c r="M17" s="568">
        <f>[1]REFCOMP!$Y17</f>
        <v>15768.6498490815</v>
      </c>
    </row>
    <row r="18" spans="1:13">
      <c r="A18" s="559" t="str">
        <f>[1]REFCOMP!$A18</f>
        <v>REF010</v>
      </c>
      <c r="B18" s="196" t="str">
        <f>[1]REFCOMP!$B18</f>
        <v>SP4L 180E</v>
      </c>
      <c r="C18" s="560" t="str">
        <f>[1]REFCOMP!C18</f>
        <v>4HE-18(Y)</v>
      </c>
      <c r="D18" s="59"/>
      <c r="E18" s="266" t="str">
        <f>[1]REFCOMP!$E18</f>
        <v>OPSS/CH</v>
      </c>
      <c r="F18" s="331" t="str">
        <f>[1]REFCOMP!F18</f>
        <v>18 LT</v>
      </c>
      <c r="G18" s="561" t="str">
        <f>[1]REFCOMP!$G18</f>
        <v>53925btu</v>
      </c>
      <c r="H18" s="442">
        <f>[1]REFCOMP!L18</f>
        <v>10173.029072813</v>
      </c>
      <c r="I18" s="372"/>
      <c r="J18" s="566" t="str">
        <f>[1]REFCOMP!$R18</f>
        <v>CU - 144 QC</v>
      </c>
      <c r="K18" s="567">
        <f>[1]REFCOMP!$U18</f>
        <v>18046.5143182003</v>
      </c>
      <c r="L18" s="568" t="str">
        <f>[1]REFCOMP!$V18</f>
        <v>HTC-12</v>
      </c>
      <c r="M18" s="568">
        <f>[1]REFCOMP!$Y18</f>
        <v>17360.7067819238</v>
      </c>
    </row>
    <row r="19" spans="1:13">
      <c r="A19" s="559" t="str">
        <f>[1]REFCOMP!$A19</f>
        <v>REF011</v>
      </c>
      <c r="B19" s="196" t="str">
        <f>[1]REFCOMP!$B19</f>
        <v>SP4L 220E</v>
      </c>
      <c r="C19" s="560" t="str">
        <f>[1]REFCOMP!C19</f>
        <v>4GE-23(Y)</v>
      </c>
      <c r="D19" s="59"/>
      <c r="E19" s="266" t="str">
        <f>[1]REFCOMP!$E19</f>
        <v>OPSS/CH</v>
      </c>
      <c r="F19" s="331" t="str">
        <f>[1]REFCOMP!F19</f>
        <v>22 LT</v>
      </c>
      <c r="G19" s="561" t="str">
        <f>[1]REFCOMP!$G19</f>
        <v>62628btu</v>
      </c>
      <c r="H19" s="442">
        <f>[1]REFCOMP!L19</f>
        <v>10468.1770560503</v>
      </c>
      <c r="I19" s="372"/>
      <c r="J19" s="566" t="str">
        <f>[1]REFCOMP!$R19</f>
        <v>CU - 125 QC</v>
      </c>
      <c r="K19" s="567">
        <f>[1]REFCOMP!$U19</f>
        <v>17809.3906694772</v>
      </c>
      <c r="L19" s="568" t="str">
        <f>[1]REFCOMP!$V19</f>
        <v>HTC-10</v>
      </c>
      <c r="M19" s="568">
        <f>[1]REFCOMP!$Y19</f>
        <v>17223.5606394404</v>
      </c>
    </row>
    <row r="20" spans="1:13">
      <c r="A20" s="559" t="str">
        <f>[1]REFCOMP!$A20</f>
        <v>REF012</v>
      </c>
      <c r="B20" s="196" t="str">
        <f>[1]REFCOMP!$B20</f>
        <v>SP4L 250E</v>
      </c>
      <c r="C20" s="560" t="str">
        <f>[1]REFCOMP!C20</f>
        <v>4FE-25(Y)</v>
      </c>
      <c r="D20" s="59"/>
      <c r="E20" s="266" t="str">
        <f>[1]REFCOMP!$E20</f>
        <v>OPSS/CH</v>
      </c>
      <c r="F20" s="331" t="str">
        <f>[1]REFCOMP!F20</f>
        <v>25 LT</v>
      </c>
      <c r="G20" s="561" t="str">
        <f>[1]REFCOMP!$G20</f>
        <v>72000btu</v>
      </c>
      <c r="H20" s="442">
        <f>[1]REFCOMP!L20</f>
        <v>12384.9201152436</v>
      </c>
      <c r="I20" s="372"/>
      <c r="J20" s="566" t="str">
        <f>[1]REFCOMP!$R20</f>
        <v>CU - 160 QC</v>
      </c>
      <c r="K20" s="567">
        <f>[1]REFCOMP!$U20</f>
        <v>22819.6709500466</v>
      </c>
      <c r="L20" s="568" t="str">
        <f>[1]REFCOMP!$V20</f>
        <v>HTC-15</v>
      </c>
      <c r="M20" s="568">
        <f>[1]REFCOMP!$Y20</f>
        <v>20193.7298117066</v>
      </c>
    </row>
    <row r="21" spans="1:13">
      <c r="A21" s="559" t="str">
        <f>[1]REFCOMP!$A21</f>
        <v>REF013</v>
      </c>
      <c r="B21" s="196" t="str">
        <f>[1]REFCOMP!$B21</f>
        <v>SP6L 270E</v>
      </c>
      <c r="C21" s="560" t="str">
        <f>[1]REFCOMP!C21</f>
        <v>6HE-28(Y)</v>
      </c>
      <c r="D21" s="59"/>
      <c r="E21" s="266" t="str">
        <f>[1]REFCOMP!$E21</f>
        <v>OPSS/CH</v>
      </c>
      <c r="F21" s="331" t="str">
        <f>[1]REFCOMP!F21</f>
        <v>28 LT</v>
      </c>
      <c r="G21" s="561" t="str">
        <f>[1]REFCOMP!$G21</f>
        <v>80888btu</v>
      </c>
      <c r="H21" s="442">
        <f>[1]REFCOMP!L21</f>
        <v>13038.0762179151</v>
      </c>
      <c r="I21" s="372"/>
      <c r="J21" s="566" t="str">
        <f>[1]REFCOMP!$R21</f>
        <v>CU - 300 QC</v>
      </c>
      <c r="K21" s="567">
        <f>[1]REFCOMP!$U21</f>
        <v>28552.1500136983</v>
      </c>
      <c r="L21" s="568" t="str">
        <f>[1]REFCOMP!$V21</f>
        <v>HTC-30</v>
      </c>
      <c r="M21" s="568">
        <f>[1]REFCOMP!$Y21</f>
        <v>25232.1565291998</v>
      </c>
    </row>
    <row r="22" spans="1:13">
      <c r="A22" s="559" t="str">
        <f>[1]REFCOMP!$A22</f>
        <v>REF014</v>
      </c>
      <c r="B22" s="196" t="str">
        <f>[1]REFCOMP!$B22</f>
        <v>SP6L 300E</v>
      </c>
      <c r="C22" s="560" t="str">
        <f>[1]REFCOMP!C22</f>
        <v>6GE-34(Y)</v>
      </c>
      <c r="D22" s="59"/>
      <c r="E22" s="266" t="str">
        <f>[1]REFCOMP!$E22</f>
        <v>OPSS/CH</v>
      </c>
      <c r="F22" s="331" t="str">
        <f>[1]REFCOMP!F22</f>
        <v>30 LT</v>
      </c>
      <c r="G22" s="561" t="str">
        <f>[1]REFCOMP!$G22</f>
        <v>93857btu</v>
      </c>
      <c r="H22" s="442">
        <f>[1]REFCOMP!L22</f>
        <v>14297.2433211105</v>
      </c>
      <c r="I22" s="372"/>
      <c r="J22" s="566" t="str">
        <f>[1]REFCOMP!$R22</f>
        <v>CU - 200 QC</v>
      </c>
      <c r="K22" s="567">
        <f>[1]REFCOMP!$U22</f>
        <v>24362.016084671</v>
      </c>
      <c r="L22" s="568" t="str">
        <f>[1]REFCOMP!$V22</f>
        <v>HTC-20</v>
      </c>
      <c r="M22" s="568">
        <f>[1]REFCOMP!$Y22</f>
        <v>22827.1322510095</v>
      </c>
    </row>
    <row r="23" spans="1:13">
      <c r="A23" s="559" t="str">
        <f>[1]REFCOMP!$A23</f>
        <v>REF015</v>
      </c>
      <c r="B23" s="196" t="str">
        <f>[1]REFCOMP!$B23</f>
        <v>SP6L 400E</v>
      </c>
      <c r="C23" s="560" t="str">
        <f>[1]REFCOMP!C23</f>
        <v>6FE-44(Y)</v>
      </c>
      <c r="D23" s="59"/>
      <c r="E23" s="266" t="str">
        <f>[1]REFCOMP!$E23</f>
        <v>OPSS/CH</v>
      </c>
      <c r="F23" s="331" t="str">
        <f>[1]REFCOMP!F23</f>
        <v>40 LT</v>
      </c>
      <c r="G23" s="561" t="str">
        <f>[1]REFCOMP!$G23</f>
        <v>113482btu</v>
      </c>
      <c r="H23" s="442">
        <f>[1]REFCOMP!L23</f>
        <v>16638.2922996333</v>
      </c>
      <c r="I23" s="372"/>
      <c r="J23" s="566" t="str">
        <f>[1]REFCOMP!$R23</f>
        <v>CU - 160 QC</v>
      </c>
      <c r="K23" s="567">
        <f>[1]REFCOMP!$U23</f>
        <v>25777.4154926749</v>
      </c>
      <c r="L23" s="568" t="str">
        <f>[1]REFCOMP!$V23</f>
        <v>HTC-15</v>
      </c>
      <c r="M23" s="568">
        <f>[1]REFCOMP!$Y23</f>
        <v>24894.6813621623</v>
      </c>
    </row>
    <row r="24" spans="1:13">
      <c r="A24" s="559" t="str">
        <f>[1]REFCOMP!$A24</f>
        <v>REF016</v>
      </c>
      <c r="B24" s="196" t="str">
        <f>[1]REFCOMP!$B24</f>
        <v>SPC4-19H（5匹）</v>
      </c>
      <c r="C24" s="560" t="str">
        <f>[1]REFCOMP!C24</f>
        <v>4FES5Y</v>
      </c>
      <c r="D24" s="59"/>
      <c r="E24" s="266" t="str">
        <f>[1]REFCOMP!$E24</f>
        <v>CH</v>
      </c>
      <c r="F24" s="331" t="str">
        <f>[1]REFCOMP!F24</f>
        <v>5 MT</v>
      </c>
      <c r="G24" s="561">
        <f>[1]REFCOMP!$G24</f>
        <v>0</v>
      </c>
      <c r="H24" s="442">
        <f>[1]REFCOMP!L24</f>
        <v>4881.95016089202</v>
      </c>
      <c r="I24" s="372"/>
      <c r="J24" s="566" t="str">
        <f>[1]REFCOMP!$R24</f>
        <v>CU - 250 QC</v>
      </c>
      <c r="K24" s="567">
        <f>[1]REFCOMP!$U24</f>
        <v>17151.3943984131</v>
      </c>
      <c r="L24" s="568" t="str">
        <f>[1]REFCOMP!$V24</f>
        <v>HTC-25</v>
      </c>
      <c r="M24" s="568">
        <f>[1]REFCOMP!$Y24</f>
        <v>14123.1143478171</v>
      </c>
    </row>
    <row r="25" spans="1:13">
      <c r="A25" s="559" t="str">
        <f>[1]REFCOMP!$A25</f>
        <v>REF017</v>
      </c>
      <c r="B25" s="196" t="str">
        <f>[1]REFCOMP!$B25</f>
        <v>SPC4-23H（6匹）</v>
      </c>
      <c r="C25" s="560" t="str">
        <f>[1]REFCOMP!C25</f>
        <v>4EES6Y</v>
      </c>
      <c r="D25" s="59"/>
      <c r="E25" s="266" t="str">
        <f>[1]REFCOMP!$E25</f>
        <v>CH</v>
      </c>
      <c r="F25" s="331" t="str">
        <f>[1]REFCOMP!F25</f>
        <v>6 MT</v>
      </c>
      <c r="G25" s="561">
        <f>[1]REFCOMP!$G25</f>
        <v>0</v>
      </c>
      <c r="H25" s="442">
        <f>[1]REFCOMP!L25</f>
        <v>5113.93399685699</v>
      </c>
      <c r="I25" s="372"/>
      <c r="J25" s="566" t="str">
        <f>[1]REFCOMP!$R25</f>
        <v>CU - 200 QC</v>
      </c>
      <c r="K25" s="567">
        <f>[1]REFCOMP!$U25</f>
        <v>15170.8661096526</v>
      </c>
      <c r="L25" s="568" t="str">
        <f>[1]REFCOMP!$V25</f>
        <v>HTC-20</v>
      </c>
      <c r="M25" s="568">
        <f>[1]REFCOMP!$Y25</f>
        <v>13635.9822759911</v>
      </c>
    </row>
    <row r="26" spans="1:13">
      <c r="A26" s="559" t="str">
        <f>[1]REFCOMP!$A26</f>
        <v>REF018</v>
      </c>
      <c r="B26" s="196" t="str">
        <f>[1]REFCOMP!$B26</f>
        <v>SPC4-27H（8匹）</v>
      </c>
      <c r="C26" s="560" t="str">
        <f>[1]REFCOMP!C26</f>
        <v>4DES7Y</v>
      </c>
      <c r="D26" s="59"/>
      <c r="E26" s="266" t="str">
        <f>[1]REFCOMP!$E26</f>
        <v>CH</v>
      </c>
      <c r="F26" s="331" t="str">
        <f>[1]REFCOMP!F26</f>
        <v>7 MT</v>
      </c>
      <c r="G26" s="561">
        <f>[1]REFCOMP!$G26</f>
        <v>0</v>
      </c>
      <c r="H26" s="442">
        <f>[1]REFCOMP!L26</f>
        <v>5608.77048566939</v>
      </c>
      <c r="I26" s="372"/>
      <c r="J26" s="566" t="str">
        <f>[1]REFCOMP!$R26</f>
        <v>CU - 300 QC</v>
      </c>
      <c r="K26" s="567">
        <f>[1]REFCOMP!$U26</f>
        <v>20551.3592251259</v>
      </c>
      <c r="L26" s="568" t="str">
        <f>[1]REFCOMP!$V26</f>
        <v>HTC-28</v>
      </c>
      <c r="M26" s="568">
        <f>[1]REFCOMP!$Y26</f>
        <v>16801.4719299817</v>
      </c>
    </row>
    <row r="27" spans="1:13">
      <c r="A27" s="559" t="str">
        <f>[1]REFCOMP!$A27</f>
        <v>REF019</v>
      </c>
      <c r="B27" s="196" t="str">
        <f>[1]REFCOMP!$B27</f>
        <v>SPC4-33H（9匹）</v>
      </c>
      <c r="C27" s="560" t="str">
        <f>[1]REFCOMP!C27</f>
        <v>4CES9Y</v>
      </c>
      <c r="D27" s="59"/>
      <c r="E27" s="266" t="str">
        <f>[1]REFCOMP!$E27</f>
        <v>CH</v>
      </c>
      <c r="F27" s="331" t="str">
        <f>[1]REFCOMP!F27</f>
        <v>9 MT</v>
      </c>
      <c r="G27" s="561">
        <f>[1]REFCOMP!$G27</f>
        <v>0</v>
      </c>
      <c r="H27" s="442">
        <f>[1]REFCOMP!L27</f>
        <v>5815.49801691237</v>
      </c>
      <c r="I27" s="372"/>
      <c r="J27" s="566" t="str">
        <f>[1]REFCOMP!$R27</f>
        <v>CU - 250 QC</v>
      </c>
      <c r="K27" s="567">
        <f>[1]REFCOMP!$U27</f>
        <v>18903.4147637245</v>
      </c>
      <c r="L27" s="568" t="str">
        <f>[1]REFCOMP!$V27</f>
        <v>HTC-25</v>
      </c>
      <c r="M27" s="568">
        <f>[1]REFCOMP!$Y27</f>
        <v>15875.1347131285</v>
      </c>
    </row>
    <row r="28" spans="1:13">
      <c r="A28" s="559" t="str">
        <f>[1]REFCOMP!$A28</f>
        <v>REF020</v>
      </c>
      <c r="B28" s="196" t="str">
        <f>[1]REFCOMP!$B28</f>
        <v>SP4HF 1000</v>
      </c>
      <c r="C28" s="560" t="str">
        <f>[1]REFCOMP!C28</f>
        <v>4VES10Y</v>
      </c>
      <c r="D28" s="59"/>
      <c r="E28" s="266" t="str">
        <f>[1]REFCOMP!$E28</f>
        <v>CH</v>
      </c>
      <c r="F28" s="331" t="str">
        <f>[1]REFCOMP!F28</f>
        <v>10 MT</v>
      </c>
      <c r="G28" s="561">
        <f>[1]REFCOMP!$G28</f>
        <v>0</v>
      </c>
      <c r="H28" s="442">
        <f>[1]REFCOMP!L28</f>
        <v>6766.79544264013</v>
      </c>
      <c r="I28" s="372"/>
      <c r="J28" s="566" t="str">
        <f>[1]REFCOMP!$R28</f>
        <v>CU - 350 QC</v>
      </c>
      <c r="K28" s="567">
        <f>[1]REFCOMP!$U28</f>
        <v>23151.7910729993</v>
      </c>
      <c r="L28" s="568" t="str">
        <f>[1]REFCOMP!$V28</f>
        <v>HTC-35</v>
      </c>
      <c r="M28" s="568" t="str">
        <f>[1]REFCOMP!$Y28</f>
        <v>~</v>
      </c>
    </row>
    <row r="29" spans="1:13">
      <c r="A29" s="559" t="str">
        <f>[1]REFCOMP!$A29</f>
        <v>REF021</v>
      </c>
      <c r="B29" s="196" t="str">
        <f>[1]REFCOMP!$B29</f>
        <v>SP4HF 1200</v>
      </c>
      <c r="C29" s="560" t="str">
        <f>[1]REFCOMP!C29</f>
        <v>4TES12Y</v>
      </c>
      <c r="D29" s="59"/>
      <c r="E29" s="266" t="str">
        <f>[1]REFCOMP!$E29</f>
        <v>CH</v>
      </c>
      <c r="F29" s="331" t="str">
        <f>[1]REFCOMP!F29</f>
        <v>12 MT</v>
      </c>
      <c r="G29" s="561">
        <f>[1]REFCOMP!$G29</f>
        <v>0</v>
      </c>
      <c r="H29" s="442">
        <f>[1]REFCOMP!L29</f>
        <v>7235.79099004715</v>
      </c>
      <c r="I29" s="372"/>
      <c r="J29" s="566" t="str">
        <f>[1]REFCOMP!$R29</f>
        <v>CU - 300 QC</v>
      </c>
      <c r="K29" s="567">
        <f>[1]REFCOMP!$U29</f>
        <v>22303.5351529173</v>
      </c>
      <c r="L29" s="568" t="str">
        <f>[1]REFCOMP!$V29</f>
        <v>HTC-30</v>
      </c>
      <c r="M29" s="568" t="str">
        <f>[1]REFCOMP!$Y29</f>
        <v>~</v>
      </c>
    </row>
    <row r="30" spans="1:13">
      <c r="A30" s="559" t="str">
        <f>[1]REFCOMP!$A30</f>
        <v>REF022</v>
      </c>
      <c r="B30" s="196" t="str">
        <f>[1]REFCOMP!$B30</f>
        <v>SP4HF 1500</v>
      </c>
      <c r="C30" s="560" t="str">
        <f>[1]REFCOMP!C30</f>
        <v>4PES15Y</v>
      </c>
      <c r="D30" s="59"/>
      <c r="E30" s="266" t="str">
        <f>[1]REFCOMP!$E30</f>
        <v>CH</v>
      </c>
      <c r="F30" s="331" t="str">
        <f>[1]REFCOMP!F30</f>
        <v>15 MT</v>
      </c>
      <c r="G30" s="561">
        <f>[1]REFCOMP!$G30</f>
        <v>0</v>
      </c>
      <c r="H30" s="442">
        <f>[1]REFCOMP!L30</f>
        <v>7630.63122053431</v>
      </c>
      <c r="I30" s="372"/>
      <c r="J30" s="566" t="str">
        <f>[1]REFCOMP!$R30</f>
        <v>CU - 350 QC</v>
      </c>
      <c r="K30" s="567">
        <f>[1]REFCOMP!$U30</f>
        <v>24648.3343305123</v>
      </c>
      <c r="L30" s="568" t="str">
        <f>[1]REFCOMP!$V30</f>
        <v>HTC-35</v>
      </c>
      <c r="M30" s="568" t="str">
        <f>[1]REFCOMP!$Y30</f>
        <v>~</v>
      </c>
    </row>
    <row r="31" spans="1:13">
      <c r="A31" s="559" t="str">
        <f>[1]REFCOMP!$A31</f>
        <v>REF023</v>
      </c>
      <c r="B31" s="196" t="str">
        <f>[1]REFCOMP!$B31</f>
        <v>SP4HF 2000</v>
      </c>
      <c r="C31" s="560" t="str">
        <f>[1]REFCOMP!C31</f>
        <v>4NES20Y</v>
      </c>
      <c r="D31" s="59"/>
      <c r="E31" s="266" t="str">
        <f>[1]REFCOMP!$E31</f>
        <v>CH</v>
      </c>
      <c r="F31" s="331" t="str">
        <f>[1]REFCOMP!F31</f>
        <v>20 MT</v>
      </c>
      <c r="G31" s="561">
        <f>[1]REFCOMP!$G31</f>
        <v>0</v>
      </c>
      <c r="H31" s="442">
        <f>[1]REFCOMP!L31</f>
        <v>8056.90151911996</v>
      </c>
      <c r="I31" s="372"/>
      <c r="J31" s="566" t="str">
        <f>[1]REFCOMP!$R31</f>
        <v>CU - 350 QC</v>
      </c>
      <c r="K31" s="567">
        <f>[1]REFCOMP!$U31</f>
        <v>25107.3946520661</v>
      </c>
      <c r="L31" s="568" t="str">
        <f>[1]REFCOMP!$V31</f>
        <v>HTC-35</v>
      </c>
      <c r="M31" s="568" t="str">
        <f>[1]REFCOMP!$Y31</f>
        <v>~</v>
      </c>
    </row>
    <row r="32" spans="1:13">
      <c r="A32" s="559" t="str">
        <f>[1]REFCOMP!$A32</f>
        <v>REF024</v>
      </c>
      <c r="B32" s="196" t="str">
        <f>[1]REFCOMP!$B32</f>
        <v>SP4H 2200</v>
      </c>
      <c r="C32" s="560" t="str">
        <f>[1]REFCOMP!C32</f>
        <v>4JE22Y</v>
      </c>
      <c r="D32" s="59"/>
      <c r="E32" s="266" t="str">
        <f>[1]REFCOMP!$E32</f>
        <v>OPSS/CH</v>
      </c>
      <c r="F32" s="331" t="str">
        <f>[1]REFCOMP!F32</f>
        <v>22 MT</v>
      </c>
      <c r="G32" s="561">
        <f>[1]REFCOMP!$G32</f>
        <v>0</v>
      </c>
      <c r="H32" s="442">
        <f>[1]REFCOMP!L32</f>
        <v>10715.6888423258</v>
      </c>
      <c r="I32" s="372"/>
      <c r="J32" s="566" t="str">
        <f>[1]REFCOMP!$R32</f>
        <v>CU - 500 QC</v>
      </c>
      <c r="K32" s="567">
        <f>[1]REFCOMP!$U32</f>
        <v>33466.3369551349</v>
      </c>
      <c r="L32" s="568" t="str">
        <f>[1]REFCOMP!$V32</f>
        <v>HTC-40</v>
      </c>
      <c r="M32" s="568" t="str">
        <f>[1]REFCOMP!$Y32</f>
        <v>~</v>
      </c>
    </row>
    <row r="33" spans="1:13">
      <c r="A33" s="559" t="str">
        <f>[1]REFCOMP!$A33</f>
        <v>REF025</v>
      </c>
      <c r="B33" s="196" t="str">
        <f>[1]REFCOMP!$B33</f>
        <v>SP4H 2500</v>
      </c>
      <c r="C33" s="560" t="str">
        <f>[1]REFCOMP!C33</f>
        <v>4HE25Y</v>
      </c>
      <c r="D33" s="59"/>
      <c r="E33" s="266" t="str">
        <f>[1]REFCOMP!$E33</f>
        <v>OPSS/CH</v>
      </c>
      <c r="F33" s="331" t="str">
        <f>[1]REFCOMP!F33</f>
        <v>25 MT</v>
      </c>
      <c r="G33" s="561">
        <f>[1]REFCOMP!$G33</f>
        <v>0</v>
      </c>
      <c r="H33" s="442">
        <f>[1]REFCOMP!L33</f>
        <v>11183.2111052907</v>
      </c>
      <c r="I33" s="372"/>
      <c r="J33" s="566" t="str">
        <f>[1]REFCOMP!$R33</f>
        <v>CU - 400 QC</v>
      </c>
      <c r="K33" s="567">
        <f>[1]REFCOMP!$U33</f>
        <v>31854.9682421802</v>
      </c>
      <c r="L33" s="568" t="str">
        <f>[1]REFCOMP!$V33</f>
        <v>HTC-50</v>
      </c>
      <c r="M33" s="568">
        <f>[1]REFCOMP!$Y33</f>
        <v>27035.4212791463</v>
      </c>
    </row>
    <row r="34" spans="1:13">
      <c r="A34" s="559" t="str">
        <f>[1]REFCOMP!$A34</f>
        <v>REF026</v>
      </c>
      <c r="B34" s="196" t="str">
        <f>[1]REFCOMP!$B34</f>
        <v>SP4H 3000</v>
      </c>
      <c r="C34" s="560" t="str">
        <f>[1]REFCOMP!C34</f>
        <v>4GE30Y</v>
      </c>
      <c r="D34" s="59"/>
      <c r="E34" s="266" t="str">
        <f>[1]REFCOMP!$E34</f>
        <v>OPSS/CH</v>
      </c>
      <c r="F34" s="331" t="str">
        <f>[1]REFCOMP!F34</f>
        <v>30 MT</v>
      </c>
      <c r="G34" s="561">
        <f>[1]REFCOMP!$G34</f>
        <v>0</v>
      </c>
      <c r="H34" s="442">
        <f>[1]REFCOMP!L34</f>
        <v>11505.3693033002</v>
      </c>
      <c r="I34" s="372"/>
      <c r="J34" s="566" t="str">
        <f>[1]REFCOMP!$R34</f>
        <v>CU - 500 QC</v>
      </c>
      <c r="K34" s="567">
        <f>[1]REFCOMP!$U34</f>
        <v>34778.3005284919</v>
      </c>
      <c r="L34" s="568" t="str">
        <f>[1]REFCOMP!$V34</f>
        <v>HTC-50</v>
      </c>
      <c r="M34" s="568" t="str">
        <f>[1]REFCOMP!$Y34</f>
        <v>~</v>
      </c>
    </row>
    <row r="35" spans="1:13">
      <c r="A35" s="559" t="str">
        <f>[1]REFCOMP!$A35</f>
        <v>REF027</v>
      </c>
      <c r="B35" s="196" t="str">
        <f>[1]REFCOMP!$B35</f>
        <v>SP4H 3500</v>
      </c>
      <c r="C35" s="560" t="str">
        <f>[1]REFCOMP!C35</f>
        <v>4FE35Y</v>
      </c>
      <c r="D35" s="59"/>
      <c r="E35" s="266" t="str">
        <f>[1]REFCOMP!$E35</f>
        <v>OPSS/CH</v>
      </c>
      <c r="F35" s="331" t="str">
        <f>[1]REFCOMP!F35</f>
        <v>35 MT</v>
      </c>
      <c r="G35" s="561">
        <f>[1]REFCOMP!$G35</f>
        <v>0</v>
      </c>
      <c r="H35" s="442">
        <f>[1]REFCOMP!L35</f>
        <v>13609.2194866422</v>
      </c>
      <c r="I35" s="372"/>
      <c r="J35" s="566" t="str">
        <f>[1]REFCOMP!$R35</f>
        <v>CU - 350 QC</v>
      </c>
      <c r="K35" s="567">
        <f>[1]REFCOMP!$U35</f>
        <v>31470.8639267459</v>
      </c>
      <c r="L35" s="568" t="str">
        <f>[1]REFCOMP!$V35</f>
        <v>HTC-35</v>
      </c>
      <c r="M35" s="568" t="str">
        <f>[1]REFCOMP!$Y35</f>
        <v>~</v>
      </c>
    </row>
    <row r="36" spans="1:13">
      <c r="A36" s="559" t="str">
        <f>[1]REFCOMP!$A36</f>
        <v>REF028</v>
      </c>
      <c r="B36" s="196" t="str">
        <f>[1]REFCOMP!$B36</f>
        <v>SP6H 3700</v>
      </c>
      <c r="C36" s="560" t="str">
        <f>[1]REFCOMP!C36</f>
        <v>6HE35Y</v>
      </c>
      <c r="D36" s="58" t="s">
        <v>232</v>
      </c>
      <c r="E36" s="266" t="str">
        <f>[1]REFCOMP!$E36</f>
        <v>OPSS/CH</v>
      </c>
      <c r="F36" s="331" t="str">
        <f>[1]REFCOMP!F36</f>
        <v>37 MT</v>
      </c>
      <c r="G36" s="561">
        <f>[1]REFCOMP!$G36</f>
        <v>0</v>
      </c>
      <c r="H36" s="442">
        <f>[1]REFCOMP!L36</f>
        <v>14297.7344159246</v>
      </c>
      <c r="I36" s="361"/>
      <c r="J36" s="566">
        <f>[1]REFCOMP!$R36</f>
        <v>0</v>
      </c>
      <c r="K36" s="567">
        <f>[1]REFCOMP!$U36</f>
        <v>0</v>
      </c>
      <c r="L36" s="568">
        <f>[1]REFCOMP!$V36</f>
        <v>0</v>
      </c>
      <c r="M36" s="568">
        <f>[1]REFCOMP!$Y36</f>
        <v>0</v>
      </c>
    </row>
    <row r="37" spans="1:13">
      <c r="A37" s="559" t="str">
        <f>[1]REFCOMP!$A37</f>
        <v>REF029</v>
      </c>
      <c r="B37" s="196" t="str">
        <f>[1]REFCOMP!$B37</f>
        <v>SP6H 4000</v>
      </c>
      <c r="C37" s="560" t="str">
        <f>[1]REFCOMP!C37</f>
        <v>6GE40Y</v>
      </c>
      <c r="D37" s="59"/>
      <c r="E37" s="266" t="str">
        <f>[1]REFCOMP!$E37</f>
        <v>OPSS/CH</v>
      </c>
      <c r="F37" s="331" t="str">
        <f>[1]REFCOMP!F37</f>
        <v>40 MT</v>
      </c>
      <c r="G37" s="561">
        <f>[1]REFCOMP!$G37</f>
        <v>0</v>
      </c>
      <c r="H37" s="442">
        <f>[1]REFCOMP!L37</f>
        <v>14987.231534835</v>
      </c>
      <c r="I37" s="372"/>
      <c r="J37" s="566">
        <f>[1]REFCOMP!$R37</f>
        <v>0</v>
      </c>
      <c r="K37" s="567">
        <f>[1]REFCOMP!$U37</f>
        <v>0</v>
      </c>
      <c r="L37" s="568">
        <f>[1]REFCOMP!$V37</f>
        <v>0</v>
      </c>
      <c r="M37" s="568">
        <f>[1]REFCOMP!$Y37</f>
        <v>0</v>
      </c>
    </row>
    <row r="38" spans="1:13">
      <c r="A38" s="559" t="str">
        <f>[1]REFCOMP!$A38</f>
        <v>REF030</v>
      </c>
      <c r="B38" s="196" t="str">
        <f>[1]REFCOMP!$B38</f>
        <v>SP6H 5000</v>
      </c>
      <c r="C38" s="560" t="str">
        <f>[1]REFCOMP!C38</f>
        <v>6FE50Y</v>
      </c>
      <c r="D38" s="59"/>
      <c r="E38" s="266" t="str">
        <f>[1]REFCOMP!$E38</f>
        <v>OPSS/CH</v>
      </c>
      <c r="F38" s="331" t="str">
        <f>[1]REFCOMP!F38</f>
        <v>50 MT</v>
      </c>
      <c r="G38" s="561">
        <f>[1]REFCOMP!$G38</f>
        <v>0</v>
      </c>
      <c r="H38" s="442">
        <f>[1]REFCOMP!L38</f>
        <v>15863.3446830801</v>
      </c>
      <c r="I38" s="372"/>
      <c r="J38" s="566">
        <f>[1]REFCOMP!$R38</f>
        <v>0</v>
      </c>
      <c r="K38" s="567">
        <f>[1]REFCOMP!$U38</f>
        <v>0</v>
      </c>
      <c r="L38" s="568">
        <f>[1]REFCOMP!$V38</f>
        <v>0</v>
      </c>
      <c r="M38" s="568">
        <f>[1]REFCOMP!$Y38</f>
        <v>0</v>
      </c>
    </row>
    <row r="39" spans="1:13">
      <c r="A39" s="559" t="str">
        <f>[1]REFCOMP!$A39</f>
        <v>REF031</v>
      </c>
      <c r="B39" s="196" t="str">
        <f>[1]REFCOMP!$B39</f>
        <v>SBC4-120E</v>
      </c>
      <c r="C39" s="560" t="str">
        <f>[1]REFCOMP!C39</f>
        <v>S4G-12.2Y</v>
      </c>
      <c r="D39" s="59"/>
      <c r="E39" s="266" t="str">
        <f>[1]REFCOMP!$E39</f>
        <v>OPSS/CH</v>
      </c>
      <c r="F39" s="331">
        <f>[1]REFCOMP!F39</f>
        <v>0</v>
      </c>
      <c r="G39" s="561">
        <f>[1]REFCOMP!$G39</f>
        <v>0</v>
      </c>
      <c r="H39" s="442">
        <f>[1]REFCOMP!L39</f>
        <v>13397.0665269775</v>
      </c>
      <c r="I39" s="372"/>
      <c r="J39" s="566">
        <f>[1]REFCOMP!$R39</f>
        <v>0</v>
      </c>
      <c r="K39" s="567">
        <f>[1]REFCOMP!$U39</f>
        <v>0</v>
      </c>
      <c r="L39" s="568">
        <f>[1]REFCOMP!$V39</f>
        <v>0</v>
      </c>
      <c r="M39" s="568">
        <f>[1]REFCOMP!$Y39</f>
        <v>0</v>
      </c>
    </row>
    <row r="40" spans="1:13">
      <c r="A40" s="559" t="str">
        <f>[1]REFCOMP!$A40</f>
        <v>REF032</v>
      </c>
      <c r="B40" s="196" t="str">
        <f>[1]REFCOMP!$B40</f>
        <v>SBC4-140E</v>
      </c>
      <c r="C40" s="560" t="str">
        <f>[1]REFCOMP!C40</f>
        <v>S4F-14.2Y</v>
      </c>
      <c r="D40" s="59"/>
      <c r="E40" s="266" t="str">
        <f>[1]REFCOMP!$E40</f>
        <v>OPSS/CH</v>
      </c>
      <c r="F40" s="331">
        <f>[1]REFCOMP!F40</f>
        <v>0</v>
      </c>
      <c r="G40" s="561">
        <f>[1]REFCOMP!$G40</f>
        <v>0</v>
      </c>
      <c r="H40" s="442">
        <f>[1]REFCOMP!L40</f>
        <v>16206.1288632792</v>
      </c>
      <c r="I40" s="372"/>
      <c r="J40" s="566">
        <f>[1]REFCOMP!$R40</f>
        <v>0</v>
      </c>
      <c r="K40" s="567">
        <f>[1]REFCOMP!$U40</f>
        <v>0</v>
      </c>
      <c r="L40" s="568">
        <f>[1]REFCOMP!$V40</f>
        <v>0</v>
      </c>
      <c r="M40" s="568">
        <f>[1]REFCOMP!$Y40</f>
        <v>0</v>
      </c>
    </row>
    <row r="41" spans="1:13">
      <c r="A41" s="559" t="str">
        <f>[1]REFCOMP!$A41</f>
        <v>REF033</v>
      </c>
      <c r="B41" s="196" t="str">
        <f>[1]REFCOMP!$B41</f>
        <v>SBC6-160E</v>
      </c>
      <c r="C41" s="560" t="str">
        <f>[1]REFCOMP!C41</f>
        <v>S6J-16.2Y</v>
      </c>
      <c r="D41" s="59"/>
      <c r="E41" s="266" t="str">
        <f>[1]REFCOMP!$E41</f>
        <v>OPSS/CH</v>
      </c>
      <c r="F41" s="331">
        <f>[1]REFCOMP!F41</f>
        <v>0</v>
      </c>
      <c r="G41" s="561">
        <f>[1]REFCOMP!$G41</f>
        <v>0</v>
      </c>
      <c r="H41" s="442">
        <f>[1]REFCOMP!L41</f>
        <v>17560.6151313328</v>
      </c>
      <c r="I41" s="372"/>
      <c r="J41" s="566">
        <f>[1]REFCOMP!$R41</f>
        <v>0</v>
      </c>
      <c r="K41" s="567">
        <f>[1]REFCOMP!$U41</f>
        <v>0</v>
      </c>
      <c r="L41" s="568">
        <f>[1]REFCOMP!$V41</f>
        <v>0</v>
      </c>
      <c r="M41" s="568">
        <f>[1]REFCOMP!$Y41</f>
        <v>0</v>
      </c>
    </row>
    <row r="42" spans="1:13">
      <c r="A42" s="559" t="str">
        <f>[1]REFCOMP!$A42</f>
        <v>REF034</v>
      </c>
      <c r="B42" s="196" t="str">
        <f>[1]REFCOMP!$B42</f>
        <v>SBC6-200E</v>
      </c>
      <c r="C42" s="560" t="str">
        <f>[1]REFCOMP!C42</f>
        <v>S6H-20.2Y</v>
      </c>
      <c r="D42" s="59"/>
      <c r="E42" s="266" t="str">
        <f>[1]REFCOMP!$E42</f>
        <v>OPSS/CH</v>
      </c>
      <c r="F42" s="331">
        <f>[1]REFCOMP!F42</f>
        <v>0</v>
      </c>
      <c r="G42" s="561">
        <f>[1]REFCOMP!$G42</f>
        <v>0</v>
      </c>
      <c r="H42" s="442">
        <f>[1]REFCOMP!L42</f>
        <v>17839.3699019681</v>
      </c>
      <c r="I42" s="372"/>
      <c r="J42" s="566">
        <f>[1]REFCOMP!$R42</f>
        <v>0</v>
      </c>
      <c r="K42" s="567">
        <f>[1]REFCOMP!$U42</f>
        <v>0</v>
      </c>
      <c r="L42" s="568">
        <f>[1]REFCOMP!$V42</f>
        <v>0</v>
      </c>
      <c r="M42" s="568">
        <f>[1]REFCOMP!$Y42</f>
        <v>0</v>
      </c>
    </row>
    <row r="43" spans="1:13">
      <c r="A43" s="559" t="str">
        <f>[1]REFCOMP!$A43</f>
        <v>REF035</v>
      </c>
      <c r="B43" s="196" t="str">
        <f>[1]REFCOMP!$B43</f>
        <v>SBC6-250E</v>
      </c>
      <c r="C43" s="560" t="str">
        <f>[1]REFCOMP!C43</f>
        <v>S6G-25.2Y</v>
      </c>
      <c r="D43" s="59"/>
      <c r="E43" s="266" t="str">
        <f>[1]REFCOMP!$E43</f>
        <v>OPSS/CH</v>
      </c>
      <c r="F43" s="331">
        <f>[1]REFCOMP!F43</f>
        <v>0</v>
      </c>
      <c r="G43" s="561">
        <f>[1]REFCOMP!$G43</f>
        <v>0</v>
      </c>
      <c r="H43" s="442">
        <f>[1]REFCOMP!L43</f>
        <v>19986.1558033376</v>
      </c>
      <c r="I43" s="372"/>
      <c r="J43" s="566" t="str">
        <f>[1]REFCOMP!$R43</f>
        <v>CU - 300 QC</v>
      </c>
      <c r="K43" s="567">
        <f>[1]REFCOMP!$U43</f>
        <v>46751.9421175593</v>
      </c>
      <c r="L43" s="568">
        <f>[1]REFCOMP!$V43</f>
        <v>0</v>
      </c>
      <c r="M43" s="568">
        <f>[1]REFCOMP!$Y43</f>
        <v>0</v>
      </c>
    </row>
    <row r="44" spans="1:13">
      <c r="A44" s="559" t="str">
        <f>[1]REFCOMP!$A44</f>
        <v>REF036</v>
      </c>
      <c r="B44" s="196" t="str">
        <f>[1]REFCOMP!$B44</f>
        <v>SBC6-300E</v>
      </c>
      <c r="C44" s="560" t="str">
        <f>[1]REFCOMP!C44</f>
        <v>S6F-30.2Y </v>
      </c>
      <c r="D44" s="59"/>
      <c r="E44" s="266" t="str">
        <f>[1]REFCOMP!$E44</f>
        <v>OPSS/CH</v>
      </c>
      <c r="F44" s="331">
        <f>[1]REFCOMP!F44</f>
        <v>0</v>
      </c>
      <c r="G44" s="561">
        <f>[1]REFCOMP!$G44</f>
        <v>0</v>
      </c>
      <c r="H44" s="442">
        <f>[1]REFCOMP!L44</f>
        <v>23572.5510738607</v>
      </c>
      <c r="I44" s="372"/>
      <c r="J44" s="566">
        <f>[1]REFCOMP!$R44</f>
        <v>0</v>
      </c>
      <c r="K44" s="567">
        <f>[1]REFCOMP!$U44</f>
        <v>0</v>
      </c>
      <c r="L44" s="568">
        <f>[1]REFCOMP!$V44</f>
        <v>0</v>
      </c>
      <c r="M44" s="568">
        <f>[1]REFCOMP!$Y44</f>
        <v>0</v>
      </c>
    </row>
    <row r="45" spans="1:13">
      <c r="A45" s="559">
        <f>[1]REFCOMP!$A45</f>
        <v>0</v>
      </c>
      <c r="B45" s="562" t="str">
        <f>[1]REFCOMP!$B45</f>
        <v>SW3L 3000</v>
      </c>
      <c r="C45" s="562"/>
      <c r="D45" s="59"/>
      <c r="E45" s="73"/>
      <c r="F45" s="331" t="str">
        <f>[1]REFCOMP!F45</f>
        <v>30LT</v>
      </c>
      <c r="G45" s="266"/>
      <c r="H45" s="442" t="str">
        <f>[1]REFCOMP!L45</f>
        <v>~</v>
      </c>
      <c r="I45" s="372"/>
      <c r="J45" s="566" t="str">
        <f>[1]REFCOMP!$R45</f>
        <v>CU - 400 QC</v>
      </c>
      <c r="K45" s="567">
        <f>[1]REFCOMP!$U45</f>
        <v>45915.1702001358</v>
      </c>
      <c r="L45" s="569"/>
      <c r="M45" s="569"/>
    </row>
    <row r="46" spans="1:13">
      <c r="A46" s="559" t="str">
        <f>[1]REFCOMP!$A46</f>
        <v>REF041</v>
      </c>
      <c r="B46" s="562" t="str">
        <f>[1]REFCOMP!$B46</f>
        <v>SW3L 4000</v>
      </c>
      <c r="C46" s="562"/>
      <c r="D46" s="59"/>
      <c r="E46" s="73"/>
      <c r="F46" s="331" t="str">
        <f>[1]REFCOMP!F46</f>
        <v>40LT</v>
      </c>
      <c r="G46" s="266"/>
      <c r="H46" s="442">
        <f>[1]REFCOMP!L46</f>
        <v>21588.7218045113</v>
      </c>
      <c r="I46" s="372"/>
      <c r="J46" s="566" t="str">
        <f>[1]REFCOMP!$R46</f>
        <v>CU - 500 QC</v>
      </c>
      <c r="K46" s="567">
        <f>[1]REFCOMP!$U46</f>
        <v>58325.2075252261</v>
      </c>
      <c r="L46" s="569"/>
      <c r="M46" s="569"/>
    </row>
    <row r="47" spans="1:13">
      <c r="A47" s="559" t="str">
        <f>[1]REFCOMP!$A47</f>
        <v>REF042</v>
      </c>
      <c r="B47" s="562" t="str">
        <f>[1]REFCOMP!$B47</f>
        <v>SW3L 5000</v>
      </c>
      <c r="C47" s="562"/>
      <c r="D47" s="59"/>
      <c r="E47" s="73"/>
      <c r="F47" s="331" t="str">
        <f>[1]REFCOMP!F47</f>
        <v>50LT</v>
      </c>
      <c r="G47" s="266"/>
      <c r="H47" s="442">
        <f>[1]REFCOMP!L47</f>
        <v>23646.6165413534</v>
      </c>
      <c r="I47" s="372"/>
      <c r="J47" s="566" t="str">
        <f>[1]REFCOMP!$R47</f>
        <v>CU400QC *2</v>
      </c>
      <c r="K47" s="567">
        <f>[1]REFCOMP!$U47</f>
        <v>72859.6172232772</v>
      </c>
      <c r="L47" s="569"/>
      <c r="M47" s="569"/>
    </row>
    <row r="48" spans="1:13">
      <c r="A48" s="559">
        <f>[1]REFCOMP!$A48</f>
        <v>0</v>
      </c>
      <c r="B48" s="562" t="str">
        <f>[1]REFCOMP!$B48</f>
        <v>SW3L 6000</v>
      </c>
      <c r="C48" s="563"/>
      <c r="D48" s="59"/>
      <c r="E48" s="563"/>
      <c r="F48" s="331" t="str">
        <f>[1]REFCOMP!F48</f>
        <v>60LT</v>
      </c>
      <c r="G48" s="563"/>
      <c r="H48" s="442" t="str">
        <f>[1]REFCOMP!L48</f>
        <v>~</v>
      </c>
      <c r="I48" s="372"/>
      <c r="J48" s="566" t="str">
        <f>[1]REFCOMP!$R48</f>
        <v>CU350QC *3</v>
      </c>
      <c r="K48" s="567" t="str">
        <f>[1]REFCOMP!$U48</f>
        <v>~</v>
      </c>
      <c r="L48" s="569"/>
      <c r="M48" s="569"/>
    </row>
    <row r="49" spans="1:13">
      <c r="A49" s="559">
        <f>[1]REFCOMP!$A49</f>
        <v>0</v>
      </c>
      <c r="B49" s="562" t="str">
        <f>[1]REFCOMP!$B49</f>
        <v>SW3L 7000</v>
      </c>
      <c r="C49" s="563"/>
      <c r="D49" s="59"/>
      <c r="E49" s="563"/>
      <c r="F49" s="331" t="str">
        <f>[1]REFCOMP!F49</f>
        <v>70LT</v>
      </c>
      <c r="G49" s="563"/>
      <c r="H49" s="442" t="str">
        <f>[1]REFCOMP!L49</f>
        <v>~</v>
      </c>
      <c r="I49" s="372"/>
      <c r="J49" s="566" t="str">
        <f>[1]REFCOMP!$R49</f>
        <v>CU400QC *3</v>
      </c>
      <c r="K49" s="567" t="str">
        <f>[1]REFCOMP!$U49</f>
        <v>~</v>
      </c>
      <c r="L49" s="569"/>
      <c r="M49" s="569"/>
    </row>
    <row r="50" spans="1:13">
      <c r="A50" s="559" t="str">
        <f>[1]REFCOMP!$A50</f>
        <v>REF045</v>
      </c>
      <c r="B50" s="562" t="str">
        <f>[1]REFCOMP!$B50</f>
        <v>SW3L 8000</v>
      </c>
      <c r="C50" s="563"/>
      <c r="D50" s="59"/>
      <c r="E50" s="563"/>
      <c r="F50" s="331" t="str">
        <f>[1]REFCOMP!F50</f>
        <v>80LT</v>
      </c>
      <c r="G50" s="563"/>
      <c r="H50" s="442">
        <f>[1]REFCOMP!L50</f>
        <v>28759.3984962406</v>
      </c>
      <c r="I50" s="372"/>
      <c r="J50" s="566" t="str">
        <f>[1]REFCOMP!$R50</f>
        <v>CU500QC *3</v>
      </c>
      <c r="K50" s="567">
        <f>[1]REFCOMP!$U50</f>
        <v>101685.953840415</v>
      </c>
      <c r="L50" s="569"/>
      <c r="M50" s="569"/>
    </row>
    <row r="51" spans="1:13">
      <c r="A51" s="559">
        <f>[1]REFCOMP!$A51</f>
        <v>0</v>
      </c>
      <c r="B51" s="562" t="str">
        <f>[1]REFCOMP!$B51</f>
        <v>SW3L 9500</v>
      </c>
      <c r="C51" s="563"/>
      <c r="D51" s="59"/>
      <c r="E51" s="563"/>
      <c r="F51" s="331" t="str">
        <f>[1]REFCOMP!F51</f>
        <v>95LT</v>
      </c>
      <c r="G51" s="563"/>
      <c r="H51" s="442">
        <f>[1]REFCOMP!L51</f>
        <v>0</v>
      </c>
      <c r="I51" s="372"/>
      <c r="J51" s="566">
        <f>[1]REFCOMP!$R51</f>
        <v>0</v>
      </c>
      <c r="K51" s="567">
        <f>[1]REFCOMP!$U51</f>
        <v>0</v>
      </c>
      <c r="L51" s="569"/>
      <c r="M51" s="569"/>
    </row>
    <row r="52" spans="1:13">
      <c r="A52" s="559">
        <f>[1]REFCOMP!$A52</f>
        <v>0</v>
      </c>
      <c r="B52" s="562" t="str">
        <f>[1]REFCOMP!$B52</f>
        <v>SW3L 10500</v>
      </c>
      <c r="C52" s="563"/>
      <c r="D52" s="59"/>
      <c r="E52" s="563"/>
      <c r="F52" s="331" t="str">
        <f>[1]REFCOMP!F52</f>
        <v>105LT</v>
      </c>
      <c r="G52" s="563"/>
      <c r="H52" s="442">
        <f>[1]REFCOMP!L52</f>
        <v>0</v>
      </c>
      <c r="I52" s="372"/>
      <c r="J52" s="566">
        <f>[1]REFCOMP!$R52</f>
        <v>0</v>
      </c>
      <c r="K52" s="567">
        <f>[1]REFCOMP!$U52</f>
        <v>0</v>
      </c>
      <c r="L52" s="569"/>
      <c r="M52" s="569"/>
    </row>
    <row r="53" spans="1:13">
      <c r="A53" s="559">
        <f>[1]REFCOMP!$A53</f>
        <v>0</v>
      </c>
      <c r="B53" s="562" t="str">
        <f>[1]REFCOMP!$B53</f>
        <v>SW3L 11500</v>
      </c>
      <c r="C53" s="563"/>
      <c r="D53" s="59"/>
      <c r="E53" s="563"/>
      <c r="F53" s="331" t="str">
        <f>[1]REFCOMP!F53</f>
        <v>115LT</v>
      </c>
      <c r="G53" s="563"/>
      <c r="H53" s="442">
        <f>[1]REFCOMP!L53</f>
        <v>0</v>
      </c>
      <c r="I53" s="372"/>
      <c r="J53" s="566">
        <f>[1]REFCOMP!$R53</f>
        <v>0</v>
      </c>
      <c r="K53" s="567">
        <f>[1]REFCOMP!$U53</f>
        <v>0</v>
      </c>
      <c r="L53" s="569"/>
      <c r="M53" s="569"/>
    </row>
    <row r="54" spans="1:13">
      <c r="A54" s="559">
        <f>[1]REFCOMP!$A54</f>
        <v>0</v>
      </c>
      <c r="B54" s="562" t="str">
        <f>[1]REFCOMP!$B54</f>
        <v>SW3L 13000</v>
      </c>
      <c r="C54" s="563"/>
      <c r="D54" s="59"/>
      <c r="E54" s="563"/>
      <c r="F54" s="331" t="str">
        <f>[1]REFCOMP!F54</f>
        <v>130LT</v>
      </c>
      <c r="G54" s="563"/>
      <c r="H54" s="442">
        <f>[1]REFCOMP!L54</f>
        <v>0</v>
      </c>
      <c r="I54" s="372"/>
      <c r="J54" s="566">
        <f>[1]REFCOMP!$R54</f>
        <v>0</v>
      </c>
      <c r="K54" s="567">
        <f>[1]REFCOMP!$U54</f>
        <v>0</v>
      </c>
      <c r="L54" s="569"/>
      <c r="M54" s="569"/>
    </row>
    <row r="55" spans="1:13">
      <c r="A55" s="559">
        <f>[1]REFCOMP!$A55</f>
        <v>0</v>
      </c>
      <c r="B55" s="562" t="str">
        <f>[1]REFCOMP!$B55</f>
        <v>SW3L 16000</v>
      </c>
      <c r="C55" s="563"/>
      <c r="D55" s="59"/>
      <c r="E55" s="563"/>
      <c r="F55" s="331" t="str">
        <f>[1]REFCOMP!F55</f>
        <v>150LT</v>
      </c>
      <c r="G55" s="563"/>
      <c r="H55" s="442">
        <f>[1]REFCOMP!L55</f>
        <v>0</v>
      </c>
      <c r="I55" s="372"/>
      <c r="J55" s="566">
        <f>[1]REFCOMP!$R55</f>
        <v>0</v>
      </c>
      <c r="K55" s="567">
        <f>[1]REFCOMP!$U55</f>
        <v>0</v>
      </c>
      <c r="L55" s="569"/>
      <c r="M55" s="569"/>
    </row>
    <row r="56" spans="1:13">
      <c r="A56" s="559">
        <f>[1]REFCOMP!$A56</f>
        <v>0</v>
      </c>
      <c r="B56" s="562" t="str">
        <f>[1]REFCOMP!$B56</f>
        <v>SW3L 18000</v>
      </c>
      <c r="C56" s="563"/>
      <c r="D56" s="59"/>
      <c r="E56" s="563"/>
      <c r="F56" s="331" t="str">
        <f>[1]REFCOMP!F56</f>
        <v>170LT</v>
      </c>
      <c r="G56" s="563"/>
      <c r="H56" s="442">
        <f>[1]REFCOMP!L56</f>
        <v>0</v>
      </c>
      <c r="I56" s="372"/>
      <c r="J56" s="566">
        <f>[1]REFCOMP!$R56</f>
        <v>0</v>
      </c>
      <c r="K56" s="567">
        <f>[1]REFCOMP!$U56</f>
        <v>0</v>
      </c>
      <c r="L56" s="569"/>
      <c r="M56" s="569"/>
    </row>
    <row r="57" spans="1:13">
      <c r="A57" s="559">
        <f>[1]REFCOMP!$A57</f>
        <v>0</v>
      </c>
      <c r="B57" s="562" t="str">
        <f>[1]REFCOMP!$B57</f>
        <v>SW3L 20000</v>
      </c>
      <c r="C57" s="563"/>
      <c r="D57" s="59"/>
      <c r="E57" s="563"/>
      <c r="F57" s="331" t="str">
        <f>[1]REFCOMP!F57</f>
        <v>200LT</v>
      </c>
      <c r="G57" s="563"/>
      <c r="H57" s="442">
        <f>[1]REFCOMP!L57</f>
        <v>0</v>
      </c>
      <c r="I57" s="372"/>
      <c r="J57" s="566">
        <f>[1]REFCOMP!$R57</f>
        <v>0</v>
      </c>
      <c r="K57" s="567">
        <f>[1]REFCOMP!$U57</f>
        <v>0</v>
      </c>
      <c r="L57" s="569"/>
      <c r="M57" s="569"/>
    </row>
    <row r="58" spans="1:13">
      <c r="A58" s="559">
        <f>[1]REFCOMP!$A58</f>
        <v>0</v>
      </c>
      <c r="B58" s="562" t="str">
        <f>[1]REFCOMP!$B58</f>
        <v>SW3L 22000</v>
      </c>
      <c r="C58" s="563"/>
      <c r="D58" s="59"/>
      <c r="E58" s="563"/>
      <c r="F58" s="331" t="str">
        <f>[1]REFCOMP!F58</f>
        <v>220LT</v>
      </c>
      <c r="G58" s="563"/>
      <c r="H58" s="442">
        <f>[1]REFCOMP!L58</f>
        <v>0</v>
      </c>
      <c r="I58" s="372"/>
      <c r="J58" s="566">
        <f>[1]REFCOMP!$R58</f>
        <v>0</v>
      </c>
      <c r="K58" s="567">
        <f>[1]REFCOMP!$U58</f>
        <v>0</v>
      </c>
      <c r="L58" s="569"/>
      <c r="M58" s="569"/>
    </row>
    <row r="59" spans="1:13">
      <c r="A59" s="559">
        <f>[1]REFCOMP!$A59</f>
        <v>0</v>
      </c>
      <c r="B59" s="562" t="str">
        <f>[1]REFCOMP!$B59</f>
        <v>SW3L 23000</v>
      </c>
      <c r="C59" s="563"/>
      <c r="D59" s="59"/>
      <c r="E59" s="563"/>
      <c r="F59" s="331" t="str">
        <f>[1]REFCOMP!F59</f>
        <v>230LT</v>
      </c>
      <c r="G59" s="563"/>
      <c r="H59" s="442">
        <f>[1]REFCOMP!L59</f>
        <v>0</v>
      </c>
      <c r="I59" s="372"/>
      <c r="J59" s="566">
        <f>[1]REFCOMP!$R59</f>
        <v>0</v>
      </c>
      <c r="K59" s="567">
        <f>[1]REFCOMP!$U59</f>
        <v>0</v>
      </c>
      <c r="L59" s="569"/>
      <c r="M59" s="569"/>
    </row>
    <row r="60" spans="1:13">
      <c r="A60" s="559">
        <f>[1]REFCOMP!$A60</f>
        <v>0</v>
      </c>
      <c r="B60" s="562" t="str">
        <f>[1]REFCOMP!$B60</f>
        <v>SW3H 4000</v>
      </c>
      <c r="C60" s="563"/>
      <c r="D60" s="59"/>
      <c r="E60" s="563"/>
      <c r="F60" s="331" t="str">
        <f>[1]REFCOMP!F60</f>
        <v>40MT</v>
      </c>
      <c r="G60" s="563"/>
      <c r="H60" s="442">
        <f>[1]REFCOMP!L60</f>
        <v>0</v>
      </c>
      <c r="I60" s="372"/>
      <c r="J60" s="566">
        <f>[1]REFCOMP!$R60</f>
        <v>0</v>
      </c>
      <c r="K60" s="567">
        <f>[1]REFCOMP!$U60</f>
        <v>0</v>
      </c>
      <c r="L60" s="569"/>
      <c r="M60" s="569"/>
    </row>
    <row r="61" spans="1:13">
      <c r="A61" s="559">
        <f>[1]REFCOMP!$A61</f>
        <v>0</v>
      </c>
      <c r="B61" s="562" t="str">
        <f>[1]REFCOMP!$B61</f>
        <v>SW3H 5000</v>
      </c>
      <c r="C61" s="563"/>
      <c r="D61" s="59"/>
      <c r="E61" s="563"/>
      <c r="F61" s="331" t="str">
        <f>[1]REFCOMP!F61</f>
        <v>50MT</v>
      </c>
      <c r="G61" s="563"/>
      <c r="H61" s="442">
        <f>[1]REFCOMP!L61</f>
        <v>26714.2857142857</v>
      </c>
      <c r="I61" s="372"/>
      <c r="J61" s="566">
        <f>[1]REFCOMP!$R61</f>
        <v>0</v>
      </c>
      <c r="K61" s="567">
        <f>[1]REFCOMP!$U61</f>
        <v>66169.2307692308</v>
      </c>
      <c r="L61" s="569"/>
      <c r="M61" s="569"/>
    </row>
    <row r="62" spans="1:13">
      <c r="A62" s="559">
        <f>[1]REFCOMP!$A62</f>
        <v>0</v>
      </c>
      <c r="B62" s="562" t="str">
        <f>[1]REFCOMP!$B62</f>
        <v>SW3H 6000</v>
      </c>
      <c r="C62" s="563"/>
      <c r="D62" s="59"/>
      <c r="E62" s="563"/>
      <c r="F62" s="331" t="str">
        <f>[1]REFCOMP!F62</f>
        <v>60MT</v>
      </c>
      <c r="G62" s="563"/>
      <c r="H62" s="442">
        <f>[1]REFCOMP!L62</f>
        <v>0</v>
      </c>
      <c r="I62" s="372"/>
      <c r="J62" s="566">
        <f>[1]REFCOMP!$R62</f>
        <v>0</v>
      </c>
      <c r="K62" s="567">
        <f>[1]REFCOMP!$U62</f>
        <v>0</v>
      </c>
      <c r="L62" s="569"/>
      <c r="M62" s="569"/>
    </row>
    <row r="63" spans="1:13">
      <c r="A63" s="559">
        <f>[1]REFCOMP!$A63</f>
        <v>0</v>
      </c>
      <c r="B63" s="562" t="str">
        <f>[1]REFCOMP!$B63</f>
        <v>SW3H 7500</v>
      </c>
      <c r="C63" s="563"/>
      <c r="D63" s="59"/>
      <c r="E63" s="563"/>
      <c r="F63" s="331" t="str">
        <f>[1]REFCOMP!F63</f>
        <v>75MT</v>
      </c>
      <c r="G63" s="563"/>
      <c r="H63" s="442">
        <f>[1]REFCOMP!L63</f>
        <v>0</v>
      </c>
      <c r="I63" s="372"/>
      <c r="J63" s="566">
        <f>[1]REFCOMP!$R63</f>
        <v>0</v>
      </c>
      <c r="K63" s="567">
        <f>[1]REFCOMP!$U63</f>
        <v>0</v>
      </c>
      <c r="L63" s="569"/>
      <c r="M63" s="569"/>
    </row>
    <row r="64" spans="1:13">
      <c r="A64" s="559">
        <f>[1]REFCOMP!$A64</f>
        <v>0</v>
      </c>
      <c r="B64" s="562" t="str">
        <f>[1]REFCOMP!$B64</f>
        <v>SW3H 9000</v>
      </c>
      <c r="C64" s="563"/>
      <c r="D64" s="59"/>
      <c r="E64" s="563"/>
      <c r="F64" s="331" t="str">
        <f>[1]REFCOMP!F64</f>
        <v>90MT</v>
      </c>
      <c r="G64" s="563"/>
      <c r="H64" s="442">
        <f>[1]REFCOMP!L64</f>
        <v>0</v>
      </c>
      <c r="I64" s="372"/>
      <c r="J64" s="566">
        <f>[1]REFCOMP!$R64</f>
        <v>0</v>
      </c>
      <c r="K64" s="567">
        <f>[1]REFCOMP!$U64</f>
        <v>0</v>
      </c>
      <c r="L64" s="569"/>
      <c r="M64" s="569"/>
    </row>
    <row r="65" spans="1:13">
      <c r="A65" s="559">
        <f>[1]REFCOMP!$A65</f>
        <v>0</v>
      </c>
      <c r="B65" s="562" t="str">
        <f>[1]REFCOMP!$B65</f>
        <v>SW3H 10500</v>
      </c>
      <c r="C65" s="563"/>
      <c r="D65" s="60"/>
      <c r="E65" s="563"/>
      <c r="F65" s="331" t="str">
        <f>[1]REFCOMP!F65</f>
        <v>105MT</v>
      </c>
      <c r="G65" s="563"/>
      <c r="H65" s="442">
        <f>[1]REFCOMP!L65</f>
        <v>0</v>
      </c>
      <c r="I65" s="373"/>
      <c r="J65" s="566">
        <f>[1]REFCOMP!$R65</f>
        <v>0</v>
      </c>
      <c r="K65" s="567">
        <f>[1]REFCOMP!$U65</f>
        <v>0</v>
      </c>
      <c r="L65" s="569"/>
      <c r="M65" s="569"/>
    </row>
    <row r="66" spans="1:13">
      <c r="A66" s="559">
        <f>[1]REFCOMP!$A66</f>
        <v>0</v>
      </c>
      <c r="B66" s="562" t="str">
        <f>[1]REFCOMP!$B66</f>
        <v>SW3H 11500</v>
      </c>
      <c r="C66" s="563"/>
      <c r="D66" s="58" t="s">
        <v>233</v>
      </c>
      <c r="E66" s="563"/>
      <c r="F66" s="563"/>
      <c r="G66" s="563"/>
      <c r="H66" s="442">
        <f>[1]REFCOMP!L66</f>
        <v>0</v>
      </c>
      <c r="I66" s="245"/>
      <c r="J66" s="566">
        <f>[1]REFCOMP!$R66</f>
        <v>0</v>
      </c>
      <c r="K66" s="567">
        <f>[1]REFCOMP!$U66</f>
        <v>0</v>
      </c>
      <c r="L66" s="569"/>
      <c r="M66" s="569"/>
    </row>
    <row r="67" spans="1:13">
      <c r="A67" s="559">
        <f>[1]REFCOMP!$A67</f>
        <v>0</v>
      </c>
      <c r="B67" s="562" t="str">
        <f>[1]REFCOMP!$B67</f>
        <v>SW3H 12500</v>
      </c>
      <c r="C67" s="563"/>
      <c r="D67" s="59"/>
      <c r="E67" s="563"/>
      <c r="F67" s="563"/>
      <c r="G67" s="563"/>
      <c r="H67" s="442">
        <f>[1]REFCOMP!L67</f>
        <v>0</v>
      </c>
      <c r="I67" s="252"/>
      <c r="J67" s="566">
        <f>[1]REFCOMP!$R67</f>
        <v>0</v>
      </c>
      <c r="K67" s="567">
        <f>[1]REFCOMP!$U67</f>
        <v>0</v>
      </c>
      <c r="L67" s="569"/>
      <c r="M67" s="569"/>
    </row>
    <row r="68" spans="1:13">
      <c r="A68" s="559">
        <f>[1]REFCOMP!$A68</f>
        <v>0</v>
      </c>
      <c r="B68" s="562" t="str">
        <f>[1]REFCOMP!$B68</f>
        <v>SW3H 14000</v>
      </c>
      <c r="C68" s="563"/>
      <c r="D68" s="59"/>
      <c r="E68" s="563"/>
      <c r="F68" s="563"/>
      <c r="G68" s="563"/>
      <c r="H68" s="442">
        <f>[1]REFCOMP!L68</f>
        <v>0</v>
      </c>
      <c r="I68" s="252"/>
      <c r="J68" s="566">
        <f>[1]REFCOMP!$R68</f>
        <v>0</v>
      </c>
      <c r="K68" s="567">
        <f>[1]REFCOMP!$U68</f>
        <v>0</v>
      </c>
      <c r="L68" s="569"/>
      <c r="M68" s="569"/>
    </row>
    <row r="69" spans="1:13">
      <c r="A69" s="559">
        <f>[1]REFCOMP!$A69</f>
        <v>0</v>
      </c>
      <c r="B69" s="562" t="str">
        <f>[1]REFCOMP!$B69</f>
        <v>SW3H 16000</v>
      </c>
      <c r="C69" s="563"/>
      <c r="D69" s="59"/>
      <c r="E69" s="563"/>
      <c r="F69" s="563"/>
      <c r="G69" s="563"/>
      <c r="H69" s="442">
        <f>[1]REFCOMP!L69</f>
        <v>0</v>
      </c>
      <c r="I69" s="252"/>
      <c r="J69" s="566">
        <f>[1]REFCOMP!$R69</f>
        <v>0</v>
      </c>
      <c r="K69" s="567">
        <f>[1]REFCOMP!$U69</f>
        <v>0</v>
      </c>
      <c r="L69" s="569"/>
      <c r="M69" s="569"/>
    </row>
    <row r="70" spans="1:13">
      <c r="A70" s="559">
        <f>[1]REFCOMP!$A70</f>
        <v>0</v>
      </c>
      <c r="B70" s="562" t="str">
        <f>[1]REFCOMP!$B70</f>
        <v>SW3H 19000</v>
      </c>
      <c r="C70" s="563"/>
      <c r="D70" s="59"/>
      <c r="E70" s="563"/>
      <c r="F70" s="563"/>
      <c r="G70" s="563"/>
      <c r="H70" s="442">
        <f>[1]REFCOMP!L70</f>
        <v>0</v>
      </c>
      <c r="I70" s="252"/>
      <c r="J70" s="566">
        <f>[1]REFCOMP!$R70</f>
        <v>0</v>
      </c>
      <c r="K70" s="567">
        <f>[1]REFCOMP!$U70</f>
        <v>0</v>
      </c>
      <c r="L70" s="569"/>
      <c r="M70" s="569"/>
    </row>
    <row r="71" spans="1:13">
      <c r="A71" s="559">
        <f>[1]REFCOMP!$A71</f>
        <v>0</v>
      </c>
      <c r="B71" s="562" t="str">
        <f>[1]REFCOMP!$B71</f>
        <v>SW3H 21000</v>
      </c>
      <c r="C71" s="563"/>
      <c r="D71" s="59"/>
      <c r="E71" s="563"/>
      <c r="F71" s="563"/>
      <c r="G71" s="563"/>
      <c r="H71" s="442">
        <f>[1]REFCOMP!L71</f>
        <v>0</v>
      </c>
      <c r="I71" s="252"/>
      <c r="J71" s="566">
        <f>[1]REFCOMP!$R71</f>
        <v>0</v>
      </c>
      <c r="K71" s="567">
        <f>[1]REFCOMP!$U71</f>
        <v>0</v>
      </c>
      <c r="L71" s="569"/>
      <c r="M71" s="569"/>
    </row>
    <row r="72" spans="1:13">
      <c r="A72" s="559">
        <f>[1]REFCOMP!$A72</f>
        <v>0</v>
      </c>
      <c r="B72" s="562" t="str">
        <f>[1]REFCOMP!$B72</f>
        <v>SW3H 24000</v>
      </c>
      <c r="C72" s="563"/>
      <c r="D72" s="59"/>
      <c r="E72" s="563"/>
      <c r="F72" s="563"/>
      <c r="G72" s="563"/>
      <c r="H72" s="442">
        <f>[1]REFCOMP!L72</f>
        <v>0</v>
      </c>
      <c r="I72" s="252"/>
      <c r="J72" s="566">
        <f>[1]REFCOMP!$R72</f>
        <v>0</v>
      </c>
      <c r="K72" s="567">
        <f>[1]REFCOMP!$U72</f>
        <v>0</v>
      </c>
      <c r="L72" s="569"/>
      <c r="M72" s="569"/>
    </row>
    <row r="73" spans="1:13">
      <c r="A73" s="559">
        <f>[1]REFCOMP!$A73</f>
        <v>0</v>
      </c>
      <c r="B73" s="562" t="str">
        <f>[1]REFCOMP!$B73</f>
        <v>SW3H 25000</v>
      </c>
      <c r="C73" s="563"/>
      <c r="D73" s="59"/>
      <c r="E73" s="563"/>
      <c r="F73" s="563"/>
      <c r="G73" s="563"/>
      <c r="H73" s="442">
        <f>[1]REFCOMP!L73</f>
        <v>0</v>
      </c>
      <c r="I73" s="252"/>
      <c r="J73" s="566">
        <f>[1]REFCOMP!$R73</f>
        <v>0</v>
      </c>
      <c r="K73" s="567">
        <f>[1]REFCOMP!$U73</f>
        <v>0</v>
      </c>
      <c r="L73" s="569"/>
      <c r="M73" s="569"/>
    </row>
    <row r="74" spans="1:13">
      <c r="A74" s="559">
        <f>[1]REFCOMP!$A74</f>
        <v>0</v>
      </c>
      <c r="B74" s="562" t="str">
        <f>[1]REFCOMP!$B74</f>
        <v>SRC-XS-040</v>
      </c>
      <c r="C74" s="563"/>
      <c r="D74" s="59"/>
      <c r="E74" s="563"/>
      <c r="F74" s="563"/>
      <c r="G74" s="563"/>
      <c r="H74" s="442">
        <f>[1]REFCOMP!L74</f>
        <v>0</v>
      </c>
      <c r="I74" s="252"/>
      <c r="J74" s="566">
        <f>[1]REFCOMP!$R74</f>
        <v>0</v>
      </c>
      <c r="K74" s="567">
        <f>[1]REFCOMP!$U74</f>
        <v>0</v>
      </c>
      <c r="L74" s="569"/>
      <c r="M74" s="569"/>
    </row>
    <row r="75" spans="1:13">
      <c r="A75" s="559">
        <f>[1]REFCOMP!$A75</f>
        <v>0</v>
      </c>
      <c r="B75" s="562" t="str">
        <f>[1]REFCOMP!$B75</f>
        <v>SRC-XS-050</v>
      </c>
      <c r="C75" s="563"/>
      <c r="D75" s="59"/>
      <c r="E75" s="563"/>
      <c r="F75" s="563"/>
      <c r="G75" s="563"/>
      <c r="H75" s="442">
        <f>[1]REFCOMP!L75</f>
        <v>0</v>
      </c>
      <c r="I75" s="252"/>
      <c r="J75" s="566">
        <f>[1]REFCOMP!$R75</f>
        <v>0</v>
      </c>
      <c r="K75" s="567">
        <f>[1]REFCOMP!$U75</f>
        <v>0</v>
      </c>
      <c r="L75" s="569"/>
      <c r="M75" s="569"/>
    </row>
    <row r="76" spans="1:13">
      <c r="A76" s="559">
        <f>[1]REFCOMP!$A76</f>
        <v>0</v>
      </c>
      <c r="B76" s="562" t="str">
        <f>[1]REFCOMP!$B76</f>
        <v>SRC-XS-060</v>
      </c>
      <c r="C76" s="563"/>
      <c r="D76" s="59"/>
      <c r="E76" s="563"/>
      <c r="F76" s="563"/>
      <c r="G76" s="563"/>
      <c r="H76" s="442">
        <f>[1]REFCOMP!L76</f>
        <v>0</v>
      </c>
      <c r="I76" s="252"/>
      <c r="J76" s="566">
        <f>[1]REFCOMP!$R76</f>
        <v>0</v>
      </c>
      <c r="K76" s="567">
        <f>[1]REFCOMP!$U76</f>
        <v>0</v>
      </c>
      <c r="L76" s="569"/>
      <c r="M76" s="569"/>
    </row>
    <row r="77" spans="1:13">
      <c r="A77" s="559">
        <f>[1]REFCOMP!$A77</f>
        <v>0</v>
      </c>
      <c r="B77" s="562" t="str">
        <f>[1]REFCOMP!$B77</f>
        <v>SRC-S-113</v>
      </c>
      <c r="C77" s="563"/>
      <c r="D77" s="59"/>
      <c r="E77" s="563"/>
      <c r="F77" s="563"/>
      <c r="G77" s="563"/>
      <c r="H77" s="442">
        <f>[1]REFCOMP!L77</f>
        <v>0</v>
      </c>
      <c r="I77" s="252"/>
      <c r="J77" s="566">
        <f>[1]REFCOMP!$R77</f>
        <v>0</v>
      </c>
      <c r="K77" s="567">
        <f>[1]REFCOMP!$U77</f>
        <v>0</v>
      </c>
      <c r="L77" s="569"/>
      <c r="M77" s="569"/>
    </row>
    <row r="78" spans="1:13">
      <c r="A78" s="559">
        <f>[1]REFCOMP!$A78</f>
        <v>0</v>
      </c>
      <c r="B78" s="562" t="str">
        <f>[1]REFCOMP!$B78</f>
        <v>SRC-S-133</v>
      </c>
      <c r="C78" s="563"/>
      <c r="D78" s="59"/>
      <c r="E78" s="563"/>
      <c r="F78" s="563"/>
      <c r="G78" s="563"/>
      <c r="H78" s="442">
        <f>[1]REFCOMP!L78</f>
        <v>0</v>
      </c>
      <c r="I78" s="252"/>
      <c r="J78" s="566">
        <f>[1]REFCOMP!$R78</f>
        <v>0</v>
      </c>
      <c r="K78" s="567">
        <f>[1]REFCOMP!$U78</f>
        <v>0</v>
      </c>
      <c r="L78" s="569"/>
      <c r="M78" s="569"/>
    </row>
    <row r="79" spans="1:13">
      <c r="A79" s="559">
        <f>[1]REFCOMP!$A79</f>
        <v>0</v>
      </c>
      <c r="B79" s="562" t="str">
        <f>[1]REFCOMP!$B79</f>
        <v>SRC-S-163</v>
      </c>
      <c r="C79" s="563"/>
      <c r="D79" s="59"/>
      <c r="E79" s="563"/>
      <c r="F79" s="563"/>
      <c r="G79" s="563"/>
      <c r="H79" s="442">
        <f>[1]REFCOMP!L79</f>
        <v>0</v>
      </c>
      <c r="I79" s="252"/>
      <c r="J79" s="566">
        <f>[1]REFCOMP!$R79</f>
        <v>0</v>
      </c>
      <c r="K79" s="567">
        <f>[1]REFCOMP!$U79</f>
        <v>0</v>
      </c>
      <c r="L79" s="569"/>
      <c r="M79" s="569"/>
    </row>
    <row r="80" spans="1:13">
      <c r="A80" s="559">
        <f>[1]REFCOMP!$A80</f>
        <v>0</v>
      </c>
      <c r="B80" s="562" t="str">
        <f>[1]REFCOMP!$B80</f>
        <v>SRC-S-183</v>
      </c>
      <c r="C80" s="563"/>
      <c r="D80" s="59"/>
      <c r="E80" s="563"/>
      <c r="F80" s="563"/>
      <c r="G80" s="563"/>
      <c r="H80" s="442">
        <f>[1]REFCOMP!L80</f>
        <v>0</v>
      </c>
      <c r="I80" s="252"/>
      <c r="J80" s="566">
        <f>[1]REFCOMP!$R80</f>
        <v>0</v>
      </c>
      <c r="K80" s="567">
        <f>[1]REFCOMP!$U80</f>
        <v>0</v>
      </c>
      <c r="L80" s="569"/>
      <c r="M80" s="569"/>
    </row>
    <row r="81" spans="1:13">
      <c r="A81" s="559">
        <f>[1]REFCOMP!$A81</f>
        <v>0</v>
      </c>
      <c r="B81" s="562" t="str">
        <f>[1]REFCOMP!$B81</f>
        <v>SRC-S-213</v>
      </c>
      <c r="C81" s="563"/>
      <c r="D81" s="59"/>
      <c r="E81" s="563"/>
      <c r="F81" s="563"/>
      <c r="G81" s="563"/>
      <c r="H81" s="442">
        <f>[1]REFCOMP!L81</f>
        <v>0</v>
      </c>
      <c r="I81" s="252"/>
      <c r="J81" s="566">
        <f>[1]REFCOMP!$R81</f>
        <v>0</v>
      </c>
      <c r="K81" s="567">
        <f>[1]REFCOMP!$U81</f>
        <v>0</v>
      </c>
      <c r="L81" s="569"/>
      <c r="M81" s="569"/>
    </row>
    <row r="82" spans="1:13">
      <c r="A82" s="559">
        <f>[1]REFCOMP!$A82</f>
        <v>0</v>
      </c>
      <c r="B82" s="562" t="str">
        <f>[1]REFCOMP!$B82</f>
        <v>SRC-S-255</v>
      </c>
      <c r="C82" s="563"/>
      <c r="D82" s="59"/>
      <c r="E82" s="563"/>
      <c r="F82" s="563"/>
      <c r="G82" s="563"/>
      <c r="H82" s="442">
        <f>[1]REFCOMP!L82</f>
        <v>0</v>
      </c>
      <c r="I82" s="252"/>
      <c r="J82" s="566">
        <f>[1]REFCOMP!$R82</f>
        <v>0</v>
      </c>
      <c r="K82" s="567">
        <f>[1]REFCOMP!$U82</f>
        <v>0</v>
      </c>
      <c r="L82" s="569"/>
      <c r="M82" s="569"/>
    </row>
    <row r="83" spans="1:13">
      <c r="A83" s="559">
        <f>[1]REFCOMP!$A83</f>
        <v>0</v>
      </c>
      <c r="B83" s="562" t="str">
        <f>[1]REFCOMP!$B83</f>
        <v>SRC-S-285</v>
      </c>
      <c r="C83" s="563"/>
      <c r="D83" s="59"/>
      <c r="E83" s="563"/>
      <c r="F83" s="563"/>
      <c r="G83" s="563"/>
      <c r="H83" s="442">
        <f>[1]REFCOMP!L83</f>
        <v>0</v>
      </c>
      <c r="I83" s="252"/>
      <c r="J83" s="566">
        <f>[1]REFCOMP!$R83</f>
        <v>0</v>
      </c>
      <c r="K83" s="567">
        <f>[1]REFCOMP!$U83</f>
        <v>0</v>
      </c>
      <c r="L83" s="569"/>
      <c r="M83" s="569"/>
    </row>
    <row r="84" spans="1:13">
      <c r="A84" s="559">
        <f>[1]REFCOMP!$A84</f>
        <v>0</v>
      </c>
      <c r="B84" s="562" t="str">
        <f>[1]REFCOMP!$B84</f>
        <v>SRC-S-305</v>
      </c>
      <c r="C84" s="563"/>
      <c r="D84" s="59"/>
      <c r="E84" s="563"/>
      <c r="F84" s="563"/>
      <c r="G84" s="563"/>
      <c r="H84" s="442">
        <f>[1]REFCOMP!L84</f>
        <v>0</v>
      </c>
      <c r="I84" s="252"/>
      <c r="J84" s="566">
        <f>[1]REFCOMP!$R84</f>
        <v>0</v>
      </c>
      <c r="K84" s="567">
        <f>[1]REFCOMP!$U84</f>
        <v>0</v>
      </c>
      <c r="L84" s="569"/>
      <c r="M84" s="569"/>
    </row>
    <row r="85" spans="1:13">
      <c r="A85" s="559">
        <f>[1]REFCOMP!$A85</f>
        <v>0</v>
      </c>
      <c r="B85" s="562" t="str">
        <f>[1]REFCOMP!$B85</f>
        <v>SRC-S-353</v>
      </c>
      <c r="C85" s="563"/>
      <c r="D85" s="59"/>
      <c r="E85" s="563"/>
      <c r="F85" s="563"/>
      <c r="G85" s="563"/>
      <c r="H85" s="442">
        <f>[1]REFCOMP!L85</f>
        <v>0</v>
      </c>
      <c r="I85" s="252"/>
      <c r="J85" s="566">
        <f>[1]REFCOMP!$R85</f>
        <v>0</v>
      </c>
      <c r="K85" s="567">
        <f>[1]REFCOMP!$U85</f>
        <v>0</v>
      </c>
      <c r="L85" s="569"/>
      <c r="M85" s="569"/>
    </row>
    <row r="86" spans="1:13">
      <c r="A86" s="559">
        <f>[1]REFCOMP!$A86</f>
        <v>0</v>
      </c>
      <c r="B86" s="562" t="str">
        <f>[1]REFCOMP!$B86</f>
        <v>SRC-S-413</v>
      </c>
      <c r="C86" s="563"/>
      <c r="D86" s="60"/>
      <c r="E86" s="563"/>
      <c r="F86" s="563"/>
      <c r="G86" s="563"/>
      <c r="H86" s="442">
        <f>[1]REFCOMP!L86</f>
        <v>0</v>
      </c>
      <c r="I86" s="248"/>
      <c r="J86" s="566">
        <f>[1]REFCOMP!$R86</f>
        <v>0</v>
      </c>
      <c r="K86" s="567">
        <f>[1]REFCOMP!$U86</f>
        <v>0</v>
      </c>
      <c r="L86" s="569"/>
      <c r="M86" s="569"/>
    </row>
    <row r="87" spans="1:13">
      <c r="A87" s="559">
        <f>[1]REFCOMP!$A87</f>
        <v>0</v>
      </c>
      <c r="B87" s="562" t="str">
        <f>[1]REFCOMP!$B87</f>
        <v>SRC-S-463</v>
      </c>
      <c r="C87" s="563"/>
      <c r="D87" s="58" t="s">
        <v>233</v>
      </c>
      <c r="E87" s="563"/>
      <c r="F87" s="563"/>
      <c r="G87" s="563"/>
      <c r="H87" s="442">
        <f>[1]REFCOMP!L87</f>
        <v>0</v>
      </c>
      <c r="I87" s="245"/>
      <c r="J87" s="566">
        <f>[1]REFCOMP!$R87</f>
        <v>0</v>
      </c>
      <c r="K87" s="567">
        <f>[1]REFCOMP!$U87</f>
        <v>0</v>
      </c>
      <c r="L87" s="569"/>
      <c r="M87" s="569"/>
    </row>
    <row r="88" spans="1:13">
      <c r="A88" s="559">
        <f>[1]REFCOMP!$A88</f>
        <v>0</v>
      </c>
      <c r="B88" s="562" t="str">
        <f>[1]REFCOMP!$B88</f>
        <v>SRC-S-503</v>
      </c>
      <c r="C88" s="563"/>
      <c r="D88" s="59"/>
      <c r="E88" s="563"/>
      <c r="F88" s="563"/>
      <c r="G88" s="563"/>
      <c r="H88" s="442">
        <f>[1]REFCOMP!L88</f>
        <v>0</v>
      </c>
      <c r="I88" s="252"/>
      <c r="J88" s="566">
        <f>[1]REFCOMP!$R88</f>
        <v>0</v>
      </c>
      <c r="K88" s="567">
        <f>[1]REFCOMP!$U88</f>
        <v>0</v>
      </c>
      <c r="L88" s="569"/>
      <c r="M88" s="569"/>
    </row>
    <row r="89" spans="1:13">
      <c r="A89" s="559">
        <f>[1]REFCOMP!$A89</f>
        <v>0</v>
      </c>
      <c r="B89" s="562" t="str">
        <f>[1]REFCOMP!$B89</f>
        <v>SRC-S-553</v>
      </c>
      <c r="C89" s="563"/>
      <c r="D89" s="59"/>
      <c r="E89" s="563"/>
      <c r="F89" s="563"/>
      <c r="G89" s="563"/>
      <c r="H89" s="442">
        <f>[1]REFCOMP!L89</f>
        <v>0</v>
      </c>
      <c r="I89" s="252"/>
      <c r="J89" s="566">
        <f>[1]REFCOMP!$R89</f>
        <v>0</v>
      </c>
      <c r="K89" s="567">
        <f>[1]REFCOMP!$U89</f>
        <v>0</v>
      </c>
      <c r="L89" s="569"/>
      <c r="M89" s="569"/>
    </row>
    <row r="90" spans="1:13">
      <c r="A90" s="559">
        <f>[1]REFCOMP!$A90</f>
        <v>0</v>
      </c>
      <c r="B90" s="562" t="str">
        <f>[1]REFCOMP!$B90</f>
        <v>SRC-S-603</v>
      </c>
      <c r="C90" s="563"/>
      <c r="D90" s="59"/>
      <c r="E90" s="563"/>
      <c r="F90" s="563"/>
      <c r="G90" s="563"/>
      <c r="H90" s="442">
        <f>[1]REFCOMP!L90</f>
        <v>0</v>
      </c>
      <c r="I90" s="252"/>
      <c r="J90" s="566">
        <f>[1]REFCOMP!$R90</f>
        <v>0</v>
      </c>
      <c r="K90" s="567">
        <f>[1]REFCOMP!$U90</f>
        <v>0</v>
      </c>
      <c r="L90" s="569"/>
      <c r="M90" s="569"/>
    </row>
    <row r="91" spans="1:13">
      <c r="A91" s="559">
        <f>[1]REFCOMP!$A91</f>
        <v>0</v>
      </c>
      <c r="B91" s="562" t="str">
        <f>[1]REFCOMP!$B91</f>
        <v>SRC-S-755</v>
      </c>
      <c r="C91" s="563"/>
      <c r="D91" s="59"/>
      <c r="E91" s="563"/>
      <c r="F91" s="563"/>
      <c r="G91" s="563"/>
      <c r="H91" s="442">
        <f>[1]REFCOMP!L91</f>
        <v>0</v>
      </c>
      <c r="I91" s="252"/>
      <c r="J91" s="566">
        <f>[1]REFCOMP!$R91</f>
        <v>0</v>
      </c>
      <c r="K91" s="567">
        <f>[1]REFCOMP!$U91</f>
        <v>0</v>
      </c>
      <c r="L91" s="569"/>
      <c r="M91" s="569"/>
    </row>
    <row r="92" spans="1:13">
      <c r="A92" s="559">
        <f>[1]REFCOMP!$A92</f>
        <v>0</v>
      </c>
      <c r="B92" s="562" t="str">
        <f>[1]REFCOMP!$B92</f>
        <v>SRC-S-785</v>
      </c>
      <c r="C92" s="563"/>
      <c r="D92" s="59"/>
      <c r="E92" s="563"/>
      <c r="F92" s="563"/>
      <c r="G92" s="563"/>
      <c r="H92" s="442">
        <f>[1]REFCOMP!L92</f>
        <v>0</v>
      </c>
      <c r="I92" s="252"/>
      <c r="J92" s="566">
        <f>[1]REFCOMP!$R92</f>
        <v>0</v>
      </c>
      <c r="K92" s="567">
        <f>[1]REFCOMP!$U92</f>
        <v>0</v>
      </c>
      <c r="L92" s="569"/>
      <c r="M92" s="569"/>
    </row>
    <row r="93" spans="1:13">
      <c r="A93" s="559">
        <f>[1]REFCOMP!$A93</f>
        <v>0</v>
      </c>
      <c r="B93" s="562" t="str">
        <f>[1]REFCOMP!$B93</f>
        <v>SRC-S-885</v>
      </c>
      <c r="C93" s="563"/>
      <c r="D93" s="59"/>
      <c r="E93" s="563"/>
      <c r="F93" s="563"/>
      <c r="G93" s="563"/>
      <c r="H93" s="442">
        <f>[1]REFCOMP!L93</f>
        <v>0</v>
      </c>
      <c r="I93" s="252"/>
      <c r="J93" s="566">
        <f>[1]REFCOMP!$R93</f>
        <v>0</v>
      </c>
      <c r="K93" s="567">
        <f>[1]REFCOMP!$U93</f>
        <v>0</v>
      </c>
      <c r="L93" s="569"/>
      <c r="M93" s="569"/>
    </row>
    <row r="94" spans="1:13">
      <c r="A94" s="559">
        <f>[1]REFCOMP!$A94</f>
        <v>0</v>
      </c>
      <c r="B94" s="562" t="str">
        <f>[1]REFCOMP!$B94</f>
        <v>SRC-S-985</v>
      </c>
      <c r="C94" s="563"/>
      <c r="D94" s="59"/>
      <c r="E94" s="563"/>
      <c r="F94" s="563"/>
      <c r="G94" s="563"/>
      <c r="H94" s="442">
        <f>[1]REFCOMP!L94</f>
        <v>0</v>
      </c>
      <c r="I94" s="252"/>
      <c r="J94" s="566">
        <f>[1]REFCOMP!$R94</f>
        <v>0</v>
      </c>
      <c r="K94" s="567">
        <f>[1]REFCOMP!$U94</f>
        <v>0</v>
      </c>
      <c r="L94" s="569"/>
      <c r="M94" s="569"/>
    </row>
    <row r="95" spans="1:13">
      <c r="A95" s="559">
        <f>[1]REFCOMP!$A95</f>
        <v>0</v>
      </c>
      <c r="B95" s="562" t="str">
        <f>[1]REFCOMP!$B95</f>
        <v>134-XS-040</v>
      </c>
      <c r="C95" s="563"/>
      <c r="D95" s="59"/>
      <c r="E95" s="563"/>
      <c r="F95" s="563"/>
      <c r="G95" s="563"/>
      <c r="H95" s="442">
        <f>[1]REFCOMP!L95</f>
        <v>0</v>
      </c>
      <c r="I95" s="252"/>
      <c r="J95" s="566">
        <f>[1]REFCOMP!$R95</f>
        <v>0</v>
      </c>
      <c r="K95" s="567">
        <f>[1]REFCOMP!$U95</f>
        <v>0</v>
      </c>
      <c r="L95" s="569"/>
      <c r="M95" s="569"/>
    </row>
    <row r="96" spans="1:13">
      <c r="A96" s="559">
        <f>[1]REFCOMP!$A96</f>
        <v>0</v>
      </c>
      <c r="B96" s="562" t="str">
        <f>[1]REFCOMP!$B96</f>
        <v>134-XS-050</v>
      </c>
      <c r="C96" s="563"/>
      <c r="D96" s="59"/>
      <c r="E96" s="563"/>
      <c r="F96" s="563"/>
      <c r="G96" s="563"/>
      <c r="H96" s="442">
        <f>[1]REFCOMP!L96</f>
        <v>0</v>
      </c>
      <c r="I96" s="252"/>
      <c r="J96" s="566">
        <f>[1]REFCOMP!$R96</f>
        <v>0</v>
      </c>
      <c r="K96" s="567">
        <f>[1]REFCOMP!$U96</f>
        <v>0</v>
      </c>
      <c r="L96" s="569"/>
      <c r="M96" s="569"/>
    </row>
    <row r="97" spans="1:13">
      <c r="A97" s="559">
        <f>[1]REFCOMP!$A97</f>
        <v>0</v>
      </c>
      <c r="B97" s="562" t="str">
        <f>[1]REFCOMP!$B97</f>
        <v>134-XS-060</v>
      </c>
      <c r="C97" s="563"/>
      <c r="D97" s="59"/>
      <c r="E97" s="563"/>
      <c r="F97" s="563"/>
      <c r="G97" s="563"/>
      <c r="H97" s="442">
        <f>[1]REFCOMP!L97</f>
        <v>0</v>
      </c>
      <c r="I97" s="252"/>
      <c r="J97" s="566">
        <f>[1]REFCOMP!$R97</f>
        <v>0</v>
      </c>
      <c r="K97" s="567">
        <f>[1]REFCOMP!$U97</f>
        <v>0</v>
      </c>
      <c r="L97" s="569"/>
      <c r="M97" s="569"/>
    </row>
    <row r="98" spans="1:13">
      <c r="A98" s="559">
        <f>[1]REFCOMP!$A98</f>
        <v>0</v>
      </c>
      <c r="B98" s="562" t="str">
        <f>[1]REFCOMP!$B98</f>
        <v>134-S-071</v>
      </c>
      <c r="C98" s="563"/>
      <c r="D98" s="59"/>
      <c r="E98" s="563"/>
      <c r="F98" s="563"/>
      <c r="G98" s="563"/>
      <c r="H98" s="442">
        <f>[1]REFCOMP!L98</f>
        <v>0</v>
      </c>
      <c r="I98" s="252"/>
      <c r="J98" s="566">
        <f>[1]REFCOMP!$R98</f>
        <v>0</v>
      </c>
      <c r="K98" s="567">
        <f>[1]REFCOMP!$U98</f>
        <v>0</v>
      </c>
      <c r="L98" s="569"/>
      <c r="M98" s="569"/>
    </row>
    <row r="99" spans="1:13">
      <c r="A99" s="559">
        <f>[1]REFCOMP!$A99</f>
        <v>0</v>
      </c>
      <c r="B99" s="562" t="str">
        <f>[1]REFCOMP!$B99</f>
        <v>134-S-081</v>
      </c>
      <c r="C99" s="563"/>
      <c r="D99" s="59"/>
      <c r="E99" s="563"/>
      <c r="F99" s="563"/>
      <c r="G99" s="563"/>
      <c r="H99" s="442">
        <f>[1]REFCOMP!L99</f>
        <v>0</v>
      </c>
      <c r="I99" s="252"/>
      <c r="J99" s="566">
        <f>[1]REFCOMP!$R99</f>
        <v>0</v>
      </c>
      <c r="K99" s="567">
        <f>[1]REFCOMP!$U99</f>
        <v>0</v>
      </c>
      <c r="L99" s="569"/>
      <c r="M99" s="569"/>
    </row>
    <row r="100" spans="1:13">
      <c r="A100" s="559">
        <f>[1]REFCOMP!$A100</f>
        <v>0</v>
      </c>
      <c r="B100" s="562" t="str">
        <f>[1]REFCOMP!$B100</f>
        <v>134-S-091</v>
      </c>
      <c r="C100" s="563"/>
      <c r="D100" s="59"/>
      <c r="E100" s="563"/>
      <c r="F100" s="563"/>
      <c r="G100" s="563"/>
      <c r="H100" s="442">
        <f>[1]REFCOMP!L100</f>
        <v>0</v>
      </c>
      <c r="I100" s="252"/>
      <c r="J100" s="566">
        <f>[1]REFCOMP!$R100</f>
        <v>0</v>
      </c>
      <c r="K100" s="567">
        <f>[1]REFCOMP!$U100</f>
        <v>0</v>
      </c>
      <c r="L100" s="569"/>
      <c r="M100" s="569"/>
    </row>
    <row r="101" spans="1:13">
      <c r="A101" s="559">
        <f>[1]REFCOMP!$A101</f>
        <v>0</v>
      </c>
      <c r="B101" s="562" t="str">
        <f>[1]REFCOMP!$B101</f>
        <v>134-S-101</v>
      </c>
      <c r="C101" s="563"/>
      <c r="D101" s="59"/>
      <c r="E101" s="563"/>
      <c r="F101" s="563"/>
      <c r="G101" s="563"/>
      <c r="H101" s="442">
        <f>[1]REFCOMP!L101</f>
        <v>0</v>
      </c>
      <c r="I101" s="252"/>
      <c r="J101" s="566">
        <f>[1]REFCOMP!$R101</f>
        <v>0</v>
      </c>
      <c r="K101" s="567">
        <f>[1]REFCOMP!$U101</f>
        <v>0</v>
      </c>
      <c r="L101" s="569"/>
      <c r="M101" s="569"/>
    </row>
    <row r="102" spans="1:13">
      <c r="A102" s="559">
        <f>[1]REFCOMP!$A102</f>
        <v>0</v>
      </c>
      <c r="B102" s="562" t="str">
        <f>[1]REFCOMP!$B102</f>
        <v>134-S-110</v>
      </c>
      <c r="C102" s="563"/>
      <c r="D102" s="59"/>
      <c r="E102" s="563"/>
      <c r="F102" s="563"/>
      <c r="G102" s="563"/>
      <c r="H102" s="442">
        <f>[1]REFCOMP!L102</f>
        <v>0</v>
      </c>
      <c r="I102" s="252"/>
      <c r="J102" s="566">
        <f>[1]REFCOMP!$R102</f>
        <v>0</v>
      </c>
      <c r="K102" s="567">
        <f>[1]REFCOMP!$U102</f>
        <v>0</v>
      </c>
      <c r="L102" s="569"/>
      <c r="M102" s="569"/>
    </row>
    <row r="103" spans="1:13">
      <c r="A103" s="559">
        <f>[1]REFCOMP!$A103</f>
        <v>0</v>
      </c>
      <c r="B103" s="562" t="str">
        <f>[1]REFCOMP!$B103</f>
        <v>134-S-120</v>
      </c>
      <c r="C103" s="563"/>
      <c r="D103" s="60"/>
      <c r="E103" s="563"/>
      <c r="F103" s="563"/>
      <c r="G103" s="563"/>
      <c r="H103" s="442">
        <f>[1]REFCOMP!L103</f>
        <v>0</v>
      </c>
      <c r="I103" s="248"/>
      <c r="J103" s="566">
        <f>[1]REFCOMP!$R103</f>
        <v>0</v>
      </c>
      <c r="K103" s="567">
        <f>[1]REFCOMP!$U103</f>
        <v>0</v>
      </c>
      <c r="L103" s="569"/>
      <c r="M103" s="569"/>
    </row>
    <row r="104" spans="2:13">
      <c r="B104" s="570"/>
      <c r="D104" s="76"/>
      <c r="H104" s="571"/>
      <c r="I104" s="571"/>
      <c r="J104" s="572"/>
      <c r="K104" s="572"/>
      <c r="L104" s="572"/>
      <c r="M104" s="572"/>
    </row>
    <row r="105" spans="1:1">
      <c r="A105" s="316" t="s">
        <v>224</v>
      </c>
    </row>
    <row r="106" spans="1:1">
      <c r="A106" s="316" t="s">
        <v>225</v>
      </c>
    </row>
    <row r="107" spans="1:1">
      <c r="A107" s="316" t="s">
        <v>118</v>
      </c>
    </row>
    <row r="108" spans="1:1">
      <c r="A108" s="316" t="s">
        <v>119</v>
      </c>
    </row>
    <row r="109" spans="1:1">
      <c r="A109" s="317" t="s">
        <v>120</v>
      </c>
    </row>
    <row r="110" spans="1:1">
      <c r="A110" s="316" t="s">
        <v>129</v>
      </c>
    </row>
  </sheetData>
  <mergeCells count="8">
    <mergeCell ref="D9:D35"/>
    <mergeCell ref="D36:D65"/>
    <mergeCell ref="D66:D86"/>
    <mergeCell ref="D87:D103"/>
    <mergeCell ref="I9:I35"/>
    <mergeCell ref="I36:I65"/>
    <mergeCell ref="I66:I86"/>
    <mergeCell ref="I87:I103"/>
  </mergeCells>
  <pageMargins left="0.7" right="0.7" top="0.75" bottom="0.75" header="0.3" footer="0.3"/>
  <pageSetup paperSize="9" orientation="portrait" horizontalDpi="200" verticalDpi="300"/>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AS45"/>
  <sheetViews>
    <sheetView workbookViewId="0">
      <pane xSplit="2" ySplit="8" topLeftCell="C9" activePane="bottomRight" state="frozen"/>
      <selection/>
      <selection pane="topRight"/>
      <selection pane="bottomLeft"/>
      <selection pane="bottomRight" activeCell="L44" sqref="L44"/>
    </sheetView>
  </sheetViews>
  <sheetFormatPr defaultColWidth="9" defaultRowHeight="12"/>
  <cols>
    <col min="1" max="1" width="14.1428571428571" style="39" customWidth="1"/>
    <col min="2" max="2" width="18.7142857142857" style="164" customWidth="1"/>
    <col min="3" max="3" width="13.1428571428571" style="164" customWidth="1"/>
    <col min="4" max="4" width="12" style="164" customWidth="1"/>
    <col min="5" max="5" width="10.5714285714286" style="164" customWidth="1"/>
    <col min="6" max="6" width="11.2857142857143" style="164" customWidth="1"/>
    <col min="7" max="7" width="12.8571428571429" style="164" customWidth="1"/>
    <col min="8" max="10" width="10.5714285714286" style="486" customWidth="1"/>
    <col min="11" max="11" width="9.57142857142857" style="164" customWidth="1"/>
    <col min="12" max="12" width="12" style="164" customWidth="1"/>
    <col min="13" max="13" width="9" style="164" customWidth="1"/>
    <col min="14" max="14" width="11" style="164" customWidth="1"/>
    <col min="15" max="15" width="11.1428571428571" style="164" customWidth="1"/>
    <col min="16" max="16" width="10.5714285714286" style="164" customWidth="1"/>
    <col min="17" max="17" width="12.2857142857143" style="164" customWidth="1"/>
    <col min="18" max="18" width="12.7142857142857" style="164" customWidth="1"/>
    <col min="19" max="19" width="12.2857142857143" style="164" customWidth="1"/>
    <col min="20" max="20" width="13.5714285714286" style="164" customWidth="1"/>
    <col min="21" max="21" width="11.1428571428571" style="164" customWidth="1"/>
    <col min="22" max="22" width="11.4285714285714" style="164" customWidth="1"/>
    <col min="23" max="23" width="11.1428571428571" style="164" customWidth="1"/>
    <col min="24" max="24" width="11.5714285714286" style="164" customWidth="1"/>
    <col min="25" max="25" width="11.8571428571429" style="164" customWidth="1"/>
    <col min="26" max="26" width="11.4285714285714" style="164" customWidth="1"/>
    <col min="27" max="27" width="10.4285714285714" style="164" customWidth="1"/>
    <col min="28" max="28" width="9.57142857142857" style="164" customWidth="1"/>
    <col min="29" max="30" width="9.57142857142857" style="299" customWidth="1"/>
    <col min="31" max="31" width="15.1428571428571" style="299" customWidth="1"/>
    <col min="32" max="32" width="13.4285714285714" style="299" customWidth="1"/>
    <col min="33" max="33" width="11.7142857142857" style="299" customWidth="1"/>
    <col min="34" max="34" width="9.28571428571429" style="299" customWidth="1"/>
    <col min="35" max="37" width="15.2857142857143" style="164" customWidth="1"/>
    <col min="38" max="38" width="10.2857142857143" style="164" customWidth="1"/>
    <col min="39" max="39" width="14.1428571428571" style="164" customWidth="1"/>
    <col min="40" max="40" width="12.1428571428571" style="164" customWidth="1"/>
    <col min="41" max="41" width="10.1428571428571" style="164" customWidth="1"/>
    <col min="42" max="42" width="9.85714285714286" style="164" customWidth="1"/>
    <col min="43" max="43" width="18.8571428571429" style="39" customWidth="1"/>
    <col min="44" max="44" width="12" style="39" customWidth="1"/>
    <col min="45" max="45" width="18.8571428571429" style="39" customWidth="1"/>
    <col min="46" max="16384" width="9.14285714285714" style="39"/>
  </cols>
  <sheetData>
    <row r="1" ht="13.5" customHeight="1" spans="1:1">
      <c r="A1" s="7" t="s">
        <v>0</v>
      </c>
    </row>
    <row r="2" hidden="1"/>
    <row r="3" spans="1:1">
      <c r="A3" s="164" t="str">
        <f>REFCOMP!A3</f>
        <v>DATE :5.12.25</v>
      </c>
    </row>
    <row r="4" hidden="1"/>
    <row r="5" hidden="1"/>
    <row r="6" hidden="1"/>
    <row r="8" s="181" customFormat="1" ht="48" customHeight="1" spans="1:28">
      <c r="A8" s="539" t="str">
        <f>[1]WELZER!$A8</f>
        <v>ITEM CODE</v>
      </c>
      <c r="B8" s="540" t="str">
        <f>[2]WELZER!$B8</f>
        <v>MODEL</v>
      </c>
      <c r="C8" s="285" t="str">
        <f>[2]WELZER!$C8</f>
        <v>EQUAVELANT MODEL</v>
      </c>
      <c r="D8" s="540" t="str">
        <f>[2]WELZER!$D8</f>
        <v>HP</v>
      </c>
      <c r="E8" s="541" t="str">
        <f>[2]WELZER!$L8</f>
        <v>Dealer (RM) CASH -10%</v>
      </c>
      <c r="F8" s="542" t="s">
        <v>221</v>
      </c>
      <c r="G8" s="491" t="str">
        <f>[2]WELZER!$R8</f>
        <v>CU QC MODEL</v>
      </c>
      <c r="H8" s="541" t="str">
        <f>[2]WELZER!$U8</f>
        <v>Cond QC (RM) </v>
      </c>
      <c r="I8" s="541" t="str">
        <f>[2]WELZER!$X8</f>
        <v>HTC MODEL</v>
      </c>
      <c r="J8" s="541" t="str">
        <f>[2]WELZER!AA8</f>
        <v>HTC cond (RM) </v>
      </c>
      <c r="K8" s="432"/>
      <c r="L8" s="432"/>
      <c r="M8" s="432"/>
      <c r="N8" s="507"/>
      <c r="W8" s="508"/>
      <c r="X8" s="508"/>
      <c r="Y8" s="508"/>
      <c r="Z8" s="508"/>
      <c r="AA8" s="508"/>
      <c r="AB8" s="508"/>
    </row>
    <row r="9" s="181" customFormat="1" customHeight="1" spans="1:28">
      <c r="A9" s="543" t="str">
        <f>[1]WELZER!$A9</f>
        <v>CB001</v>
      </c>
      <c r="B9" s="543" t="str">
        <f>[1]WELZER!$B9</f>
        <v>B2DES-2(Y)</v>
      </c>
      <c r="C9" s="540" t="str">
        <f>[1]WELZER!C9</f>
        <v>2DC-2.2</v>
      </c>
      <c r="D9" s="540" t="str">
        <f>[1]WELZER!D9</f>
        <v>2LT</v>
      </c>
      <c r="E9" s="544">
        <f>[1]WELZER!M9</f>
        <v>2617.36601578729</v>
      </c>
      <c r="F9" s="545" t="s">
        <v>223</v>
      </c>
      <c r="G9" s="491" t="str">
        <f>[1]WELZER!$S9</f>
        <v>CU - 40  QC</v>
      </c>
      <c r="H9" s="546">
        <f>[1]WELZER!V9</f>
        <v>5512.3211266553</v>
      </c>
      <c r="I9" s="294" t="str">
        <f>[1]WELZER!$Y9</f>
        <v>HTC-4</v>
      </c>
      <c r="J9" s="294">
        <f>[1]WELZER!AB9</f>
        <v>6075.51529349877</v>
      </c>
      <c r="K9" s="551"/>
      <c r="L9" s="551"/>
      <c r="N9" s="507"/>
      <c r="W9" s="508"/>
      <c r="X9" s="508"/>
      <c r="Y9" s="508"/>
      <c r="Z9" s="508"/>
      <c r="AA9" s="508"/>
      <c r="AB9" s="508"/>
    </row>
    <row r="10" spans="1:42">
      <c r="A10" s="543" t="str">
        <f>[1]WELZER!$A10</f>
        <v>CB002</v>
      </c>
      <c r="B10" s="543" t="str">
        <f>[1]WELZER!$B10</f>
        <v>B2CES-3(Y)</v>
      </c>
      <c r="C10" s="540" t="str">
        <f>[1]WELZER!C10</f>
        <v>2CC-3.2</v>
      </c>
      <c r="D10" s="540" t="str">
        <f>[1]WELZER!D10</f>
        <v>3LT</v>
      </c>
      <c r="E10" s="544">
        <f>[1]WELZER!M10</f>
        <v>2810.43036242332</v>
      </c>
      <c r="F10" s="547"/>
      <c r="G10" s="491" t="str">
        <f>[1]WELZER!$S10</f>
        <v>CU - 50  QC</v>
      </c>
      <c r="H10" s="546">
        <f>[1]WELZER!V10</f>
        <v>5930.91839201834</v>
      </c>
      <c r="I10" s="294" t="str">
        <f>[1]WELZER!$Y10</f>
        <v>HTC-4</v>
      </c>
      <c r="J10" s="294">
        <f>[1]WELZER!AB10</f>
        <v>6247.78809511246</v>
      </c>
      <c r="K10" s="551"/>
      <c r="L10" s="551"/>
      <c r="M10" s="181"/>
      <c r="N10" s="507"/>
      <c r="P10" s="39"/>
      <c r="W10" s="508"/>
      <c r="X10" s="508"/>
      <c r="Y10" s="272"/>
      <c r="Z10" s="272"/>
      <c r="AA10" s="508"/>
      <c r="AB10" s="508"/>
      <c r="AC10" s="39"/>
      <c r="AD10" s="39"/>
      <c r="AE10" s="39"/>
      <c r="AF10" s="39"/>
      <c r="AG10" s="39"/>
      <c r="AH10" s="39"/>
      <c r="AI10" s="39"/>
      <c r="AJ10" s="39"/>
      <c r="AK10" s="39"/>
      <c r="AL10" s="39"/>
      <c r="AM10" s="39"/>
      <c r="AN10" s="39"/>
      <c r="AO10" s="39"/>
      <c r="AP10" s="39"/>
    </row>
    <row r="11" spans="1:42">
      <c r="A11" s="543" t="str">
        <f>[1]WELZER!$A11</f>
        <v>CB003</v>
      </c>
      <c r="B11" s="543" t="str">
        <f>[1]WELZER!$B11</f>
        <v>B4FES-3(Y)</v>
      </c>
      <c r="C11" s="540" t="str">
        <f>[1]WELZER!C11</f>
        <v>4FC-3.2</v>
      </c>
      <c r="D11" s="540" t="str">
        <f>[1]WELZER!D11</f>
        <v>3LT</v>
      </c>
      <c r="E11" s="544">
        <f>[1]WELZER!M11</f>
        <v>3421.39348468926</v>
      </c>
      <c r="F11" s="547"/>
      <c r="G11" s="491" t="str">
        <f>[1]WELZER!$S11</f>
        <v>CU - 50  QC</v>
      </c>
      <c r="H11" s="546">
        <f>[1]WELZER!V11</f>
        <v>6476.08548573255</v>
      </c>
      <c r="I11" s="294" t="str">
        <f>[1]WELZER!$Y11</f>
        <v>HTC-4</v>
      </c>
      <c r="J11" s="294">
        <f>[1]WELZER!AB11</f>
        <v>6792.95518882668</v>
      </c>
      <c r="K11" s="551"/>
      <c r="L11" s="551"/>
      <c r="M11" s="181"/>
      <c r="N11" s="465"/>
      <c r="P11" s="39"/>
      <c r="W11" s="508"/>
      <c r="X11" s="508"/>
      <c r="Y11" s="272"/>
      <c r="Z11" s="272"/>
      <c r="AA11" s="508"/>
      <c r="AB11" s="508"/>
      <c r="AC11" s="39"/>
      <c r="AD11" s="39"/>
      <c r="AE11" s="39"/>
      <c r="AF11" s="39"/>
      <c r="AG11" s="39"/>
      <c r="AH11" s="39"/>
      <c r="AI11" s="39"/>
      <c r="AJ11" s="39"/>
      <c r="AK11" s="39"/>
      <c r="AL11" s="39"/>
      <c r="AM11" s="39"/>
      <c r="AN11" s="39"/>
      <c r="AO11" s="39"/>
      <c r="AP11" s="39"/>
    </row>
    <row r="12" spans="1:42">
      <c r="A12" s="543" t="str">
        <f>[1]WELZER!$A12</f>
        <v>CB004</v>
      </c>
      <c r="B12" s="543" t="str">
        <f>[1]WELZER!$B12</f>
        <v>B4EES-4(Y)</v>
      </c>
      <c r="C12" s="540" t="str">
        <f>[1]WELZER!C12</f>
        <v>4EC-4.2</v>
      </c>
      <c r="D12" s="540" t="str">
        <f>[1]WELZER!D12</f>
        <v>4LT</v>
      </c>
      <c r="E12" s="544">
        <f>[1]WELZER!M12</f>
        <v>3543.58610914245</v>
      </c>
      <c r="F12" s="547"/>
      <c r="G12" s="491" t="str">
        <f>[1]WELZER!$S12</f>
        <v>CU - 64 QC</v>
      </c>
      <c r="H12" s="546">
        <f>[1]WELZER!V12</f>
        <v>7415.15517401304</v>
      </c>
      <c r="I12" s="294" t="str">
        <f>[1]WELZER!$Y12</f>
        <v>HTC-5</v>
      </c>
      <c r="J12" s="294">
        <f>[1]WELZER!AB12</f>
        <v>7181.61865537128</v>
      </c>
      <c r="K12" s="551"/>
      <c r="L12" s="551"/>
      <c r="M12" s="181"/>
      <c r="N12" s="39"/>
      <c r="P12" s="39"/>
      <c r="W12" s="508"/>
      <c r="X12" s="508"/>
      <c r="Y12" s="552"/>
      <c r="Z12" s="552"/>
      <c r="AA12" s="508"/>
      <c r="AB12" s="508"/>
      <c r="AC12" s="39"/>
      <c r="AD12" s="39"/>
      <c r="AE12" s="39"/>
      <c r="AF12" s="39"/>
      <c r="AG12" s="39"/>
      <c r="AH12" s="39"/>
      <c r="AI12" s="39"/>
      <c r="AJ12" s="39"/>
      <c r="AK12" s="39"/>
      <c r="AL12" s="39"/>
      <c r="AM12" s="39"/>
      <c r="AN12" s="39"/>
      <c r="AO12" s="39"/>
      <c r="AP12" s="39"/>
    </row>
    <row r="13" spans="1:42">
      <c r="A13" s="543" t="str">
        <f>[1]WELZER!$A13</f>
        <v>CB005</v>
      </c>
      <c r="B13" s="543" t="str">
        <f>[1]WELZER!$B13</f>
        <v>B4DES-5(Y)</v>
      </c>
      <c r="C13" s="540" t="str">
        <f>[1]WELZER!C13</f>
        <v>4DC-5.2</v>
      </c>
      <c r="D13" s="540" t="str">
        <f>[1]WELZER!D13</f>
        <v>5LT</v>
      </c>
      <c r="E13" s="544">
        <f>[1]WELZER!M13</f>
        <v>3665.77873359564</v>
      </c>
      <c r="F13" s="547"/>
      <c r="G13" s="491" t="str">
        <f>[1]WELZER!$S13</f>
        <v>CU - 72 QC</v>
      </c>
      <c r="H13" s="546">
        <f>[1]WELZER!V13</f>
        <v>7859.1891716275</v>
      </c>
      <c r="I13" s="294" t="str">
        <f>[1]WELZER!$Y13</f>
        <v>HTC-8</v>
      </c>
      <c r="J13" s="294">
        <f>[1]WELZER!AB13</f>
        <v>8099.14473065694</v>
      </c>
      <c r="K13" s="551"/>
      <c r="L13" s="551"/>
      <c r="M13" s="181"/>
      <c r="N13" s="39"/>
      <c r="P13" s="39"/>
      <c r="W13" s="508"/>
      <c r="X13" s="508"/>
      <c r="Y13" s="552"/>
      <c r="Z13" s="552"/>
      <c r="AA13" s="508"/>
      <c r="AB13" s="508"/>
      <c r="AC13" s="39"/>
      <c r="AD13" s="39"/>
      <c r="AE13" s="39"/>
      <c r="AF13" s="39"/>
      <c r="AG13" s="39"/>
      <c r="AH13" s="39"/>
      <c r="AI13" s="39"/>
      <c r="AJ13" s="39"/>
      <c r="AK13" s="39"/>
      <c r="AL13" s="39"/>
      <c r="AM13" s="39"/>
      <c r="AN13" s="39"/>
      <c r="AO13" s="39"/>
      <c r="AP13" s="39"/>
    </row>
    <row r="14" spans="1:42">
      <c r="A14" s="543" t="str">
        <f>[1]WELZER!$A14</f>
        <v>CB006</v>
      </c>
      <c r="B14" s="543" t="str">
        <f>[1]WELZER!$B14</f>
        <v>B4CES-6(Y)</v>
      </c>
      <c r="C14" s="540" t="str">
        <f>[1]WELZER!C14</f>
        <v>4CC-6.2</v>
      </c>
      <c r="D14" s="540" t="str">
        <f>[1]WELZER!D14</f>
        <v>6LT</v>
      </c>
      <c r="E14" s="544">
        <f>[1]WELZER!M14</f>
        <v>3787.97135804883</v>
      </c>
      <c r="F14" s="547"/>
      <c r="G14" s="491" t="str">
        <f>[1]WELZER!$S14</f>
        <v>CU - 90 QC</v>
      </c>
      <c r="H14" s="546">
        <f>[1]WELZER!V14</f>
        <v>8284.66932261908</v>
      </c>
      <c r="I14" s="294" t="str">
        <f>[1]WELZER!$Y14</f>
        <v>HTC-8</v>
      </c>
      <c r="J14" s="294">
        <f>[1]WELZER!AB14</f>
        <v>8208.17814939979</v>
      </c>
      <c r="K14" s="551"/>
      <c r="L14" s="551"/>
      <c r="M14" s="181"/>
      <c r="N14" s="39"/>
      <c r="P14" s="39"/>
      <c r="W14" s="508"/>
      <c r="X14" s="508"/>
      <c r="Y14" s="552"/>
      <c r="Z14" s="552"/>
      <c r="AA14" s="508"/>
      <c r="AB14" s="508"/>
      <c r="AC14" s="39"/>
      <c r="AD14" s="39"/>
      <c r="AE14" s="39"/>
      <c r="AF14" s="39"/>
      <c r="AG14" s="39"/>
      <c r="AH14" s="39"/>
      <c r="AI14" s="39"/>
      <c r="AJ14" s="39"/>
      <c r="AK14" s="39"/>
      <c r="AL14" s="39"/>
      <c r="AM14" s="39"/>
      <c r="AN14" s="39"/>
      <c r="AO14" s="39"/>
      <c r="AP14" s="39"/>
    </row>
    <row r="15" customHeight="1" spans="1:42">
      <c r="A15" s="543" t="str">
        <f>[1]WELZER!$A15</f>
        <v>CB007</v>
      </c>
      <c r="B15" s="543" t="str">
        <f>[1]WELZER!$B15</f>
        <v>B4TES-9(Y)</v>
      </c>
      <c r="C15" s="540" t="str">
        <f>[1]WELZER!C15</f>
        <v>4TCS-8.2</v>
      </c>
      <c r="D15" s="540" t="str">
        <f>[1]WELZER!D15</f>
        <v>8LT</v>
      </c>
      <c r="E15" s="544">
        <f>[1]WELZER!M15</f>
        <v>5254.28285148708</v>
      </c>
      <c r="F15" s="547"/>
      <c r="G15" s="491" t="str">
        <f>[1]WELZER!$S15</f>
        <v>CU - 125 QC</v>
      </c>
      <c r="H15" s="546">
        <f>[1]WELZER!V15</f>
        <v>11115.8232344909</v>
      </c>
      <c r="I15" s="294" t="str">
        <f>[1]WELZER!$Y15</f>
        <v>HTC-10</v>
      </c>
      <c r="J15" s="294">
        <f>[1]WELZER!AB15</f>
        <v>10529.9932044541</v>
      </c>
      <c r="K15" s="551"/>
      <c r="L15" s="551"/>
      <c r="M15" s="181"/>
      <c r="N15" s="39"/>
      <c r="P15" s="39"/>
      <c r="W15" s="508"/>
      <c r="X15" s="508"/>
      <c r="Y15" s="552"/>
      <c r="Z15" s="552"/>
      <c r="AA15" s="508"/>
      <c r="AB15" s="508"/>
      <c r="AC15" s="39"/>
      <c r="AD15" s="39"/>
      <c r="AE15" s="39"/>
      <c r="AF15" s="39"/>
      <c r="AG15" s="39"/>
      <c r="AH15" s="39"/>
      <c r="AI15" s="39"/>
      <c r="AJ15" s="39"/>
      <c r="AK15" s="39"/>
      <c r="AL15" s="39"/>
      <c r="AM15" s="39"/>
      <c r="AN15" s="39"/>
      <c r="AO15" s="39"/>
      <c r="AP15" s="39"/>
    </row>
    <row r="16" spans="1:42">
      <c r="A16" s="543" t="str">
        <f>[1]WELZER!$A16</f>
        <v>CB008</v>
      </c>
      <c r="B16" s="543" t="str">
        <f>[1]WELZER!$B16</f>
        <v>B4PES-12(Y)</v>
      </c>
      <c r="C16" s="540" t="str">
        <f>[1]WELZER!C16</f>
        <v>4PCS-10.2</v>
      </c>
      <c r="D16" s="540" t="str">
        <f>[1]WELZER!D16</f>
        <v>10LT</v>
      </c>
      <c r="E16" s="544">
        <f>[1]WELZER!M16</f>
        <v>5620.86072484665</v>
      </c>
      <c r="F16" s="547"/>
      <c r="G16" s="491" t="str">
        <f>[1]WELZER!$S16</f>
        <v>CU - 144 QC</v>
      </c>
      <c r="H16" s="546">
        <f>[1]WELZER!V16</f>
        <v>12074.8218906211</v>
      </c>
      <c r="I16" s="294" t="str">
        <f>[1]WELZER!$Y16</f>
        <v>HTC-12</v>
      </c>
      <c r="J16" s="294">
        <f>[1]WELZER!AB16</f>
        <v>11389.0143543446</v>
      </c>
      <c r="K16" s="551"/>
      <c r="L16" s="551"/>
      <c r="M16" s="181"/>
      <c r="N16" s="39"/>
      <c r="P16" s="39"/>
      <c r="W16" s="508"/>
      <c r="X16" s="508"/>
      <c r="Y16" s="552"/>
      <c r="Z16" s="552"/>
      <c r="AA16" s="508"/>
      <c r="AB16" s="508"/>
      <c r="AC16" s="39"/>
      <c r="AD16" s="39"/>
      <c r="AE16" s="39"/>
      <c r="AF16" s="39"/>
      <c r="AG16" s="39"/>
      <c r="AH16" s="39"/>
      <c r="AI16" s="39"/>
      <c r="AJ16" s="39"/>
      <c r="AK16" s="39"/>
      <c r="AL16" s="39"/>
      <c r="AM16" s="39"/>
      <c r="AN16" s="39"/>
      <c r="AO16" s="39"/>
      <c r="AP16" s="39"/>
    </row>
    <row r="17" spans="1:42">
      <c r="A17" s="543" t="str">
        <f>[1]WELZER!$A17</f>
        <v>CB009</v>
      </c>
      <c r="B17" s="543" t="str">
        <f>[1]WELZER!$B17</f>
        <v>B4NES-14(Y)</v>
      </c>
      <c r="C17" s="540" t="str">
        <f>[1]WELZER!C17</f>
        <v>4NCS-12.2</v>
      </c>
      <c r="D17" s="540" t="str">
        <f>[1]WELZER!D17</f>
        <v>12LT</v>
      </c>
      <c r="E17" s="544">
        <f>[1]WELZER!M17</f>
        <v>6109.6312226594</v>
      </c>
      <c r="F17" s="547"/>
      <c r="G17" s="491" t="str">
        <f>[1]WELZER!$S17</f>
        <v>CU - 160 QC</v>
      </c>
      <c r="H17" s="546">
        <f>[1]WELZER!V17</f>
        <v>13202.3424957991</v>
      </c>
      <c r="I17" s="294" t="str">
        <f>[1]WELZER!$Y17</f>
        <v>HTC-15</v>
      </c>
      <c r="J17" s="294">
        <f>[1]WELZER!AB17</f>
        <v>12319.6083652865</v>
      </c>
      <c r="K17" s="551"/>
      <c r="L17" s="551"/>
      <c r="M17" s="181"/>
      <c r="N17" s="39"/>
      <c r="P17" s="39"/>
      <c r="W17" s="508"/>
      <c r="X17" s="508"/>
      <c r="Y17" s="552"/>
      <c r="Z17" s="552"/>
      <c r="AA17" s="508"/>
      <c r="AB17" s="508"/>
      <c r="AC17" s="39"/>
      <c r="AD17" s="39"/>
      <c r="AE17" s="39"/>
      <c r="AF17" s="39"/>
      <c r="AG17" s="39"/>
      <c r="AH17" s="39"/>
      <c r="AI17" s="39"/>
      <c r="AJ17" s="39"/>
      <c r="AK17" s="39"/>
      <c r="AL17" s="39"/>
      <c r="AM17" s="39"/>
      <c r="AN17" s="39"/>
      <c r="AO17" s="39"/>
      <c r="AP17" s="39"/>
    </row>
    <row r="18" spans="1:42">
      <c r="A18" s="543" t="str">
        <f>[1]WELZER!$A18</f>
        <v>CB010</v>
      </c>
      <c r="B18" s="543" t="str">
        <f>[1]WELZER!$B18</f>
        <v>B4HE-18(Y)</v>
      </c>
      <c r="C18" s="540" t="str">
        <f>[1]WELZER!C18</f>
        <v>4H15.2</v>
      </c>
      <c r="D18" s="540" t="str">
        <f>[1]WELZER!D18</f>
        <v>15LT</v>
      </c>
      <c r="E18" s="544">
        <f>[1]WELZER!M18</f>
        <v>8424.8572431437</v>
      </c>
      <c r="F18" s="547"/>
      <c r="G18" s="491" t="str">
        <f>[1]WELZER!$S18</f>
        <v>CU - 200 QC</v>
      </c>
      <c r="H18" s="546">
        <f>[1]WELZER!V18</f>
        <v>17040.0390553009</v>
      </c>
      <c r="I18" s="294" t="str">
        <f>[1]WELZER!$Y18</f>
        <v>HTC-20</v>
      </c>
      <c r="J18" s="294">
        <f>[1]WELZER!AB18</f>
        <v>15505.1552216394</v>
      </c>
      <c r="K18" s="551"/>
      <c r="L18" s="551"/>
      <c r="M18" s="181"/>
      <c r="N18" s="39"/>
      <c r="P18" s="39"/>
      <c r="W18" s="508"/>
      <c r="X18" s="508"/>
      <c r="Y18" s="552"/>
      <c r="Z18" s="552"/>
      <c r="AA18" s="508"/>
      <c r="AB18" s="508"/>
      <c r="AC18" s="39"/>
      <c r="AD18" s="39"/>
      <c r="AE18" s="39"/>
      <c r="AF18" s="39"/>
      <c r="AG18" s="39"/>
      <c r="AH18" s="39"/>
      <c r="AI18" s="39"/>
      <c r="AJ18" s="39"/>
      <c r="AK18" s="39"/>
      <c r="AL18" s="39"/>
      <c r="AM18" s="39"/>
      <c r="AN18" s="39"/>
      <c r="AO18" s="39"/>
      <c r="AP18" s="39"/>
    </row>
    <row r="19" spans="1:42">
      <c r="A19" s="543" t="str">
        <f>[1]WELZER!$A19</f>
        <v>CB011</v>
      </c>
      <c r="B19" s="543" t="str">
        <f>[1]WELZER!$B19</f>
        <v>B4GE-23(Y)</v>
      </c>
      <c r="C19" s="540" t="str">
        <f>[1]WELZER!C19</f>
        <v>4G-20.2</v>
      </c>
      <c r="D19" s="540" t="str">
        <f>[1]WELZER!D19</f>
        <v>20LT</v>
      </c>
      <c r="E19" s="544">
        <f>[1]WELZER!M19</f>
        <v>8661.09631708653</v>
      </c>
      <c r="F19" s="547"/>
      <c r="G19" s="491" t="str">
        <f>[1]WELZER!$S19</f>
        <v>CU - 250 QC</v>
      </c>
      <c r="H19" s="546">
        <f>[1]WELZER!V19</f>
        <v>20235.1240637219</v>
      </c>
      <c r="I19" s="294" t="str">
        <f>[1]WELZER!$Y19</f>
        <v>HTC-25</v>
      </c>
      <c r="J19" s="294">
        <f>[1]WELZER!AB19</f>
        <v>17206.8440131259</v>
      </c>
      <c r="K19" s="551"/>
      <c r="L19" s="551"/>
      <c r="M19" s="181"/>
      <c r="N19" s="39"/>
      <c r="P19" s="39"/>
      <c r="W19" s="508"/>
      <c r="X19" s="508"/>
      <c r="Y19" s="552"/>
      <c r="Z19" s="552"/>
      <c r="AA19" s="508"/>
      <c r="AB19" s="508"/>
      <c r="AC19" s="39"/>
      <c r="AD19" s="39"/>
      <c r="AE19" s="39"/>
      <c r="AF19" s="39"/>
      <c r="AG19" s="39"/>
      <c r="AH19" s="39"/>
      <c r="AI19" s="39"/>
      <c r="AJ19" s="39"/>
      <c r="AK19" s="39"/>
      <c r="AL19" s="39"/>
      <c r="AM19" s="39"/>
      <c r="AN19" s="39"/>
      <c r="AO19" s="39"/>
      <c r="AP19" s="39"/>
    </row>
    <row r="20" spans="1:42">
      <c r="A20" s="543" t="str">
        <f>[1]WELZER!$A20</f>
        <v>CB012</v>
      </c>
      <c r="B20" s="543" t="str">
        <f>[1]WELZER!$B20</f>
        <v>B6HE-28(Y)</v>
      </c>
      <c r="C20" s="540" t="str">
        <f>[1]WELZER!C20</f>
        <v>6H-25.2</v>
      </c>
      <c r="D20" s="540" t="str">
        <f>[1]WELZER!D20</f>
        <v>25LT</v>
      </c>
      <c r="E20" s="544">
        <f>[1]WELZER!M20</f>
        <v>10078.5307607435</v>
      </c>
      <c r="F20" s="547"/>
      <c r="G20" s="491" t="str">
        <f>[1]WELZER!$S20</f>
        <v>CU - 300 QC</v>
      </c>
      <c r="H20" s="546">
        <f>[1]WELZER!V20</f>
        <v>23673.488178399</v>
      </c>
      <c r="I20" s="294" t="str">
        <f>[1]WELZER!$Y20</f>
        <v>HTC-30</v>
      </c>
      <c r="J20" s="294">
        <f>[1]WELZER!AB20</f>
        <v>20494.4105352083</v>
      </c>
      <c r="K20" s="551"/>
      <c r="L20" s="551"/>
      <c r="M20" s="181"/>
      <c r="N20" s="39"/>
      <c r="P20" s="39"/>
      <c r="W20" s="508"/>
      <c r="X20" s="508"/>
      <c r="Y20" s="552"/>
      <c r="Z20" s="552"/>
      <c r="AA20" s="508"/>
      <c r="AB20" s="508"/>
      <c r="AC20" s="39"/>
      <c r="AD20" s="39"/>
      <c r="AE20" s="39"/>
      <c r="AF20" s="39"/>
      <c r="AG20" s="39"/>
      <c r="AH20" s="39"/>
      <c r="AI20" s="39"/>
      <c r="AJ20" s="39"/>
      <c r="AK20" s="39"/>
      <c r="AL20" s="39"/>
      <c r="AM20" s="39"/>
      <c r="AN20" s="39"/>
      <c r="AO20" s="39"/>
      <c r="AP20" s="39"/>
    </row>
    <row r="21" spans="1:42">
      <c r="A21" s="543" t="str">
        <f>[1]WELZER!$A21</f>
        <v>CB013</v>
      </c>
      <c r="B21" s="543" t="str">
        <f>[1]WELZER!$B21</f>
        <v>B6GE-34(Y)</v>
      </c>
      <c r="C21" s="540" t="str">
        <f>[1]WELZER!C21</f>
        <v>6G-30.2</v>
      </c>
      <c r="D21" s="540" t="str">
        <f>[1]WELZER!D21</f>
        <v>30LT</v>
      </c>
      <c r="E21" s="544">
        <f>[1]WELZER!M21</f>
        <v>10432.8893716578</v>
      </c>
      <c r="F21" s="547"/>
      <c r="G21" s="491" t="str">
        <f>[1]WELZER!$S21</f>
        <v>CU - 350 QC</v>
      </c>
      <c r="H21" s="546">
        <f>[1]WELZER!V21</f>
        <v>25786.1821802678</v>
      </c>
      <c r="I21" s="294" t="str">
        <f>[1]WELZER!$Y21</f>
        <v>HTC-35</v>
      </c>
      <c r="J21" s="294">
        <f>[1]WELZER!AB21</f>
        <v>22378.3930333382</v>
      </c>
      <c r="K21" s="551"/>
      <c r="L21" s="551"/>
      <c r="M21" s="181"/>
      <c r="N21" s="39"/>
      <c r="P21" s="39"/>
      <c r="W21" s="508"/>
      <c r="X21" s="508"/>
      <c r="Y21" s="552"/>
      <c r="Z21" s="552"/>
      <c r="AA21" s="508"/>
      <c r="AB21" s="508"/>
      <c r="AC21" s="39"/>
      <c r="AD21" s="39"/>
      <c r="AE21" s="39"/>
      <c r="AF21" s="39"/>
      <c r="AG21" s="39"/>
      <c r="AH21" s="39"/>
      <c r="AI21" s="39"/>
      <c r="AJ21" s="39"/>
      <c r="AK21" s="39"/>
      <c r="AL21" s="39"/>
      <c r="AM21" s="39"/>
      <c r="AN21" s="39"/>
      <c r="AO21" s="39"/>
      <c r="AP21" s="39"/>
    </row>
    <row r="22" spans="1:42">
      <c r="A22" s="543" t="str">
        <f>[1]WELZER!$A22</f>
        <v>CB014</v>
      </c>
      <c r="B22" s="543" t="str">
        <f>[1]WELZER!$B22</f>
        <v>B6FE-44(Y)</v>
      </c>
      <c r="C22" s="540" t="str">
        <f>[1]WELZER!C22</f>
        <v>6F-40.2</v>
      </c>
      <c r="D22" s="540" t="str">
        <f>[1]WELZER!D22</f>
        <v>40LT</v>
      </c>
      <c r="E22" s="544">
        <f>[1]WELZER!M22</f>
        <v>11023.4870565148</v>
      </c>
      <c r="F22" s="547"/>
      <c r="G22" s="491" t="str">
        <f>[1]WELZER!$S22</f>
        <v>CU - 400 QC</v>
      </c>
      <c r="H22" s="546">
        <f>[1]WELZER!V22</f>
        <v>28731.9700368707</v>
      </c>
      <c r="I22" s="294" t="str">
        <f>[1]WELZER!$Y22</f>
        <v>HTC-50</v>
      </c>
      <c r="J22" s="294">
        <f>[1]WELZER!AB22</f>
        <v>25167.4896794623</v>
      </c>
      <c r="K22" s="551"/>
      <c r="L22" s="551"/>
      <c r="M22" s="181"/>
      <c r="N22" s="39"/>
      <c r="P22" s="39"/>
      <c r="W22" s="508"/>
      <c r="X22" s="508"/>
      <c r="Y22" s="552"/>
      <c r="Z22" s="552"/>
      <c r="AA22" s="508"/>
      <c r="AB22" s="508"/>
      <c r="AC22" s="39"/>
      <c r="AD22" s="39"/>
      <c r="AE22" s="39"/>
      <c r="AF22" s="39"/>
      <c r="AG22" s="39"/>
      <c r="AH22" s="39"/>
      <c r="AI22" s="39"/>
      <c r="AJ22" s="39"/>
      <c r="AK22" s="39"/>
      <c r="AL22" s="39"/>
      <c r="AM22" s="39"/>
      <c r="AN22" s="39"/>
      <c r="AO22" s="39"/>
      <c r="AP22" s="39"/>
    </row>
    <row r="23" customHeight="1" spans="1:42">
      <c r="A23" s="543" t="str">
        <f>[1]WELZER!$A23</f>
        <v>CB015</v>
      </c>
      <c r="B23" s="539" t="str">
        <f>[1]WELZER!$B23</f>
        <v>B4FES-5(Y)</v>
      </c>
      <c r="C23" s="540" t="str">
        <f>[1]WELZER!C23</f>
        <v>4FC-5.2</v>
      </c>
      <c r="D23" s="540" t="str">
        <f>[1]WELZER!D23</f>
        <v>5MT</v>
      </c>
      <c r="E23" s="544">
        <f>[1]WELZER!M23</f>
        <v>3543.58610914245</v>
      </c>
      <c r="F23" s="547"/>
      <c r="G23" s="491" t="str">
        <f>[1]WELZER!$S23</f>
        <v>CU - 72 QC</v>
      </c>
      <c r="H23" s="546">
        <f>[1]WELZER!V23</f>
        <v>7750.15575288465</v>
      </c>
      <c r="I23" s="294" t="str">
        <f>[1]WELZER!$Y23</f>
        <v>HTC-8</v>
      </c>
      <c r="J23" s="294">
        <f>[1]WELZER!AB23</f>
        <v>7990.1113119141</v>
      </c>
      <c r="K23" s="551"/>
      <c r="L23" s="551"/>
      <c r="M23" s="181"/>
      <c r="N23" s="39"/>
      <c r="P23" s="39"/>
      <c r="W23" s="508"/>
      <c r="X23" s="508"/>
      <c r="Y23" s="552"/>
      <c r="Z23" s="552"/>
      <c r="AA23" s="508"/>
      <c r="AB23" s="508"/>
      <c r="AC23" s="39"/>
      <c r="AD23" s="39"/>
      <c r="AE23" s="39"/>
      <c r="AF23" s="39"/>
      <c r="AG23" s="39"/>
      <c r="AH23" s="39"/>
      <c r="AI23" s="39"/>
      <c r="AJ23" s="39"/>
      <c r="AK23" s="39"/>
      <c r="AL23" s="39"/>
      <c r="AM23" s="39"/>
      <c r="AN23" s="39"/>
      <c r="AO23" s="39"/>
      <c r="AP23" s="39"/>
    </row>
    <row r="24" spans="1:42">
      <c r="A24" s="543" t="str">
        <f>[1]WELZER!$A24</f>
        <v>CB016</v>
      </c>
      <c r="B24" s="539" t="str">
        <f>[1]WELZER!$B24</f>
        <v>B4EES-6(Y)</v>
      </c>
      <c r="C24" s="540" t="str">
        <f>[1]WELZER!C24</f>
        <v>4EC-6.2</v>
      </c>
      <c r="D24" s="540" t="str">
        <f>[1]WELZER!D24</f>
        <v>6MT</v>
      </c>
      <c r="E24" s="544">
        <f>[1]WELZER!M24</f>
        <v>3665.77873359564</v>
      </c>
      <c r="F24" s="547"/>
      <c r="G24" s="491" t="str">
        <f>[1]WELZER!$S24</f>
        <v>CU - 90 QC</v>
      </c>
      <c r="H24" s="546">
        <f>[1]WELZER!V24</f>
        <v>8175.63590387623</v>
      </c>
      <c r="I24" s="294" t="str">
        <f>[1]WELZER!$Y24</f>
        <v>HTC-8</v>
      </c>
      <c r="J24" s="294">
        <f>[1]WELZER!AB24</f>
        <v>8099.14473065694</v>
      </c>
      <c r="K24" s="551"/>
      <c r="L24" s="551"/>
      <c r="M24" s="181"/>
      <c r="N24" s="39"/>
      <c r="P24" s="39"/>
      <c r="W24" s="508"/>
      <c r="X24" s="508"/>
      <c r="Y24" s="552"/>
      <c r="Z24" s="552"/>
      <c r="AA24" s="508"/>
      <c r="AB24" s="508"/>
      <c r="AC24" s="39"/>
      <c r="AD24" s="39"/>
      <c r="AE24" s="39"/>
      <c r="AF24" s="39"/>
      <c r="AG24" s="39"/>
      <c r="AH24" s="39"/>
      <c r="AI24" s="39"/>
      <c r="AJ24" s="39"/>
      <c r="AK24" s="39"/>
      <c r="AL24" s="39"/>
      <c r="AM24" s="39"/>
      <c r="AN24" s="39"/>
      <c r="AO24" s="39"/>
      <c r="AP24" s="39"/>
    </row>
    <row r="25" spans="1:42">
      <c r="A25" s="543" t="str">
        <f>[1]WELZER!$A25</f>
        <v>CB017</v>
      </c>
      <c r="B25" s="539" t="str">
        <f>[1]WELZER!$B25</f>
        <v>B4DES-7(Y)</v>
      </c>
      <c r="C25" s="540" t="str">
        <f>[1]WELZER!C25</f>
        <v>4DC-7.2</v>
      </c>
      <c r="D25" s="540" t="str">
        <f>[1]WELZER!D25</f>
        <v>7MT</v>
      </c>
      <c r="E25" s="544">
        <f>[1]WELZER!M25</f>
        <v>3787.97135804883</v>
      </c>
      <c r="F25" s="547"/>
      <c r="G25" s="491" t="str">
        <f>[1]WELZER!$S25</f>
        <v>CU - 100 QC</v>
      </c>
      <c r="H25" s="546">
        <f>[1]WELZER!V25</f>
        <v>8470.02613448191</v>
      </c>
      <c r="I25" s="294" t="str">
        <f>[1]WELZER!$Y25</f>
        <v>HTC-10</v>
      </c>
      <c r="J25" s="294">
        <f>[1]WELZER!AB25</f>
        <v>8699.48536156634</v>
      </c>
      <c r="K25" s="551"/>
      <c r="L25" s="551"/>
      <c r="M25" s="181"/>
      <c r="N25" s="39"/>
      <c r="P25" s="39"/>
      <c r="W25" s="508"/>
      <c r="X25" s="508"/>
      <c r="Y25" s="552"/>
      <c r="Z25" s="552"/>
      <c r="AA25" s="508"/>
      <c r="AB25" s="508"/>
      <c r="AC25" s="39"/>
      <c r="AD25" s="39"/>
      <c r="AE25" s="39"/>
      <c r="AF25" s="39"/>
      <c r="AG25" s="39"/>
      <c r="AH25" s="39"/>
      <c r="AI25" s="39"/>
      <c r="AJ25" s="39"/>
      <c r="AK25" s="39"/>
      <c r="AL25" s="39"/>
      <c r="AM25" s="39"/>
      <c r="AN25" s="39"/>
      <c r="AO25" s="39"/>
      <c r="AP25" s="39"/>
    </row>
    <row r="26" spans="1:42">
      <c r="A26" s="543" t="str">
        <f>[1]WELZER!$A26</f>
        <v>CB018</v>
      </c>
      <c r="B26" s="548" t="str">
        <f>[1]WELZER!$B26</f>
        <v>B4CES-9(Y)</v>
      </c>
      <c r="C26" s="540" t="str">
        <f>[1]WELZER!C26</f>
        <v>4CC-9.2</v>
      </c>
      <c r="D26" s="540" t="str">
        <f>[1]WELZER!D26</f>
        <v>9MT</v>
      </c>
      <c r="E26" s="544">
        <f>[1]WELZER!M26</f>
        <v>3910.16398250202</v>
      </c>
      <c r="F26" s="547"/>
      <c r="G26" s="491" t="str">
        <f>[1]WELZER!$S26</f>
        <v>CU - 125 QC</v>
      </c>
      <c r="H26" s="546">
        <f>[1]WELZER!V26</f>
        <v>9916.45562831957</v>
      </c>
      <c r="I26" s="294" t="str">
        <f>[1]WELZER!$Y26</f>
        <v>HTC-12</v>
      </c>
      <c r="J26" s="294">
        <f>[1]WELZER!AB26</f>
        <v>9785.62341502171</v>
      </c>
      <c r="K26" s="551"/>
      <c r="L26" s="551"/>
      <c r="M26" s="181"/>
      <c r="N26" s="39"/>
      <c r="P26" s="39"/>
      <c r="W26" s="508"/>
      <c r="X26" s="508"/>
      <c r="Y26" s="552"/>
      <c r="Z26" s="552"/>
      <c r="AA26" s="508"/>
      <c r="AB26" s="508"/>
      <c r="AC26" s="39"/>
      <c r="AD26" s="39"/>
      <c r="AE26" s="39"/>
      <c r="AF26" s="39"/>
      <c r="AG26" s="39"/>
      <c r="AH26" s="39"/>
      <c r="AI26" s="39"/>
      <c r="AJ26" s="39"/>
      <c r="AK26" s="39"/>
      <c r="AL26" s="39"/>
      <c r="AM26" s="39"/>
      <c r="AN26" s="39"/>
      <c r="AO26" s="39"/>
      <c r="AP26" s="39"/>
    </row>
    <row r="27" customHeight="1" spans="1:42">
      <c r="A27" s="543" t="str">
        <f>[1]WELZER!$A27</f>
        <v>CB019</v>
      </c>
      <c r="B27" s="539" t="str">
        <f>[1]WELZER!$B27</f>
        <v>B4VES-10(Y)</v>
      </c>
      <c r="C27" s="540" t="str">
        <f>[1]WELZER!C27</f>
        <v>4VCS-10.2</v>
      </c>
      <c r="D27" s="540" t="str">
        <f>[1]WELZER!D27</f>
        <v>10MT</v>
      </c>
      <c r="E27" s="544">
        <f>[1]WELZER!M27</f>
        <v>5498.66810039346</v>
      </c>
      <c r="F27" s="547"/>
      <c r="G27" s="491" t="str">
        <f>[1]WELZER!$S27</f>
        <v>CU - 144 QC</v>
      </c>
      <c r="H27" s="546">
        <f>[1]WELZER!V27</f>
        <v>11965.7884718783</v>
      </c>
      <c r="I27" s="294" t="str">
        <f>[1]WELZER!$Y27</f>
        <v>HTC-12</v>
      </c>
      <c r="J27" s="294">
        <f>[1]WELZER!AB27</f>
        <v>11279.9809356018</v>
      </c>
      <c r="K27" s="551"/>
      <c r="L27" s="551"/>
      <c r="M27" s="181"/>
      <c r="N27" s="39"/>
      <c r="P27" s="39"/>
      <c r="W27" s="508"/>
      <c r="X27" s="508"/>
      <c r="Y27" s="552"/>
      <c r="Z27" s="552"/>
      <c r="AA27" s="508"/>
      <c r="AB27" s="508"/>
      <c r="AC27" s="39"/>
      <c r="AD27" s="39"/>
      <c r="AE27" s="39"/>
      <c r="AF27" s="39"/>
      <c r="AG27" s="39"/>
      <c r="AH27" s="39"/>
      <c r="AI27" s="39"/>
      <c r="AJ27" s="39"/>
      <c r="AK27" s="39"/>
      <c r="AL27" s="39"/>
      <c r="AM27" s="39"/>
      <c r="AN27" s="39"/>
      <c r="AO27" s="39"/>
      <c r="AP27" s="39"/>
    </row>
    <row r="28" spans="1:42">
      <c r="A28" s="543" t="str">
        <f>[1]WELZER!$A28</f>
        <v>CB020</v>
      </c>
      <c r="B28" s="539" t="str">
        <f>[1]WELZER!$B28</f>
        <v>B4TES-12(Y)</v>
      </c>
      <c r="C28" s="540" t="str">
        <f>[1]WELZER!C28</f>
        <v>4TCS-12.2</v>
      </c>
      <c r="D28" s="540" t="str">
        <f>[1]WELZER!D28</f>
        <v>12MT</v>
      </c>
      <c r="E28" s="544">
        <f>[1]WELZER!M28</f>
        <v>5695.04910397894</v>
      </c>
      <c r="F28" s="547"/>
      <c r="G28" s="491" t="str">
        <f>[1]WELZER!$S28</f>
        <v>CU - 160 QC</v>
      </c>
      <c r="H28" s="546">
        <f>[1]WELZER!V28</f>
        <v>12536.7785117412</v>
      </c>
      <c r="I28" s="294" t="str">
        <f>[1]WELZER!$Y28</f>
        <v>HTC-15</v>
      </c>
      <c r="J28" s="294">
        <f>[1]WELZER!AB28</f>
        <v>11654.0443812286</v>
      </c>
      <c r="K28" s="551"/>
      <c r="L28" s="551"/>
      <c r="M28" s="181"/>
      <c r="N28" s="39"/>
      <c r="P28" s="39"/>
      <c r="W28" s="508"/>
      <c r="X28" s="508"/>
      <c r="Y28" s="552"/>
      <c r="Z28" s="552"/>
      <c r="AA28" s="508"/>
      <c r="AB28" s="508"/>
      <c r="AC28" s="39"/>
      <c r="AD28" s="39"/>
      <c r="AE28" s="39"/>
      <c r="AF28" s="39"/>
      <c r="AG28" s="39"/>
      <c r="AH28" s="39"/>
      <c r="AI28" s="39"/>
      <c r="AJ28" s="39"/>
      <c r="AK28" s="39"/>
      <c r="AL28" s="39"/>
      <c r="AM28" s="39"/>
      <c r="AN28" s="39"/>
      <c r="AO28" s="39"/>
      <c r="AP28" s="39"/>
    </row>
    <row r="29" spans="1:42">
      <c r="A29" s="543" t="str">
        <f>[1]WELZER!$A29</f>
        <v>CB021</v>
      </c>
      <c r="B29" s="539" t="str">
        <f>[1]WELZER!$B29</f>
        <v>B4PES-15(Y)</v>
      </c>
      <c r="C29" s="540" t="str">
        <f>[1]WELZER!C29</f>
        <v>4PCS-15.2</v>
      </c>
      <c r="D29" s="540" t="str">
        <f>[1]WELZER!D29</f>
        <v>15MT</v>
      </c>
      <c r="E29" s="544">
        <f>[1]WELZER!M29</f>
        <v>6074.7190442442</v>
      </c>
      <c r="F29" s="547"/>
      <c r="G29" s="491" t="str">
        <f>[1]WELZER!$S29</f>
        <v>CU - 200 QC</v>
      </c>
      <c r="H29" s="546">
        <f>[1]WELZER!V29</f>
        <v>14090.0059194878</v>
      </c>
      <c r="I29" s="294" t="str">
        <f>[1]WELZER!$Y29</f>
        <v>HTC-20</v>
      </c>
      <c r="J29" s="294">
        <f>[1]WELZER!AB29</f>
        <v>12555.1220858263</v>
      </c>
      <c r="K29" s="551"/>
      <c r="L29" s="551"/>
      <c r="M29" s="181"/>
      <c r="N29" s="39"/>
      <c r="P29" s="39"/>
      <c r="W29" s="508"/>
      <c r="X29" s="508"/>
      <c r="Y29" s="552"/>
      <c r="Z29" s="552"/>
      <c r="AA29" s="508"/>
      <c r="AB29" s="508"/>
      <c r="AC29" s="39"/>
      <c r="AD29" s="39"/>
      <c r="AE29" s="39"/>
      <c r="AF29" s="39"/>
      <c r="AG29" s="39"/>
      <c r="AH29" s="39"/>
      <c r="AI29" s="39"/>
      <c r="AJ29" s="39"/>
      <c r="AK29" s="39"/>
      <c r="AL29" s="39"/>
      <c r="AM29" s="39"/>
      <c r="AN29" s="39"/>
      <c r="AO29" s="39"/>
      <c r="AP29" s="39"/>
    </row>
    <row r="30" spans="1:42">
      <c r="A30" s="543" t="str">
        <f>[1]WELZER!$A30</f>
        <v>CB022</v>
      </c>
      <c r="B30" s="539" t="str">
        <f>[1]WELZER!$B30</f>
        <v>B4NES-20(Y)</v>
      </c>
      <c r="C30" s="540" t="str">
        <f>[1]WELZER!C30</f>
        <v>4NCS-20.2</v>
      </c>
      <c r="D30" s="540" t="str">
        <f>[1]WELZER!D30</f>
        <v>20MT</v>
      </c>
      <c r="E30" s="544">
        <f>[1]WELZER!M30</f>
        <v>6327.83233775438</v>
      </c>
      <c r="F30" s="547"/>
      <c r="G30" s="491" t="str">
        <f>[1]WELZER!$S30</f>
        <v>CU - 250 QC</v>
      </c>
      <c r="H30" s="546">
        <f>[1]WELZER!V30</f>
        <v>16945.275726264</v>
      </c>
      <c r="I30" s="294" t="str">
        <f>[1]WELZER!$Y30</f>
        <v>HTC-25</v>
      </c>
      <c r="J30" s="294">
        <f>[1]WELZER!AB30</f>
        <v>13916.995675668</v>
      </c>
      <c r="K30" s="551"/>
      <c r="L30" s="551"/>
      <c r="M30" s="181"/>
      <c r="N30" s="39"/>
      <c r="P30" s="39"/>
      <c r="W30" s="508"/>
      <c r="X30" s="508"/>
      <c r="Y30" s="552"/>
      <c r="Z30" s="552"/>
      <c r="AA30" s="508"/>
      <c r="AB30" s="508"/>
      <c r="AC30" s="39"/>
      <c r="AD30" s="39"/>
      <c r="AE30" s="39"/>
      <c r="AF30" s="39"/>
      <c r="AG30" s="39"/>
      <c r="AH30" s="39"/>
      <c r="AI30" s="39"/>
      <c r="AJ30" s="39"/>
      <c r="AK30" s="39"/>
      <c r="AL30" s="39"/>
      <c r="AM30" s="39"/>
      <c r="AN30" s="39"/>
      <c r="AO30" s="39"/>
      <c r="AP30" s="39"/>
    </row>
    <row r="31" spans="1:42">
      <c r="A31" s="543" t="str">
        <f>[1]WELZER!$A31</f>
        <v>CB023</v>
      </c>
      <c r="B31" s="539" t="str">
        <f>[1]WELZER!$B31</f>
        <v>B4HE-25(Y)</v>
      </c>
      <c r="C31" s="540" t="str">
        <f>[1]WELZER!C31</f>
        <v>4H-25.2</v>
      </c>
      <c r="D31" s="540" t="str">
        <f>[1]WELZER!D31</f>
        <v>25MT</v>
      </c>
      <c r="E31" s="544">
        <f>[1]WELZER!M31</f>
        <v>8661.09631708653</v>
      </c>
      <c r="F31" s="547"/>
      <c r="G31" s="491" t="str">
        <f>[1]WELZER!$S31</f>
        <v>CU - 300 QC</v>
      </c>
      <c r="H31" s="546">
        <f>[1]WELZER!V31</f>
        <v>21351.786971144</v>
      </c>
      <c r="I31" s="294" t="str">
        <f>[1]WELZER!$Y31</f>
        <v>HTC-30</v>
      </c>
      <c r="J31" s="294">
        <f>[1]WELZER!AB31</f>
        <v>18172.7093279533</v>
      </c>
      <c r="K31" s="551"/>
      <c r="L31" s="551"/>
      <c r="M31" s="181"/>
      <c r="N31" s="39"/>
      <c r="P31" s="39"/>
      <c r="W31" s="508"/>
      <c r="X31" s="508"/>
      <c r="Y31" s="552"/>
      <c r="Z31" s="552"/>
      <c r="AA31" s="508"/>
      <c r="AB31" s="508"/>
      <c r="AC31" s="39"/>
      <c r="AD31" s="39"/>
      <c r="AE31" s="39"/>
      <c r="AF31" s="39"/>
      <c r="AG31" s="39"/>
      <c r="AH31" s="39"/>
      <c r="AI31" s="39"/>
      <c r="AJ31" s="39"/>
      <c r="AK31" s="39"/>
      <c r="AL31" s="39"/>
      <c r="AM31" s="39"/>
      <c r="AN31" s="39"/>
      <c r="AO31" s="39"/>
      <c r="AP31" s="39"/>
    </row>
    <row r="32" spans="1:42">
      <c r="A32" s="543" t="str">
        <f>[1]WELZER!$A32</f>
        <v>CB024</v>
      </c>
      <c r="B32" s="539" t="str">
        <f>[1]WELZER!$B32</f>
        <v>B4GE-30(Y)</v>
      </c>
      <c r="C32" s="540" t="str">
        <f>[1]WELZER!C32</f>
        <v>4G-30.2</v>
      </c>
      <c r="D32" s="540" t="str">
        <f>[1]WELZER!D32</f>
        <v>30MT</v>
      </c>
      <c r="E32" s="544">
        <f>[1]WELZER!M32</f>
        <v>8897.33539102936</v>
      </c>
      <c r="F32" s="547"/>
      <c r="G32" s="491" t="str">
        <f>[1]WELZER!$S32</f>
        <v>CU - 350 QC</v>
      </c>
      <c r="H32" s="546">
        <f>[1]WELZER!V32</f>
        <v>23802.4891629839</v>
      </c>
      <c r="I32" s="294" t="str">
        <f>[1]WELZER!$Y32</f>
        <v>HTC-35</v>
      </c>
      <c r="J32" s="294">
        <f>[1]WELZER!AB32</f>
        <v>20394.7000160542</v>
      </c>
      <c r="K32" s="551"/>
      <c r="L32" s="551"/>
      <c r="M32" s="181"/>
      <c r="N32" s="39"/>
      <c r="P32" s="39"/>
      <c r="W32" s="508"/>
      <c r="X32" s="508"/>
      <c r="Y32" s="552"/>
      <c r="Z32" s="552"/>
      <c r="AA32" s="508"/>
      <c r="AB32" s="508"/>
      <c r="AC32" s="39"/>
      <c r="AD32" s="39"/>
      <c r="AE32" s="39"/>
      <c r="AF32" s="39"/>
      <c r="AG32" s="39"/>
      <c r="AH32" s="39"/>
      <c r="AI32" s="39"/>
      <c r="AJ32" s="39"/>
      <c r="AK32" s="39"/>
      <c r="AL32" s="39"/>
      <c r="AM32" s="39"/>
      <c r="AN32" s="39"/>
      <c r="AO32" s="39"/>
      <c r="AP32" s="39"/>
    </row>
    <row r="33" spans="1:42">
      <c r="A33" s="543" t="str">
        <f>[1]WELZER!$A33</f>
        <v>CB024.1</v>
      </c>
      <c r="B33" s="548" t="str">
        <f>[1]WELZER!$B33</f>
        <v>B6HE-35(Y)</v>
      </c>
      <c r="C33" s="540" t="str">
        <f>[1]WELZER!C33</f>
        <v>6H-35.2</v>
      </c>
      <c r="D33" s="540" t="str">
        <f>[1]WELZER!D33</f>
        <v>35MT</v>
      </c>
      <c r="E33" s="544">
        <f>[1]WELZER!M33</f>
        <v>10314.7698346863</v>
      </c>
      <c r="F33" s="547"/>
      <c r="G33" s="491" t="str">
        <f>[1]WELZER!$S33</f>
        <v>CU - 400 QC</v>
      </c>
      <c r="H33" s="546">
        <f>[1]WELZER!V33</f>
        <v>27568.9048498263</v>
      </c>
      <c r="I33" s="294" t="str">
        <f>[1]WELZER!$Y33</f>
        <v>HTC-40</v>
      </c>
      <c r="J33" s="294">
        <f>[1]WELZER!AB33</f>
        <v>22653.3296589599</v>
      </c>
      <c r="K33" s="551"/>
      <c r="L33" s="551"/>
      <c r="M33" s="181"/>
      <c r="N33" s="39"/>
      <c r="P33" s="39"/>
      <c r="W33" s="508"/>
      <c r="X33" s="508"/>
      <c r="Y33" s="552"/>
      <c r="Z33" s="552"/>
      <c r="AA33" s="508"/>
      <c r="AB33" s="508"/>
      <c r="AC33" s="39"/>
      <c r="AD33" s="39"/>
      <c r="AE33" s="39"/>
      <c r="AF33" s="39"/>
      <c r="AG33" s="39"/>
      <c r="AH33" s="39"/>
      <c r="AI33" s="39"/>
      <c r="AJ33" s="39"/>
      <c r="AK33" s="39"/>
      <c r="AL33" s="39"/>
      <c r="AM33" s="39"/>
      <c r="AN33" s="39"/>
      <c r="AO33" s="39"/>
      <c r="AP33" s="39"/>
    </row>
    <row r="34" spans="1:42">
      <c r="A34" s="543" t="str">
        <f>[1]WELZER!$A34</f>
        <v>CB025</v>
      </c>
      <c r="B34" s="539" t="str">
        <f>[1]WELZER!$B34</f>
        <v>B6GE-40(Y)</v>
      </c>
      <c r="C34" s="540" t="str">
        <f>[1]WELZER!C34</f>
        <v>6G-40.2</v>
      </c>
      <c r="D34" s="540" t="str">
        <f>[1]WELZER!D34</f>
        <v>40MT</v>
      </c>
      <c r="E34" s="544">
        <f>[1]WELZER!M34</f>
        <v>10669.1284456006</v>
      </c>
      <c r="F34" s="547"/>
      <c r="G34" s="491" t="str">
        <f>[1]WELZER!$S34</f>
        <v>CU - 500 QC</v>
      </c>
      <c r="H34" s="546">
        <f>[1]WELZER!V34</f>
        <v>30519.7240075591</v>
      </c>
      <c r="I34" s="294" t="str">
        <f>[1]WELZER!$Y34</f>
        <v>HTC-50</v>
      </c>
      <c r="J34" s="294">
        <f>[1]WELZER!AB34</f>
        <v>24840.3894232338</v>
      </c>
      <c r="K34" s="551"/>
      <c r="L34" s="551"/>
      <c r="M34" s="181"/>
      <c r="N34" s="39"/>
      <c r="P34" s="39"/>
      <c r="W34" s="508"/>
      <c r="X34" s="508"/>
      <c r="Y34" s="552"/>
      <c r="Z34" s="552"/>
      <c r="AA34" s="508"/>
      <c r="AB34" s="508"/>
      <c r="AC34" s="39"/>
      <c r="AD34" s="39"/>
      <c r="AE34" s="39"/>
      <c r="AF34" s="39"/>
      <c r="AG34" s="39"/>
      <c r="AH34" s="39"/>
      <c r="AI34" s="39"/>
      <c r="AJ34" s="39"/>
      <c r="AK34" s="39"/>
      <c r="AL34" s="39"/>
      <c r="AM34" s="39"/>
      <c r="AN34" s="39"/>
      <c r="AO34" s="39"/>
      <c r="AP34" s="39"/>
    </row>
    <row r="35" spans="1:42">
      <c r="A35" s="543" t="str">
        <f>[1]WELZER!$A35</f>
        <v>CB025.2</v>
      </c>
      <c r="B35" s="539" t="str">
        <f>[1]WELZER!$B35</f>
        <v>B6FE-50(Y)</v>
      </c>
      <c r="C35" s="540" t="str">
        <f>[1]WELZER!C35</f>
        <v>6F-50.2</v>
      </c>
      <c r="D35" s="540" t="str">
        <f>[1]WELZER!D35</f>
        <v>50MT</v>
      </c>
      <c r="E35" s="544">
        <f>[1]WELZER!M35</f>
        <v>11259.7261304577</v>
      </c>
      <c r="F35" s="547"/>
      <c r="G35" s="491" t="str">
        <f>[1]WELZER!$S35</f>
        <v>CU - 500 QC</v>
      </c>
      <c r="H35" s="546">
        <f>[1]WELZER!V35</f>
        <v>31064.8911012733</v>
      </c>
      <c r="I35" s="294" t="str">
        <f>[1]WELZER!$Y35</f>
        <v>HTC-55</v>
      </c>
      <c r="J35" s="294">
        <f>[1]WELZER!AB35</f>
        <v>26714.3192043985</v>
      </c>
      <c r="K35" s="551"/>
      <c r="L35" s="551"/>
      <c r="M35" s="181"/>
      <c r="N35" s="39"/>
      <c r="P35" s="39"/>
      <c r="W35" s="508"/>
      <c r="X35" s="508"/>
      <c r="Y35" s="552"/>
      <c r="Z35" s="552"/>
      <c r="AA35" s="508"/>
      <c r="AB35" s="508"/>
      <c r="AC35" s="39"/>
      <c r="AD35" s="39"/>
      <c r="AE35" s="39"/>
      <c r="AF35" s="39"/>
      <c r="AG35" s="39"/>
      <c r="AH35" s="39"/>
      <c r="AI35" s="39"/>
      <c r="AJ35" s="39"/>
      <c r="AK35" s="39"/>
      <c r="AL35" s="39"/>
      <c r="AM35" s="39"/>
      <c r="AN35" s="39"/>
      <c r="AO35" s="39"/>
      <c r="AP35" s="39"/>
    </row>
    <row r="36" spans="1:42">
      <c r="A36" s="543" t="str">
        <f>[1]WELZER!$A36</f>
        <v>CB025.1</v>
      </c>
      <c r="B36" s="543" t="str">
        <f>[1]WELZER!$B36</f>
        <v>BS6H-20.2(Y)</v>
      </c>
      <c r="C36" s="540" t="str">
        <f>[1]WELZER!C36</f>
        <v>S6H-20.2</v>
      </c>
      <c r="D36" s="540" t="str">
        <f>[1]WELZER!D36</f>
        <v>2stage 20LT</v>
      </c>
      <c r="E36" s="544">
        <f>[1]WELZER!M36</f>
        <v>13149.6387220003</v>
      </c>
      <c r="F36" s="547"/>
      <c r="G36" s="491" t="str">
        <f>[1]WELZER!$S36</f>
        <v>CU - 250 QC</v>
      </c>
      <c r="H36" s="546">
        <f>[1]WELZER!V36</f>
        <v>26034.3103492659</v>
      </c>
      <c r="I36" s="294" t="str">
        <f>[1]WELZER!$Y36</f>
        <v>HTC-25</v>
      </c>
      <c r="J36" s="294">
        <f>[1]WELZER!AB36</f>
        <v>23006.0302986699</v>
      </c>
      <c r="K36" s="551"/>
      <c r="L36" s="551"/>
      <c r="M36" s="181"/>
      <c r="N36" s="39"/>
      <c r="P36" s="39"/>
      <c r="W36" s="508"/>
      <c r="X36" s="508"/>
      <c r="Y36" s="552"/>
      <c r="Z36" s="552"/>
      <c r="AA36" s="508"/>
      <c r="AB36" s="508"/>
      <c r="AC36" s="39"/>
      <c r="AD36" s="39"/>
      <c r="AE36" s="39"/>
      <c r="AF36" s="39"/>
      <c r="AG36" s="39"/>
      <c r="AH36" s="39"/>
      <c r="AI36" s="39"/>
      <c r="AJ36" s="39"/>
      <c r="AK36" s="39"/>
      <c r="AL36" s="39"/>
      <c r="AM36" s="39"/>
      <c r="AN36" s="39"/>
      <c r="AO36" s="39"/>
      <c r="AP36" s="39"/>
    </row>
    <row r="37" spans="1:42">
      <c r="A37" s="543" t="str">
        <f>[1]WELZER!$A37</f>
        <v>CB025.3</v>
      </c>
      <c r="B37" s="543" t="str">
        <f>[1]WELZER!$B37</f>
        <v>BS6G-25.2(Y)</v>
      </c>
      <c r="C37" s="540" t="str">
        <f>[1]WELZER!C37</f>
        <v>S6G-25.2</v>
      </c>
      <c r="D37" s="540" t="str">
        <f>[1]WELZER!D37</f>
        <v>2stage 25LT</v>
      </c>
      <c r="E37" s="544">
        <f>[1]WELZER!M37</f>
        <v>14212.714554743</v>
      </c>
      <c r="F37" s="547"/>
      <c r="G37" s="491" t="str">
        <f>[1]WELZER!$S37</f>
        <v>CU - 300 QC</v>
      </c>
      <c r="H37" s="546">
        <f>[1]WELZER!V37</f>
        <v>28439.9663330659</v>
      </c>
      <c r="I37" s="294" t="str">
        <f>[1]WELZER!$Y37</f>
        <v>HTC-30</v>
      </c>
      <c r="J37" s="294">
        <f>[1]WELZER!AB37</f>
        <v>25260.8886898752</v>
      </c>
      <c r="K37" s="551"/>
      <c r="L37" s="551"/>
      <c r="M37" s="181"/>
      <c r="N37" s="39"/>
      <c r="P37" s="39"/>
      <c r="W37" s="508"/>
      <c r="X37" s="508"/>
      <c r="Y37" s="552"/>
      <c r="Z37" s="552"/>
      <c r="AA37" s="508"/>
      <c r="AB37" s="508"/>
      <c r="AC37" s="39"/>
      <c r="AD37" s="39"/>
      <c r="AE37" s="39"/>
      <c r="AF37" s="39"/>
      <c r="AG37" s="39"/>
      <c r="AH37" s="39"/>
      <c r="AI37" s="39"/>
      <c r="AJ37" s="39"/>
      <c r="AK37" s="39"/>
      <c r="AL37" s="39"/>
      <c r="AM37" s="39"/>
      <c r="AN37" s="39"/>
      <c r="AO37" s="39"/>
      <c r="AP37" s="39"/>
    </row>
    <row r="38" spans="1:42">
      <c r="A38" s="543" t="str">
        <f>[1]WELZER!$A38</f>
        <v>CB026</v>
      </c>
      <c r="B38" s="543" t="str">
        <f>[1]WELZER!$B38</f>
        <v>BS6F-30.2(Y)</v>
      </c>
      <c r="C38" s="540" t="str">
        <f>[1]WELZER!C38</f>
        <v>S6F-30.2</v>
      </c>
      <c r="D38" s="540" t="str">
        <f>[1]WELZER!D38</f>
        <v>2stage 30LT</v>
      </c>
      <c r="E38" s="544">
        <f>[1]WELZER!M38</f>
        <v>15313.7712823449</v>
      </c>
      <c r="F38" s="549"/>
      <c r="G38" s="294" t="str">
        <f>[1]WELZER!$S38</f>
        <v>CU - 350 QC</v>
      </c>
      <c r="H38" s="546">
        <f>[1]WELZER!V38</f>
        <v>30204.4685987935</v>
      </c>
      <c r="I38" s="294" t="str">
        <f>[1]WELZER!$Y38</f>
        <v>HTC-35</v>
      </c>
      <c r="J38" s="294">
        <f>[1]WELZER!AB38</f>
        <v>26796.6794518638</v>
      </c>
      <c r="K38" s="551"/>
      <c r="L38" s="551"/>
      <c r="M38" s="181"/>
      <c r="N38" s="39"/>
      <c r="P38" s="39"/>
      <c r="W38" s="508"/>
      <c r="X38" s="508"/>
      <c r="Y38" s="552"/>
      <c r="Z38" s="552"/>
      <c r="AA38" s="508"/>
      <c r="AB38" s="508"/>
      <c r="AC38" s="39"/>
      <c r="AD38" s="39"/>
      <c r="AE38" s="39"/>
      <c r="AF38" s="39"/>
      <c r="AG38" s="39"/>
      <c r="AH38" s="39"/>
      <c r="AI38" s="39"/>
      <c r="AJ38" s="39"/>
      <c r="AK38" s="39"/>
      <c r="AL38" s="39"/>
      <c r="AM38" s="39"/>
      <c r="AN38" s="39"/>
      <c r="AO38" s="39"/>
      <c r="AP38" s="39"/>
    </row>
    <row r="39" spans="1:45">
      <c r="A39" s="164" t="s">
        <v>234</v>
      </c>
      <c r="P39" s="181"/>
      <c r="Q39" s="181"/>
      <c r="AR39" s="553"/>
      <c r="AS39" s="534"/>
    </row>
    <row r="40" spans="1:17">
      <c r="A40" s="37" t="s">
        <v>235</v>
      </c>
      <c r="P40" s="181"/>
      <c r="Q40" s="181"/>
    </row>
    <row r="41" spans="1:10">
      <c r="A41" s="37" t="s">
        <v>236</v>
      </c>
      <c r="C41" s="108"/>
      <c r="D41" s="550"/>
      <c r="E41" s="181"/>
      <c r="F41" s="181"/>
      <c r="G41" s="181"/>
      <c r="H41" s="181"/>
      <c r="I41" s="181"/>
      <c r="J41" s="181"/>
    </row>
    <row r="42" spans="1:10">
      <c r="A42" s="37" t="s">
        <v>118</v>
      </c>
      <c r="D42" s="39"/>
      <c r="E42" s="550"/>
      <c r="F42" s="550"/>
      <c r="G42" s="550"/>
      <c r="H42" s="550"/>
      <c r="I42" s="550"/>
      <c r="J42" s="550"/>
    </row>
    <row r="43" spans="1:10">
      <c r="A43" s="37" t="s">
        <v>119</v>
      </c>
      <c r="D43" s="39"/>
      <c r="E43" s="39"/>
      <c r="F43" s="39"/>
      <c r="G43" s="39"/>
      <c r="H43" s="39"/>
      <c r="I43" s="39"/>
      <c r="J43" s="39"/>
    </row>
    <row r="44" spans="1:10">
      <c r="A44" s="38" t="s">
        <v>120</v>
      </c>
      <c r="D44" s="39"/>
      <c r="E44" s="39"/>
      <c r="F44" s="39"/>
      <c r="G44" s="39"/>
      <c r="H44" s="39"/>
      <c r="I44" s="39"/>
      <c r="J44" s="39"/>
    </row>
    <row r="45" spans="1:10">
      <c r="A45" s="37" t="s">
        <v>129</v>
      </c>
      <c r="D45" s="39"/>
      <c r="E45" s="39"/>
      <c r="F45" s="39"/>
      <c r="G45" s="39"/>
      <c r="H45" s="39"/>
      <c r="I45" s="39"/>
      <c r="J45" s="39"/>
    </row>
  </sheetData>
  <mergeCells count="1">
    <mergeCell ref="F9:F38"/>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AP170"/>
  <sheetViews>
    <sheetView workbookViewId="0">
      <pane xSplit="2" ySplit="8" topLeftCell="C9" activePane="bottomRight" state="frozen"/>
      <selection/>
      <selection pane="topRight"/>
      <selection pane="bottomLeft"/>
      <selection pane="bottomRight" activeCell="H30" sqref="H30"/>
    </sheetView>
  </sheetViews>
  <sheetFormatPr defaultColWidth="9" defaultRowHeight="12"/>
  <cols>
    <col min="1" max="1" width="17.1428571428571" style="483" customWidth="1"/>
    <col min="2" max="2" width="17.4285714285714" style="39" customWidth="1"/>
    <col min="3" max="3" width="14.5714285714286" style="39" customWidth="1"/>
    <col min="4" max="4" width="17.4285714285714" style="39" customWidth="1"/>
    <col min="5" max="5" width="11.1428571428571" style="39" customWidth="1"/>
    <col min="6" max="6" width="13.4285714285714" style="483" customWidth="1"/>
    <col min="7" max="7" width="18.4285714285714" style="483" customWidth="1"/>
    <col min="8" max="8" width="12.7142857142857" style="39" customWidth="1"/>
    <col min="9" max="9" width="11.8571428571429" style="39" customWidth="1"/>
    <col min="10" max="10" width="29.2857142857143" style="39" customWidth="1"/>
    <col min="11" max="11" width="11" style="484" customWidth="1"/>
    <col min="12" max="12" width="14" style="485" customWidth="1"/>
    <col min="13" max="13" width="11.1428571428571" style="39" customWidth="1"/>
    <col min="14" max="14" width="10.7142857142857" style="486" customWidth="1"/>
    <col min="15" max="15" width="10.8571428571429" style="486" customWidth="1"/>
    <col min="16" max="17" width="10.4285714285714" style="486" customWidth="1"/>
    <col min="18" max="18" width="9.57142857142857" style="486" customWidth="1"/>
    <col min="19" max="19" width="18.2857142857143" style="486" customWidth="1"/>
    <col min="20" max="20" width="12" style="486" customWidth="1"/>
    <col min="21" max="21" width="20.1428571428571" style="486" customWidth="1"/>
    <col min="22" max="22" width="5.42857142857143" style="486" customWidth="1"/>
    <col min="23" max="23" width="11" style="486" customWidth="1"/>
    <col min="24" max="24" width="28.1428571428571" style="486" customWidth="1"/>
    <col min="25" max="25" width="7" style="486" customWidth="1"/>
    <col min="26" max="26" width="6" style="486" customWidth="1"/>
    <col min="27" max="27" width="7" style="486" customWidth="1"/>
    <col min="28" max="28" width="11" style="486" customWidth="1"/>
    <col min="29" max="29" width="11" style="39" customWidth="1"/>
    <col min="30" max="30" width="27.5714285714286" style="39" customWidth="1"/>
    <col min="31" max="34" width="11" style="39" customWidth="1"/>
    <col min="35" max="35" width="35.8571428571429" style="39" customWidth="1"/>
    <col min="36" max="36" width="19" style="39" customWidth="1"/>
    <col min="37" max="37" width="32.1428571428571" style="39" customWidth="1"/>
    <col min="38" max="38" width="28.7142857142857" style="39" customWidth="1"/>
    <col min="39" max="39" width="19" style="39" customWidth="1"/>
    <col min="40" max="40" width="10.4285714285714" style="39" customWidth="1"/>
    <col min="41" max="43" width="9.14285714285714" style="39" customWidth="1"/>
    <col min="44" max="16384" width="9.14285714285714" style="39"/>
  </cols>
  <sheetData>
    <row r="1" ht="16.5" customHeight="1" spans="1:28">
      <c r="A1" s="7" t="s">
        <v>0</v>
      </c>
      <c r="B1" s="487"/>
      <c r="K1" s="485"/>
      <c r="L1" s="39"/>
      <c r="M1" s="486"/>
      <c r="AB1" s="39"/>
    </row>
    <row r="2" hidden="1" spans="2:28">
      <c r="B2" s="487"/>
      <c r="K2" s="485"/>
      <c r="L2" s="39"/>
      <c r="M2" s="486"/>
      <c r="AB2" s="39"/>
    </row>
    <row r="3" spans="1:28">
      <c r="A3" s="164" t="str">
        <f>WELZER!A3</f>
        <v>DATE :5.12.25</v>
      </c>
      <c r="B3" s="487"/>
      <c r="K3" s="485"/>
      <c r="L3" s="39"/>
      <c r="M3" s="486"/>
      <c r="AB3" s="39"/>
    </row>
    <row r="4" hidden="1" spans="2:28">
      <c r="B4" s="487"/>
      <c r="K4" s="485"/>
      <c r="L4" s="39"/>
      <c r="M4" s="486"/>
      <c r="AB4" s="39"/>
    </row>
    <row r="5" hidden="1" spans="2:28">
      <c r="B5" s="487"/>
      <c r="E5" s="164"/>
      <c r="F5" s="164"/>
      <c r="K5" s="485"/>
      <c r="L5" s="39"/>
      <c r="M5" s="486"/>
      <c r="AB5" s="39"/>
    </row>
    <row r="6" hidden="1" spans="2:28">
      <c r="B6" s="487"/>
      <c r="E6" s="164"/>
      <c r="F6" s="164"/>
      <c r="K6" s="485"/>
      <c r="L6" s="39"/>
      <c r="M6" s="486"/>
      <c r="AB6" s="39"/>
    </row>
    <row r="7" spans="2:28">
      <c r="B7" s="487"/>
      <c r="K7" s="485"/>
      <c r="L7" s="39"/>
      <c r="M7" s="486"/>
      <c r="AB7" s="39"/>
    </row>
    <row r="8" s="181" customFormat="1" ht="42.75" customHeight="1" spans="1:42">
      <c r="A8" s="42" t="str">
        <f>'[1]RECOND COMP'!A8</f>
        <v>ITEM CODE</v>
      </c>
      <c r="B8" s="42" t="str">
        <f>'[1]RECOND COMP'!B8</f>
        <v>MODEL</v>
      </c>
      <c r="C8" s="42" t="str">
        <f>'[1]RECOND COMP'!C8</f>
        <v>BRAND</v>
      </c>
      <c r="D8" s="42" t="str">
        <f>'[1]RECOND COMP'!D8</f>
        <v>HP</v>
      </c>
      <c r="E8" s="488" t="str">
        <f>'[1]RECOND COMP'!J8</f>
        <v>(RM) </v>
      </c>
      <c r="F8" s="489" t="str">
        <f>'[1]RECOND COMP'!$M8</f>
        <v>Evaporating Btu at ~25c</v>
      </c>
      <c r="G8" s="490" t="s">
        <v>237</v>
      </c>
      <c r="H8" s="491" t="str">
        <f>'[1]RECOND COMP'!$P8</f>
        <v>CU QC MODEL</v>
      </c>
      <c r="I8" s="291" t="str">
        <f>'[1]RECOND COMP'!$S8</f>
        <v>Cond QC (RM)</v>
      </c>
      <c r="J8" s="293" t="s">
        <v>47</v>
      </c>
      <c r="K8" s="432"/>
      <c r="L8" s="432"/>
      <c r="M8" s="432"/>
      <c r="N8" s="507"/>
      <c r="AK8" s="508"/>
      <c r="AL8" s="508"/>
      <c r="AM8" s="302"/>
      <c r="AN8" s="302"/>
      <c r="AO8" s="508"/>
      <c r="AP8" s="508"/>
    </row>
    <row r="9" customHeight="1" spans="1:42">
      <c r="A9" s="492" t="str">
        <f>'[1]RECOND COMP'!$A9</f>
        <v>REC001</v>
      </c>
      <c r="B9" s="257" t="str">
        <f>'[1]RECOND COMP'!B9</f>
        <v>LCU-32PJ</v>
      </c>
      <c r="C9" s="493" t="s">
        <v>238</v>
      </c>
      <c r="D9" s="133">
        <f>'[1]RECOND COMP'!D9</f>
        <v>3</v>
      </c>
      <c r="E9" s="494">
        <f>'[1]RECOND COMP'!J9</f>
        <v>1803.48258706468</v>
      </c>
      <c r="F9" s="489" t="str">
        <f>'[1]RECOND COMP'!$M9</f>
        <v>8052 btu</v>
      </c>
      <c r="G9" s="495" t="s">
        <v>239</v>
      </c>
      <c r="H9" s="491" t="str">
        <f>'[1]RECOND COMP'!$P9</f>
        <v>CU - 40  QC</v>
      </c>
      <c r="I9" s="281">
        <f>'[1]RECOND COMP'!$S9</f>
        <v>4834.33627136979</v>
      </c>
      <c r="J9" s="175"/>
      <c r="K9" s="486"/>
      <c r="L9" s="486"/>
      <c r="N9" s="507"/>
      <c r="P9" s="39"/>
      <c r="Q9" s="39"/>
      <c r="R9" s="39"/>
      <c r="S9" s="39"/>
      <c r="T9" s="39"/>
      <c r="U9" s="39"/>
      <c r="V9" s="39"/>
      <c r="W9" s="39"/>
      <c r="X9" s="39"/>
      <c r="Y9" s="39"/>
      <c r="Z9" s="39"/>
      <c r="AA9" s="39"/>
      <c r="AB9" s="39"/>
      <c r="AK9" s="509"/>
      <c r="AL9" s="509"/>
      <c r="AM9" s="301"/>
      <c r="AN9" s="301"/>
      <c r="AO9" s="509"/>
      <c r="AP9" s="509"/>
    </row>
    <row r="10" spans="1:42">
      <c r="A10" s="492" t="str">
        <f>'[1]RECOND COMP'!$A10</f>
        <v>REC002</v>
      </c>
      <c r="B10" s="257" t="str">
        <f>'[1]RECOND COMP'!B10</f>
        <v>LCU-42PJ</v>
      </c>
      <c r="C10" s="496"/>
      <c r="D10" s="497">
        <v>4</v>
      </c>
      <c r="E10" s="494">
        <f>'[1]RECOND COMP'!J10</f>
        <v>2363.18407960199</v>
      </c>
      <c r="F10" s="489" t="str">
        <f>'[1]RECOND COMP'!$M10</f>
        <v>9830 btu</v>
      </c>
      <c r="G10" s="498"/>
      <c r="H10" s="491" t="str">
        <f>'[1]RECOND COMP'!$P10</f>
        <v>CU - 50  QC</v>
      </c>
      <c r="I10" s="281">
        <f>'[1]RECOND COMP'!$S10</f>
        <v>5839.5162055829</v>
      </c>
      <c r="J10" s="176"/>
      <c r="K10" s="486"/>
      <c r="L10" s="486"/>
      <c r="N10" s="507"/>
      <c r="P10" s="39"/>
      <c r="Q10" s="39"/>
      <c r="R10" s="39"/>
      <c r="S10" s="39"/>
      <c r="T10" s="39"/>
      <c r="U10" s="39"/>
      <c r="V10" s="39"/>
      <c r="W10" s="39"/>
      <c r="X10" s="39"/>
      <c r="Y10" s="39"/>
      <c r="Z10" s="39"/>
      <c r="AA10" s="39"/>
      <c r="AB10" s="39"/>
      <c r="AK10" s="509"/>
      <c r="AL10" s="509"/>
      <c r="AM10" s="301"/>
      <c r="AN10" s="301"/>
      <c r="AO10" s="509"/>
      <c r="AP10" s="509"/>
    </row>
    <row r="11" spans="1:42">
      <c r="A11" s="492" t="str">
        <f>'[1]RECOND COMP'!$A11</f>
        <v>REC003</v>
      </c>
      <c r="B11" s="257" t="str">
        <f>'[1]RECOND COMP'!B11</f>
        <v>LCU-52PJ</v>
      </c>
      <c r="C11" s="496"/>
      <c r="D11" s="497">
        <v>5</v>
      </c>
      <c r="E11" s="494">
        <f>'[1]RECOND COMP'!J11</f>
        <v>2487.56218905473</v>
      </c>
      <c r="F11" s="489" t="str">
        <f>'[1]RECOND COMP'!$M11</f>
        <v>15990 btu</v>
      </c>
      <c r="G11" s="498"/>
      <c r="H11" s="491" t="str">
        <f>'[1]RECOND COMP'!$P11</f>
        <v>CU - 72 QC</v>
      </c>
      <c r="I11" s="281">
        <f>'[1]RECOND COMP'!$S11</f>
        <v>6884.3978607773</v>
      </c>
      <c r="J11" s="176"/>
      <c r="K11" s="486"/>
      <c r="L11" s="486"/>
      <c r="N11" s="465"/>
      <c r="P11" s="39"/>
      <c r="Q11" s="39"/>
      <c r="R11" s="39"/>
      <c r="S11" s="39"/>
      <c r="T11" s="39"/>
      <c r="U11" s="39"/>
      <c r="V11" s="39"/>
      <c r="W11" s="39"/>
      <c r="X11" s="39"/>
      <c r="Y11" s="39"/>
      <c r="Z11" s="39"/>
      <c r="AA11" s="39"/>
      <c r="AB11" s="39"/>
      <c r="AK11" s="509"/>
      <c r="AL11" s="509"/>
      <c r="AM11" s="301"/>
      <c r="AN11" s="301"/>
      <c r="AO11" s="509"/>
      <c r="AP11" s="509"/>
    </row>
    <row r="12" spans="1:42">
      <c r="A12" s="492" t="str">
        <f>'[1]RECOND COMP'!$A12</f>
        <v>REC004</v>
      </c>
      <c r="B12" s="257" t="str">
        <f>'[1]RECOND COMP'!B12</f>
        <v>LCU-62PJ</v>
      </c>
      <c r="C12" s="496"/>
      <c r="D12" s="497">
        <v>6</v>
      </c>
      <c r="E12" s="494">
        <f>'[1]RECOND COMP'!J12</f>
        <v>2736.3184079602</v>
      </c>
      <c r="F12" s="489" t="str">
        <f>'[1]RECOND COMP'!$M12</f>
        <v>22150 btu</v>
      </c>
      <c r="G12" s="498"/>
      <c r="H12" s="491" t="str">
        <f>'[1]RECOND COMP'!$P12</f>
        <v>CU - 90 QC</v>
      </c>
      <c r="I12" s="281">
        <f>'[1]RECOND COMP'!$S12</f>
        <v>7430.46571816954</v>
      </c>
      <c r="J12" s="176"/>
      <c r="K12" s="486"/>
      <c r="L12" s="486"/>
      <c r="N12" s="39"/>
      <c r="P12" s="39"/>
      <c r="Q12" s="39"/>
      <c r="R12" s="39"/>
      <c r="S12" s="39"/>
      <c r="T12" s="39"/>
      <c r="U12" s="39"/>
      <c r="V12" s="39"/>
      <c r="W12" s="39"/>
      <c r="X12" s="39"/>
      <c r="Y12" s="39"/>
      <c r="Z12" s="39"/>
      <c r="AA12" s="39"/>
      <c r="AB12" s="39"/>
      <c r="AK12" s="509"/>
      <c r="AL12" s="509"/>
      <c r="AM12" s="301"/>
      <c r="AN12" s="301"/>
      <c r="AO12" s="509"/>
      <c r="AP12" s="509"/>
    </row>
    <row r="13" spans="1:42">
      <c r="A13" s="492" t="str">
        <f>'[1]RECOND COMP'!$A13</f>
        <v>REC005</v>
      </c>
      <c r="B13" s="257" t="str">
        <f>'[1]RECOND COMP'!B13</f>
        <v>LCU-72PJ</v>
      </c>
      <c r="C13" s="496"/>
      <c r="D13" s="497">
        <v>7.5</v>
      </c>
      <c r="E13" s="494">
        <f>'[1]RECOND COMP'!J13</f>
        <v>2873.13432835821</v>
      </c>
      <c r="F13" s="489" t="str">
        <f>'[1]RECOND COMP'!$M13</f>
        <v>25600 btu</v>
      </c>
      <c r="G13" s="498"/>
      <c r="H13" s="491" t="str">
        <f>'[1]RECOND COMP'!$P13</f>
        <v>CU - 100 QC</v>
      </c>
      <c r="I13" s="281">
        <f>'[1]RECOND COMP'!$S13</f>
        <v>7742.11414886131</v>
      </c>
      <c r="J13" s="176"/>
      <c r="K13" s="486"/>
      <c r="L13" s="486"/>
      <c r="N13" s="39"/>
      <c r="P13" s="39"/>
      <c r="Q13" s="39"/>
      <c r="R13" s="39"/>
      <c r="S13" s="39"/>
      <c r="T13" s="39"/>
      <c r="U13" s="39"/>
      <c r="V13" s="39"/>
      <c r="W13" s="39"/>
      <c r="X13" s="39"/>
      <c r="Y13" s="39"/>
      <c r="Z13" s="39"/>
      <c r="AA13" s="39"/>
      <c r="AB13" s="39"/>
      <c r="AK13" s="509"/>
      <c r="AL13" s="509"/>
      <c r="AM13" s="301"/>
      <c r="AN13" s="301"/>
      <c r="AO13" s="509"/>
      <c r="AP13" s="509"/>
    </row>
    <row r="14" spans="1:42">
      <c r="A14" s="492" t="str">
        <f>'[1]RECOND COMP'!$A14</f>
        <v>REC006</v>
      </c>
      <c r="B14" s="257" t="str">
        <f>'[1]RECOND COMP'!B14</f>
        <v>LCU-100PJ</v>
      </c>
      <c r="C14" s="496"/>
      <c r="D14" s="266">
        <v>10</v>
      </c>
      <c r="E14" s="494">
        <f>'[1]RECOND COMP'!J14</f>
        <v>3731.34328358209</v>
      </c>
      <c r="F14" s="489" t="str">
        <f>'[1]RECOND COMP'!$M14</f>
        <v>38500 btu</v>
      </c>
      <c r="G14" s="498"/>
      <c r="H14" s="491" t="str">
        <f>'[1]RECOND COMP'!$P14</f>
        <v>CU - 144 QC</v>
      </c>
      <c r="I14" s="281">
        <f>'[1]RECOND COMP'!$S14</f>
        <v>10503.601505603</v>
      </c>
      <c r="J14" s="176"/>
      <c r="K14" s="486"/>
      <c r="L14" s="486"/>
      <c r="N14" s="39"/>
      <c r="P14" s="39"/>
      <c r="Q14" s="39"/>
      <c r="R14" s="39"/>
      <c r="S14" s="39"/>
      <c r="T14" s="39"/>
      <c r="U14" s="39"/>
      <c r="V14" s="39"/>
      <c r="W14" s="39"/>
      <c r="X14" s="39"/>
      <c r="Y14" s="39"/>
      <c r="Z14" s="39"/>
      <c r="AA14" s="39"/>
      <c r="AB14" s="39"/>
      <c r="AK14" s="509"/>
      <c r="AL14" s="509"/>
      <c r="AM14" s="301"/>
      <c r="AN14" s="301"/>
      <c r="AO14" s="509"/>
      <c r="AP14" s="509"/>
    </row>
    <row r="15" spans="1:42">
      <c r="A15" s="492" t="str">
        <f>'[1]RECOND COMP'!$A15</f>
        <v>REC007</v>
      </c>
      <c r="B15" s="257" t="str">
        <f>'[1]RECOND COMP'!B15</f>
        <v>LCU-150PJ</v>
      </c>
      <c r="C15" s="499"/>
      <c r="D15" s="266">
        <v>15</v>
      </c>
      <c r="E15" s="494">
        <f>'[1]RECOND COMP'!J15</f>
        <v>4975.12437810945</v>
      </c>
      <c r="F15" s="489" t="str">
        <f>'[1]RECOND COMP'!$M15</f>
        <v>45700 btu</v>
      </c>
      <c r="G15" s="500"/>
      <c r="H15" s="491" t="str">
        <f>'[1]RECOND COMP'!$P15</f>
        <v>CU - 200 QC</v>
      </c>
      <c r="I15" s="281">
        <f>'[1]RECOND COMP'!$S15</f>
        <v>14056.1333239116</v>
      </c>
      <c r="J15" s="177"/>
      <c r="K15" s="486"/>
      <c r="L15" s="486"/>
      <c r="N15" s="39"/>
      <c r="P15" s="39"/>
      <c r="Q15" s="39"/>
      <c r="R15" s="39"/>
      <c r="S15" s="39"/>
      <c r="T15" s="39"/>
      <c r="U15" s="39"/>
      <c r="V15" s="39"/>
      <c r="W15" s="39"/>
      <c r="X15" s="39"/>
      <c r="Y15" s="39"/>
      <c r="Z15" s="39"/>
      <c r="AA15" s="39"/>
      <c r="AB15" s="39"/>
      <c r="AK15" s="509"/>
      <c r="AL15" s="509"/>
      <c r="AM15" s="301"/>
      <c r="AN15" s="301"/>
      <c r="AO15" s="509"/>
      <c r="AP15" s="509"/>
    </row>
    <row r="16" customHeight="1" spans="1:42">
      <c r="A16" s="492" t="str">
        <f>'[1]RECOND COMP'!$A16</f>
        <v>REC008</v>
      </c>
      <c r="B16" s="257" t="str">
        <f>'[1]RECOND COMP'!B16</f>
        <v>06DA818</v>
      </c>
      <c r="C16" s="493" t="s">
        <v>240</v>
      </c>
      <c r="D16" s="497">
        <v>6.5</v>
      </c>
      <c r="E16" s="494">
        <f>'[1]RECOND COMP'!J16</f>
        <v>2114.42786069652</v>
      </c>
      <c r="F16" s="489" t="str">
        <f>'[1]RECOND COMP'!$M16</f>
        <v>14450 btu</v>
      </c>
      <c r="G16" s="361" t="s">
        <v>241</v>
      </c>
      <c r="H16" s="491" t="str">
        <f>'[1]RECOND COMP'!$P16</f>
        <v>CU - 100 QC</v>
      </c>
      <c r="I16" s="281">
        <f>'[1]RECOND COMP'!$S16</f>
        <v>7345.27430791596</v>
      </c>
      <c r="J16" s="175"/>
      <c r="K16" s="486"/>
      <c r="L16" s="486"/>
      <c r="N16" s="39"/>
      <c r="P16" s="39"/>
      <c r="Q16" s="39"/>
      <c r="R16" s="39"/>
      <c r="S16" s="39"/>
      <c r="T16" s="39"/>
      <c r="U16" s="39"/>
      <c r="V16" s="39"/>
      <c r="W16" s="39"/>
      <c r="X16" s="39"/>
      <c r="Y16" s="39"/>
      <c r="Z16" s="39"/>
      <c r="AA16" s="39"/>
      <c r="AB16" s="39"/>
      <c r="AK16" s="509"/>
      <c r="AL16" s="509"/>
      <c r="AM16" s="301"/>
      <c r="AN16" s="301"/>
      <c r="AO16" s="509"/>
      <c r="AP16" s="509"/>
    </row>
    <row r="17" spans="1:42">
      <c r="A17" s="492" t="str">
        <f>'[1]RECOND COMP'!$A17</f>
        <v>REC009</v>
      </c>
      <c r="B17" s="257" t="str">
        <f>'[1]RECOND COMP'!B17</f>
        <v>06DA824</v>
      </c>
      <c r="C17" s="496"/>
      <c r="D17" s="497" t="s">
        <v>242</v>
      </c>
      <c r="E17" s="494">
        <f>'[1]RECOND COMP'!J17</f>
        <v>2238.80597014925</v>
      </c>
      <c r="F17" s="489" t="str">
        <f>'[1]RECOND COMP'!$M17</f>
        <v>18310 btu</v>
      </c>
      <c r="G17" s="372"/>
      <c r="H17" s="491" t="str">
        <f>'[1]RECOND COMP'!$P17</f>
        <v>CU - 125 QC</v>
      </c>
      <c r="I17" s="281">
        <f>'[1]RECOND COMP'!$S17</f>
        <v>8493.97635484015</v>
      </c>
      <c r="J17" s="176"/>
      <c r="K17" s="486"/>
      <c r="L17" s="486"/>
      <c r="N17" s="39"/>
      <c r="P17" s="39"/>
      <c r="Q17" s="39"/>
      <c r="R17" s="39"/>
      <c r="S17" s="39"/>
      <c r="T17" s="39"/>
      <c r="U17" s="39"/>
      <c r="V17" s="39"/>
      <c r="W17" s="39"/>
      <c r="X17" s="39"/>
      <c r="Y17" s="39"/>
      <c r="Z17" s="39"/>
      <c r="AA17" s="39"/>
      <c r="AB17" s="39"/>
      <c r="AK17" s="509"/>
      <c r="AL17" s="509"/>
      <c r="AM17" s="301"/>
      <c r="AN17" s="301"/>
      <c r="AO17" s="509"/>
      <c r="AP17" s="509"/>
    </row>
    <row r="18" customHeight="1" spans="1:42">
      <c r="A18" s="492" t="str">
        <f>'[1]RECOND COMP'!$A18</f>
        <v>REC010</v>
      </c>
      <c r="B18" s="257" t="str">
        <f>'[1]RECOND COMP'!B18</f>
        <v>06DM337</v>
      </c>
      <c r="C18" s="493" t="s">
        <v>243</v>
      </c>
      <c r="D18" s="497" t="s">
        <v>244</v>
      </c>
      <c r="E18" s="494">
        <f>'[1]RECOND COMP'!J18</f>
        <v>3109.45273631841</v>
      </c>
      <c r="F18" s="489" t="str">
        <f>'[1]RECOND COMP'!$M18</f>
        <v>32970 btu</v>
      </c>
      <c r="G18" s="372"/>
      <c r="H18" s="491" t="str">
        <f>'[1]RECOND COMP'!$P18</f>
        <v>CU - 144 QC</v>
      </c>
      <c r="I18" s="281">
        <f>'[1]RECOND COMP'!$S18</f>
        <v>9929.54869274418</v>
      </c>
      <c r="J18" s="176"/>
      <c r="K18" s="486"/>
      <c r="L18" s="486"/>
      <c r="N18" s="39"/>
      <c r="P18" s="39"/>
      <c r="Q18" s="39"/>
      <c r="R18" s="39"/>
      <c r="S18" s="39"/>
      <c r="T18" s="39"/>
      <c r="U18" s="39"/>
      <c r="V18" s="39"/>
      <c r="W18" s="39"/>
      <c r="X18" s="39"/>
      <c r="Y18" s="39"/>
      <c r="Z18" s="39"/>
      <c r="AA18" s="39"/>
      <c r="AB18" s="39"/>
      <c r="AK18" s="509"/>
      <c r="AL18" s="509"/>
      <c r="AM18" s="301"/>
      <c r="AN18" s="301"/>
      <c r="AO18" s="509"/>
      <c r="AP18" s="509"/>
    </row>
    <row r="19" spans="1:42">
      <c r="A19" s="492" t="str">
        <f>'[1]RECOND COMP'!$A19</f>
        <v>REC011</v>
      </c>
      <c r="B19" s="257" t="str">
        <f>'[1]RECOND COMP'!B19</f>
        <v>06DA537</v>
      </c>
      <c r="C19" s="496"/>
      <c r="D19" s="497">
        <v>15</v>
      </c>
      <c r="E19" s="494">
        <f>'[1]RECOND COMP'!J19</f>
        <v>3083.33333333333</v>
      </c>
      <c r="F19" s="489" t="str">
        <f>'[1]RECOND COMP'!$M19</f>
        <v>34765 btu</v>
      </c>
      <c r="G19" s="372"/>
      <c r="H19" s="491" t="str">
        <f>'[1]RECOND COMP'!$P19</f>
        <v>CU - 200 QC</v>
      </c>
      <c r="I19" s="281">
        <f>'[1]RECOND COMP'!$S19</f>
        <v>12401.1234247783</v>
      </c>
      <c r="J19" s="176"/>
      <c r="K19" s="486"/>
      <c r="L19" s="486"/>
      <c r="N19" s="39"/>
      <c r="P19" s="39"/>
      <c r="Q19" s="39"/>
      <c r="R19" s="39"/>
      <c r="S19" s="39"/>
      <c r="T19" s="39"/>
      <c r="U19" s="39"/>
      <c r="V19" s="39"/>
      <c r="W19" s="39"/>
      <c r="X19" s="39"/>
      <c r="Y19" s="39"/>
      <c r="Z19" s="39"/>
      <c r="AA19" s="39"/>
      <c r="AB19" s="39"/>
      <c r="AK19" s="509"/>
      <c r="AL19" s="509"/>
      <c r="AM19" s="301"/>
      <c r="AN19" s="301"/>
      <c r="AO19" s="509"/>
      <c r="AP19" s="509"/>
    </row>
    <row r="20" spans="1:42">
      <c r="A20" s="492" t="str">
        <f>'[1]RECOND COMP'!$A20</f>
        <v>REC012</v>
      </c>
      <c r="B20" s="257" t="str">
        <f>'[1]RECOND COMP'!B20</f>
        <v>06EA250</v>
      </c>
      <c r="C20" s="496"/>
      <c r="D20" s="266">
        <v>20</v>
      </c>
      <c r="E20" s="494">
        <f>'[1]RECOND COMP'!J20</f>
        <v>4726.36815920398</v>
      </c>
      <c r="F20" s="489" t="str">
        <f>'[1]RECOND COMP'!$M20</f>
        <v>37670 btu</v>
      </c>
      <c r="G20" s="372"/>
      <c r="H20" s="491" t="str">
        <f>'[1]RECOND COMP'!$P20</f>
        <v>CU - 250 QC</v>
      </c>
      <c r="I20" s="281">
        <f>'[1]RECOND COMP'!$S20</f>
        <v>16894.7891272865</v>
      </c>
      <c r="J20" s="176"/>
      <c r="K20" s="486"/>
      <c r="L20" s="486"/>
      <c r="N20" s="39"/>
      <c r="P20" s="39"/>
      <c r="Q20" s="39"/>
      <c r="R20" s="39"/>
      <c r="S20" s="39"/>
      <c r="T20" s="39"/>
      <c r="U20" s="39"/>
      <c r="V20" s="39"/>
      <c r="W20" s="39"/>
      <c r="X20" s="39"/>
      <c r="Y20" s="39"/>
      <c r="Z20" s="39"/>
      <c r="AA20" s="39"/>
      <c r="AB20" s="39"/>
      <c r="AK20" s="509"/>
      <c r="AL20" s="509"/>
      <c r="AM20" s="301"/>
      <c r="AN20" s="301"/>
      <c r="AO20" s="509"/>
      <c r="AP20" s="509"/>
    </row>
    <row r="21" spans="1:42">
      <c r="A21" s="492" t="str">
        <f>'[1]RECOND COMP'!$A21</f>
        <v>REC013</v>
      </c>
      <c r="B21" s="257" t="str">
        <f>'[1]RECOND COMP'!B21</f>
        <v>06EA265</v>
      </c>
      <c r="C21" s="496"/>
      <c r="D21" s="266">
        <v>25</v>
      </c>
      <c r="E21" s="494">
        <f>'[1]RECOND COMP'!J21</f>
        <v>5063.14580941447</v>
      </c>
      <c r="F21" s="489" t="str">
        <f>'[1]RECOND COMP'!$M21</f>
        <v>56854 btu</v>
      </c>
      <c r="G21" s="372"/>
      <c r="H21" s="491" t="str">
        <f>'[1]RECOND COMP'!$P21</f>
        <v>CU - 300 QC</v>
      </c>
      <c r="I21" s="281">
        <f>'[1]RECOND COMP'!$S21</f>
        <v>19433.3748240502</v>
      </c>
      <c r="J21" s="176"/>
      <c r="K21" s="486"/>
      <c r="L21" s="486"/>
      <c r="N21" s="39"/>
      <c r="P21" s="39"/>
      <c r="Q21" s="39"/>
      <c r="R21" s="39"/>
      <c r="S21" s="39"/>
      <c r="T21" s="39"/>
      <c r="U21" s="39"/>
      <c r="V21" s="39"/>
      <c r="W21" s="39"/>
      <c r="X21" s="39"/>
      <c r="Y21" s="39"/>
      <c r="Z21" s="39"/>
      <c r="AA21" s="39"/>
      <c r="AB21" s="39"/>
      <c r="AK21" s="509"/>
      <c r="AL21" s="509"/>
      <c r="AM21" s="301"/>
      <c r="AN21" s="301"/>
      <c r="AO21" s="509"/>
      <c r="AP21" s="509"/>
    </row>
    <row r="22" spans="1:42">
      <c r="A22" s="492" t="str">
        <f>'[1]RECOND COMP'!$A22</f>
        <v>REC014</v>
      </c>
      <c r="B22" s="257" t="str">
        <f>'[1]RECOND COMP'!B22</f>
        <v>06EA275</v>
      </c>
      <c r="C22" s="496"/>
      <c r="D22" s="266">
        <v>30</v>
      </c>
      <c r="E22" s="494">
        <f>'[1]RECOND COMP'!J22</f>
        <v>5970.14925373134</v>
      </c>
      <c r="F22" s="489" t="str">
        <f>'[1]RECOND COMP'!$M22</f>
        <v>63086 btu</v>
      </c>
      <c r="G22" s="372"/>
      <c r="H22" s="491" t="str">
        <f>'[1]RECOND COMP'!$P22</f>
        <v>CU - 350 QC</v>
      </c>
      <c r="I22" s="281">
        <f>'[1]RECOND COMP'!$S22</f>
        <v>21666.7297637204</v>
      </c>
      <c r="J22" s="176"/>
      <c r="K22" s="486"/>
      <c r="L22" s="486"/>
      <c r="N22" s="39"/>
      <c r="P22" s="39"/>
      <c r="Q22" s="39"/>
      <c r="R22" s="39"/>
      <c r="S22" s="39"/>
      <c r="T22" s="39"/>
      <c r="U22" s="39"/>
      <c r="V22" s="39"/>
      <c r="W22" s="39"/>
      <c r="X22" s="39"/>
      <c r="Y22" s="39"/>
      <c r="Z22" s="39"/>
      <c r="AA22" s="39"/>
      <c r="AB22" s="39"/>
      <c r="AK22" s="509"/>
      <c r="AL22" s="509"/>
      <c r="AM22" s="301"/>
      <c r="AN22" s="301"/>
      <c r="AO22" s="509"/>
      <c r="AP22" s="509"/>
    </row>
    <row r="23" spans="1:42">
      <c r="A23" s="492" t="str">
        <f>'[1]RECOND COMP'!$A23</f>
        <v>REC015</v>
      </c>
      <c r="B23" s="257" t="str">
        <f>'[1]RECOND COMP'!B23</f>
        <v>06EA199</v>
      </c>
      <c r="C23" s="496"/>
      <c r="D23" s="266">
        <v>35</v>
      </c>
      <c r="E23" s="494">
        <f>'[1]RECOND COMP'!J23</f>
        <v>5683.12284730195</v>
      </c>
      <c r="F23" s="489" t="str">
        <f>'[1]RECOND COMP'!$M23</f>
        <v>82000 btu</v>
      </c>
      <c r="G23" s="372"/>
      <c r="H23" s="491" t="str">
        <f>'[1]RECOND COMP'!$P23</f>
        <v>CU - 350 QC</v>
      </c>
      <c r="I23" s="281">
        <f>'[1]RECOND COMP'!$S23</f>
        <v>22347.8102821653</v>
      </c>
      <c r="J23" s="176"/>
      <c r="K23" s="486"/>
      <c r="L23" s="486"/>
      <c r="N23" s="39"/>
      <c r="P23" s="39"/>
      <c r="Q23" s="39"/>
      <c r="R23" s="39"/>
      <c r="S23" s="39"/>
      <c r="T23" s="39"/>
      <c r="U23" s="39"/>
      <c r="V23" s="39"/>
      <c r="W23" s="39"/>
      <c r="X23" s="39"/>
      <c r="Y23" s="39"/>
      <c r="Z23" s="39"/>
      <c r="AA23" s="39"/>
      <c r="AB23" s="39"/>
      <c r="AK23" s="509"/>
      <c r="AL23" s="509"/>
      <c r="AM23" s="301"/>
      <c r="AN23" s="301"/>
      <c r="AO23" s="509"/>
      <c r="AP23" s="509"/>
    </row>
    <row r="24" spans="1:42">
      <c r="A24" s="492" t="str">
        <f>'[1]RECOND COMP'!$A24</f>
        <v>REC016</v>
      </c>
      <c r="B24" s="257" t="str">
        <f>'[1]RECOND COMP'!B24</f>
        <v>06EA299</v>
      </c>
      <c r="C24" s="499"/>
      <c r="D24" s="266">
        <v>40</v>
      </c>
      <c r="E24" s="494">
        <f>'[1]RECOND COMP'!J24</f>
        <v>5683.12284730195</v>
      </c>
      <c r="F24" s="489" t="str">
        <f>'[1]RECOND COMP'!$M24</f>
        <v>91130 btu</v>
      </c>
      <c r="G24" s="373"/>
      <c r="H24" s="491" t="str">
        <f>'[1]RECOND COMP'!$P24</f>
        <v>CU - 400 QC</v>
      </c>
      <c r="I24" s="281">
        <f>'[1]RECOND COMP'!$S24</f>
        <v>24239.5663704667</v>
      </c>
      <c r="J24" s="177"/>
      <c r="K24" s="486"/>
      <c r="L24" s="486"/>
      <c r="N24" s="39"/>
      <c r="P24" s="39"/>
      <c r="Q24" s="39"/>
      <c r="R24" s="39"/>
      <c r="S24" s="39"/>
      <c r="T24" s="39"/>
      <c r="U24" s="39"/>
      <c r="V24" s="39"/>
      <c r="W24" s="39"/>
      <c r="X24" s="39"/>
      <c r="Y24" s="39"/>
      <c r="Z24" s="39"/>
      <c r="AA24" s="39"/>
      <c r="AB24" s="39"/>
      <c r="AK24" s="509"/>
      <c r="AL24" s="509"/>
      <c r="AM24" s="301"/>
      <c r="AN24" s="301"/>
      <c r="AO24" s="509"/>
      <c r="AP24" s="509"/>
    </row>
    <row r="25" customHeight="1" spans="1:42">
      <c r="A25" s="492" t="str">
        <f>'[1]RECOND COMP'!$A25</f>
        <v>REC017</v>
      </c>
      <c r="B25" s="501" t="str">
        <f>'[1]RECOND COMP'!B25</f>
        <v>2DC-3.2</v>
      </c>
      <c r="C25" s="502" t="s">
        <v>245</v>
      </c>
      <c r="D25" s="503">
        <v>3</v>
      </c>
      <c r="E25" s="494">
        <f>'[1]RECOND COMP'!J25</f>
        <v>2860.69651741294</v>
      </c>
      <c r="F25" s="489" t="str">
        <f>'[1]RECOND COMP'!$M25</f>
        <v>28600 btu 0c</v>
      </c>
      <c r="G25" s="361" t="s">
        <v>246</v>
      </c>
      <c r="H25" s="491" t="str">
        <f>'[1]RECOND COMP'!$P25</f>
        <v>CU - 40  QC</v>
      </c>
      <c r="I25" s="281">
        <f>'[1]RECOND COMP'!$S25</f>
        <v>5810.22605322971</v>
      </c>
      <c r="J25" s="175"/>
      <c r="K25" s="486"/>
      <c r="L25" s="39"/>
      <c r="N25" s="39"/>
      <c r="P25" s="39"/>
      <c r="Q25" s="39"/>
      <c r="R25" s="39"/>
      <c r="S25" s="39"/>
      <c r="T25" s="39"/>
      <c r="U25" s="39"/>
      <c r="V25" s="39"/>
      <c r="W25" s="39"/>
      <c r="X25" s="39"/>
      <c r="Y25" s="39"/>
      <c r="Z25" s="39"/>
      <c r="AA25" s="39"/>
      <c r="AB25" s="39"/>
      <c r="AK25" s="509"/>
      <c r="AL25" s="509"/>
      <c r="AM25" s="301"/>
      <c r="AN25" s="301"/>
      <c r="AO25" s="509"/>
      <c r="AP25" s="509"/>
    </row>
    <row r="26" customHeight="1" spans="1:42">
      <c r="A26" s="492" t="str">
        <f>'[1]RECOND COMP'!$A26</f>
        <v>REC017.1</v>
      </c>
      <c r="B26" s="501" t="str">
        <f>'[1]RECOND COMP'!B26</f>
        <v>4FC-5.2</v>
      </c>
      <c r="C26" s="504"/>
      <c r="D26" s="503">
        <v>5</v>
      </c>
      <c r="E26" s="494">
        <f>'[1]RECOND COMP'!J26</f>
        <v>2750</v>
      </c>
      <c r="F26" s="489" t="str">
        <f>'[1]RECOND COMP'!$M26</f>
        <v>40682 btu 0c</v>
      </c>
      <c r="G26" s="372"/>
      <c r="H26" s="491" t="str">
        <f>'[1]RECOND COMP'!$P26</f>
        <v>CU - 72 QC</v>
      </c>
      <c r="I26" s="281">
        <f>'[1]RECOND COMP'!$S26</f>
        <v>6891.02561866578</v>
      </c>
      <c r="J26" s="176"/>
      <c r="K26" s="486"/>
      <c r="L26" s="39"/>
      <c r="N26" s="39"/>
      <c r="P26" s="39"/>
      <c r="Q26" s="39"/>
      <c r="R26" s="39"/>
      <c r="S26" s="39"/>
      <c r="T26" s="39"/>
      <c r="U26" s="39"/>
      <c r="V26" s="39"/>
      <c r="W26" s="39"/>
      <c r="X26" s="39"/>
      <c r="Y26" s="39"/>
      <c r="Z26" s="39"/>
      <c r="AA26" s="39"/>
      <c r="AB26" s="39"/>
      <c r="AK26" s="509"/>
      <c r="AL26" s="509"/>
      <c r="AM26" s="301"/>
      <c r="AN26" s="301"/>
      <c r="AO26" s="509"/>
      <c r="AP26" s="509"/>
    </row>
    <row r="27" spans="1:42">
      <c r="A27" s="492" t="str">
        <f>'[1]RECOND COMP'!$A27</f>
        <v>REC018</v>
      </c>
      <c r="B27" s="501" t="str">
        <f>'[1]RECOND COMP'!B27</f>
        <v>4DC-7.2</v>
      </c>
      <c r="C27" s="504"/>
      <c r="D27" s="505">
        <v>7</v>
      </c>
      <c r="E27" s="494">
        <f>'[1]RECOND COMP'!J27</f>
        <v>3420.39800995025</v>
      </c>
      <c r="F27" s="489" t="str">
        <f>'[1]RECOND COMP'!$M27</f>
        <v>60850 btu 0c</v>
      </c>
      <c r="G27" s="372"/>
      <c r="H27" s="491" t="str">
        <f>'[1]RECOND COMP'!$P27</f>
        <v>CU - 100 QC</v>
      </c>
      <c r="I27" s="281">
        <f>'[1]RECOND COMP'!$S27</f>
        <v>8247.28062417703</v>
      </c>
      <c r="J27" s="176"/>
      <c r="K27" s="486"/>
      <c r="L27" s="39"/>
      <c r="N27" s="39"/>
      <c r="P27" s="39"/>
      <c r="Q27" s="39"/>
      <c r="R27" s="39"/>
      <c r="S27" s="39"/>
      <c r="T27" s="39"/>
      <c r="U27" s="39"/>
      <c r="V27" s="39"/>
      <c r="W27" s="39"/>
      <c r="X27" s="39"/>
      <c r="Y27" s="39"/>
      <c r="Z27" s="39"/>
      <c r="AA27" s="39"/>
      <c r="AB27" s="39"/>
      <c r="AK27" s="509"/>
      <c r="AL27" s="509"/>
      <c r="AM27" s="301"/>
      <c r="AN27" s="301"/>
      <c r="AO27" s="509"/>
      <c r="AP27" s="509"/>
    </row>
    <row r="28" spans="1:42">
      <c r="A28" s="492" t="str">
        <f>'[1]RECOND COMP'!$A28</f>
        <v>REC019</v>
      </c>
      <c r="B28" s="501" t="str">
        <f>'[1]RECOND COMP'!B28</f>
        <v>4V-10.2</v>
      </c>
      <c r="C28" s="504"/>
      <c r="D28" s="505">
        <v>10</v>
      </c>
      <c r="E28" s="494">
        <f>'[1]RECOND COMP'!J28</f>
        <v>4228.85572139303</v>
      </c>
      <c r="F28" s="489" t="str">
        <f>'[1]RECOND COMP'!$M28</f>
        <v>79900 btu 0c</v>
      </c>
      <c r="G28" s="372"/>
      <c r="H28" s="491" t="str">
        <f>'[1]RECOND COMP'!$P28</f>
        <v>CU - 125 QC</v>
      </c>
      <c r="I28" s="281">
        <f>'[1]RECOND COMP'!$S28</f>
        <v>10330.9453559883</v>
      </c>
      <c r="J28" s="176"/>
      <c r="K28" s="486"/>
      <c r="L28" s="39"/>
      <c r="N28" s="39"/>
      <c r="P28" s="39"/>
      <c r="Q28" s="39"/>
      <c r="R28" s="39"/>
      <c r="S28" s="39"/>
      <c r="T28" s="39"/>
      <c r="U28" s="39"/>
      <c r="V28" s="39"/>
      <c r="W28" s="39"/>
      <c r="X28" s="39"/>
      <c r="Y28" s="39"/>
      <c r="Z28" s="39"/>
      <c r="AA28" s="39"/>
      <c r="AB28" s="39"/>
      <c r="AK28" s="509"/>
      <c r="AL28" s="509"/>
      <c r="AM28" s="301"/>
      <c r="AN28" s="301"/>
      <c r="AO28" s="509"/>
      <c r="AP28" s="509"/>
    </row>
    <row r="29" spans="1:42">
      <c r="A29" s="492" t="str">
        <f>'[1]RECOND COMP'!$A29</f>
        <v>REC020</v>
      </c>
      <c r="B29" s="501" t="str">
        <f>'[1]RECOND COMP'!B29</f>
        <v>4T-12.2</v>
      </c>
      <c r="C29" s="504"/>
      <c r="D29" s="505">
        <v>12</v>
      </c>
      <c r="E29" s="494">
        <f>'[1]RECOND COMP'!J29</f>
        <v>4228.85572139303</v>
      </c>
      <c r="F29" s="489" t="str">
        <f>'[1]RECOND COMP'!$M29</f>
        <v>96250 btu 0c</v>
      </c>
      <c r="G29" s="372"/>
      <c r="H29" s="491" t="str">
        <f>'[1]RECOND COMP'!$P29</f>
        <v>CU - 144 QC</v>
      </c>
      <c r="I29" s="281">
        <f>'[1]RECOND COMP'!$S29</f>
        <v>10962.84375589</v>
      </c>
      <c r="J29" s="176"/>
      <c r="K29" s="486"/>
      <c r="L29" s="39"/>
      <c r="N29" s="39"/>
      <c r="P29" s="39"/>
      <c r="Q29" s="39"/>
      <c r="R29" s="39"/>
      <c r="S29" s="39"/>
      <c r="T29" s="39"/>
      <c r="U29" s="39"/>
      <c r="V29" s="39"/>
      <c r="W29" s="39"/>
      <c r="X29" s="39"/>
      <c r="Y29" s="39"/>
      <c r="Z29" s="39"/>
      <c r="AA29" s="39"/>
      <c r="AB29" s="39"/>
      <c r="AK29" s="509"/>
      <c r="AL29" s="509"/>
      <c r="AM29" s="301"/>
      <c r="AN29" s="301"/>
      <c r="AO29" s="509"/>
      <c r="AP29" s="509"/>
    </row>
    <row r="30" spans="1:42">
      <c r="A30" s="492" t="str">
        <f>'[1]RECOND COMP'!$A30</f>
        <v>REC021</v>
      </c>
      <c r="B30" s="501" t="str">
        <f>'[1]RECOND COMP'!B30</f>
        <v>4TC-12.2</v>
      </c>
      <c r="C30" s="504"/>
      <c r="D30" s="505">
        <v>12</v>
      </c>
      <c r="E30" s="494">
        <f>'[1]RECOND COMP'!J30</f>
        <v>5597.01492537314</v>
      </c>
      <c r="F30" s="489" t="str">
        <f>'[1]RECOND COMP'!$M30</f>
        <v>96250 btu 0c</v>
      </c>
      <c r="G30" s="372"/>
      <c r="H30" s="491" t="str">
        <f>'[1]RECOND COMP'!$P30</f>
        <v>CU - 144 QC</v>
      </c>
      <c r="I30" s="281">
        <f>'[1]RECOND COMP'!$S30</f>
        <v>12225.7599441793</v>
      </c>
      <c r="J30" s="176"/>
      <c r="K30" s="486"/>
      <c r="L30" s="39"/>
      <c r="N30" s="39"/>
      <c r="P30" s="39"/>
      <c r="Q30" s="39"/>
      <c r="R30" s="39"/>
      <c r="S30" s="39"/>
      <c r="T30" s="39"/>
      <c r="U30" s="39"/>
      <c r="V30" s="39"/>
      <c r="W30" s="39"/>
      <c r="X30" s="39"/>
      <c r="Y30" s="39"/>
      <c r="Z30" s="39"/>
      <c r="AA30" s="39"/>
      <c r="AB30" s="39"/>
      <c r="AK30" s="509"/>
      <c r="AL30" s="509"/>
      <c r="AM30" s="301"/>
      <c r="AN30" s="301"/>
      <c r="AO30" s="509"/>
      <c r="AP30" s="509"/>
    </row>
    <row r="31" spans="1:42">
      <c r="A31" s="492" t="str">
        <f>'[1]RECOND COMP'!$A31</f>
        <v>REC022</v>
      </c>
      <c r="B31" s="501" t="str">
        <f>'[1]RECOND COMP'!B31</f>
        <v>4P-15.2</v>
      </c>
      <c r="C31" s="504"/>
      <c r="D31" s="327">
        <v>15</v>
      </c>
      <c r="E31" s="494">
        <f>'[1]RECOND COMP'!J31</f>
        <v>5099.50248756219</v>
      </c>
      <c r="F31" s="489" t="str">
        <f>'[1]RECOND COMP'!$M31</f>
        <v>115360 btu 0c</v>
      </c>
      <c r="G31" s="372"/>
      <c r="H31" s="491" t="str">
        <f>'[1]RECOND COMP'!$P31</f>
        <v>CU - 160 QC</v>
      </c>
      <c r="I31" s="281">
        <f>'[1]RECOND COMP'!$S31</f>
        <v>12457.9046240989</v>
      </c>
      <c r="J31" s="176"/>
      <c r="K31" s="486"/>
      <c r="L31" s="39"/>
      <c r="N31" s="39"/>
      <c r="P31" s="39"/>
      <c r="Q31" s="39"/>
      <c r="R31" s="39"/>
      <c r="S31" s="39"/>
      <c r="T31" s="39"/>
      <c r="U31" s="39"/>
      <c r="V31" s="39"/>
      <c r="W31" s="39"/>
      <c r="X31" s="39"/>
      <c r="Y31" s="39"/>
      <c r="Z31" s="39"/>
      <c r="AA31" s="39"/>
      <c r="AB31" s="39"/>
      <c r="AK31" s="509"/>
      <c r="AL31" s="509"/>
      <c r="AM31" s="301"/>
      <c r="AN31" s="301"/>
      <c r="AO31" s="509"/>
      <c r="AP31" s="509"/>
    </row>
    <row r="32" spans="1:42">
      <c r="A32" s="492" t="str">
        <f>'[1]RECOND COMP'!$A32</f>
        <v>REC023</v>
      </c>
      <c r="B32" s="501" t="str">
        <f>'[1]RECOND COMP'!B32</f>
        <v>4PCS-15.2</v>
      </c>
      <c r="C32" s="504"/>
      <c r="D32" s="327">
        <v>15</v>
      </c>
      <c r="E32" s="494">
        <f>'[1]RECOND COMP'!J32</f>
        <v>5970.14925373134</v>
      </c>
      <c r="F32" s="489" t="str">
        <f>'[1]RECOND COMP'!$M32</f>
        <v>115360 btu 0c</v>
      </c>
      <c r="G32" s="372"/>
      <c r="H32" s="491" t="str">
        <f>'[1]RECOND COMP'!$P32</f>
        <v>CU - 160 QC</v>
      </c>
      <c r="I32" s="281">
        <f>'[1]RECOND COMP'!$S32</f>
        <v>13261.5785621012</v>
      </c>
      <c r="J32" s="176"/>
      <c r="K32" s="486"/>
      <c r="L32" s="39"/>
      <c r="N32" s="39"/>
      <c r="P32" s="39"/>
      <c r="Q32" s="39"/>
      <c r="R32" s="39"/>
      <c r="S32" s="39"/>
      <c r="T32" s="39"/>
      <c r="U32" s="39"/>
      <c r="V32" s="39"/>
      <c r="W32" s="39"/>
      <c r="X32" s="39"/>
      <c r="Y32" s="39"/>
      <c r="Z32" s="39"/>
      <c r="AA32" s="39"/>
      <c r="AB32" s="39"/>
      <c r="AK32" s="509"/>
      <c r="AL32" s="509"/>
      <c r="AM32" s="301"/>
      <c r="AN32" s="301"/>
      <c r="AO32" s="509"/>
      <c r="AP32" s="509"/>
    </row>
    <row r="33" spans="1:42">
      <c r="A33" s="492" t="str">
        <f>'[1]RECOND COMP'!$A33</f>
        <v>REC024</v>
      </c>
      <c r="B33" s="501" t="str">
        <f>'[1]RECOND COMP'!B33</f>
        <v>4N-20.2</v>
      </c>
      <c r="C33" s="504"/>
      <c r="D33" s="327">
        <v>20</v>
      </c>
      <c r="E33" s="494">
        <f>'[1]RECOND COMP'!J33</f>
        <v>5223.88059701493</v>
      </c>
      <c r="F33" s="489" t="str">
        <f>'[1]RECOND COMP'!$M33</f>
        <v>134480 btu 0c</v>
      </c>
      <c r="G33" s="372"/>
      <c r="H33" s="491" t="str">
        <f>'[1]RECOND COMP'!$P33</f>
        <v>CU - 200 QC</v>
      </c>
      <c r="I33" s="281">
        <f>'[1]RECOND COMP'!$S33</f>
        <v>14377.0132066382</v>
      </c>
      <c r="J33" s="176"/>
      <c r="K33" s="486"/>
      <c r="L33" s="39"/>
      <c r="N33" s="39"/>
      <c r="P33" s="39"/>
      <c r="Q33" s="39"/>
      <c r="R33" s="39"/>
      <c r="S33" s="39"/>
      <c r="T33" s="39"/>
      <c r="U33" s="39"/>
      <c r="V33" s="39"/>
      <c r="W33" s="39"/>
      <c r="X33" s="39"/>
      <c r="Y33" s="39"/>
      <c r="Z33" s="39"/>
      <c r="AA33" s="39"/>
      <c r="AB33" s="39"/>
      <c r="AK33" s="509"/>
      <c r="AL33" s="509"/>
      <c r="AM33" s="301"/>
      <c r="AN33" s="301"/>
      <c r="AO33" s="509"/>
      <c r="AP33" s="509"/>
    </row>
    <row r="34" spans="1:42">
      <c r="A34" s="492" t="str">
        <f>'[1]RECOND COMP'!$A34</f>
        <v>REC025</v>
      </c>
      <c r="B34" s="501" t="str">
        <f>'[1]RECOND COMP'!B34</f>
        <v>4NCS-20.2</v>
      </c>
      <c r="C34" s="504"/>
      <c r="D34" s="327">
        <v>20</v>
      </c>
      <c r="E34" s="494">
        <f>'[1]RECOND COMP'!J34</f>
        <v>6840.7960199005</v>
      </c>
      <c r="F34" s="489" t="str">
        <f>'[1]RECOND COMP'!$M34</f>
        <v>134480 btu 0c</v>
      </c>
      <c r="G34" s="372"/>
      <c r="H34" s="491" t="str">
        <f>'[1]RECOND COMP'!$P34</f>
        <v>CU - 200 QC</v>
      </c>
      <c r="I34" s="281">
        <f>'[1]RECOND COMP'!$S34</f>
        <v>15869.5505200711</v>
      </c>
      <c r="J34" s="176"/>
      <c r="K34" s="486"/>
      <c r="L34" s="39"/>
      <c r="N34" s="39"/>
      <c r="P34" s="39"/>
      <c r="Q34" s="39"/>
      <c r="R34" s="39"/>
      <c r="S34" s="39"/>
      <c r="T34" s="39"/>
      <c r="U34" s="39"/>
      <c r="V34" s="39"/>
      <c r="W34" s="39"/>
      <c r="X34" s="39"/>
      <c r="Y34" s="39"/>
      <c r="Z34" s="39"/>
      <c r="AA34" s="39"/>
      <c r="AB34" s="39"/>
      <c r="AK34" s="509"/>
      <c r="AL34" s="509"/>
      <c r="AM34" s="301"/>
      <c r="AN34" s="301"/>
      <c r="AO34" s="509"/>
      <c r="AP34" s="509"/>
    </row>
    <row r="35" spans="1:42">
      <c r="A35" s="492" t="str">
        <f>'[1]RECOND COMP'!$A35</f>
        <v>REC026</v>
      </c>
      <c r="B35" s="501" t="str">
        <f>'[1]RECOND COMP'!B35</f>
        <v>4J-22.2</v>
      </c>
      <c r="C35" s="504"/>
      <c r="D35" s="327">
        <v>22</v>
      </c>
      <c r="E35" s="494">
        <f>'[1]RECOND COMP'!J35</f>
        <v>6094.52736318408</v>
      </c>
      <c r="F35" s="489" t="str">
        <f>'[1]RECOND COMP'!$M35</f>
        <v>151540 btu 0c</v>
      </c>
      <c r="G35" s="372"/>
      <c r="H35" s="491" t="str">
        <f>'[1]RECOND COMP'!$P35</f>
        <v>CU - 250 QC</v>
      </c>
      <c r="I35" s="281">
        <f>'[1]RECOND COMP'!$S35</f>
        <v>18157.7053155758</v>
      </c>
      <c r="J35" s="176"/>
      <c r="K35" s="486"/>
      <c r="L35" s="39"/>
      <c r="N35" s="39"/>
      <c r="P35" s="39"/>
      <c r="Q35" s="39"/>
      <c r="R35" s="39"/>
      <c r="S35" s="39"/>
      <c r="T35" s="39"/>
      <c r="U35" s="39"/>
      <c r="V35" s="39"/>
      <c r="W35" s="39"/>
      <c r="X35" s="39"/>
      <c r="Y35" s="39"/>
      <c r="Z35" s="39"/>
      <c r="AA35" s="39"/>
      <c r="AB35" s="39"/>
      <c r="AK35" s="509"/>
      <c r="AL35" s="509"/>
      <c r="AM35" s="301"/>
      <c r="AN35" s="301"/>
      <c r="AO35" s="509"/>
      <c r="AP35" s="509"/>
    </row>
    <row r="36" spans="1:42">
      <c r="A36" s="492" t="str">
        <f>'[1]RECOND COMP'!$A36</f>
        <v>REC027</v>
      </c>
      <c r="B36" s="501" t="str">
        <f>'[1]RECOND COMP'!B36</f>
        <v>4H-25.2</v>
      </c>
      <c r="C36" s="504"/>
      <c r="D36" s="327">
        <v>25</v>
      </c>
      <c r="E36" s="494">
        <f>'[1]RECOND COMP'!J36</f>
        <v>6716.41791044776</v>
      </c>
      <c r="F36" s="489" t="str">
        <f>'[1]RECOND COMP'!$M36</f>
        <v>175770 btu 0c</v>
      </c>
      <c r="G36" s="372"/>
      <c r="H36" s="491" t="str">
        <f>'[1]RECOND COMP'!$P36</f>
        <v>CU - 250 QC</v>
      </c>
      <c r="I36" s="281">
        <f>'[1]RECOND COMP'!$S36</f>
        <v>15692.6506674062</v>
      </c>
      <c r="J36" s="176"/>
      <c r="K36" s="486"/>
      <c r="L36" s="39"/>
      <c r="N36" s="39"/>
      <c r="P36" s="39"/>
      <c r="Q36" s="39"/>
      <c r="R36" s="39"/>
      <c r="S36" s="39"/>
      <c r="T36" s="39"/>
      <c r="U36" s="39"/>
      <c r="V36" s="39"/>
      <c r="W36" s="39"/>
      <c r="X36" s="39"/>
      <c r="Y36" s="39"/>
      <c r="Z36" s="39"/>
      <c r="AA36" s="39"/>
      <c r="AB36" s="39"/>
      <c r="AK36" s="509"/>
      <c r="AL36" s="509"/>
      <c r="AM36" s="301"/>
      <c r="AN36" s="301"/>
      <c r="AO36" s="509"/>
      <c r="AP36" s="509"/>
    </row>
    <row r="37" spans="1:42">
      <c r="A37" s="492" t="str">
        <f>'[1]RECOND COMP'!$A37</f>
        <v>REC028</v>
      </c>
      <c r="B37" s="501" t="str">
        <f>'[1]RECOND COMP'!B37</f>
        <v>4G-30.2</v>
      </c>
      <c r="C37" s="504"/>
      <c r="D37" s="327">
        <v>30</v>
      </c>
      <c r="E37" s="494">
        <f>'[1]RECOND COMP'!J37</f>
        <v>6716.41791044776</v>
      </c>
      <c r="F37" s="489" t="str">
        <f>'[1]RECOND COMP'!$M37</f>
        <v>201370 btu 0c</v>
      </c>
      <c r="G37" s="372"/>
      <c r="H37" s="491" t="str">
        <f>'[1]RECOND COMP'!$P37</f>
        <v>CU - 300 QC</v>
      </c>
      <c r="I37" s="281">
        <f>'[1]RECOND COMP'!$S37</f>
        <v>20569.9993935106</v>
      </c>
      <c r="J37" s="176"/>
      <c r="K37" s="486"/>
      <c r="L37" s="39"/>
      <c r="N37" s="39"/>
      <c r="P37" s="39"/>
      <c r="Q37" s="39"/>
      <c r="R37" s="39"/>
      <c r="S37" s="39"/>
      <c r="T37" s="39"/>
      <c r="U37" s="39"/>
      <c r="V37" s="39"/>
      <c r="W37" s="39"/>
      <c r="X37" s="39"/>
      <c r="Y37" s="39"/>
      <c r="Z37" s="39"/>
      <c r="AA37" s="39"/>
      <c r="AB37" s="39"/>
      <c r="AK37" s="509"/>
      <c r="AL37" s="509"/>
      <c r="AM37" s="301"/>
      <c r="AN37" s="301"/>
      <c r="AO37" s="509"/>
      <c r="AP37" s="509"/>
    </row>
    <row r="38" spans="1:42">
      <c r="A38" s="492" t="str">
        <f>'[1]RECOND COMP'!$A38</f>
        <v>REC029</v>
      </c>
      <c r="B38" s="501" t="str">
        <f>'[1]RECOND COMP'!B38</f>
        <v>6J-33.2</v>
      </c>
      <c r="C38" s="504"/>
      <c r="D38" s="327">
        <v>33</v>
      </c>
      <c r="E38" s="494">
        <f>'[1]RECOND COMP'!J38</f>
        <v>8706.46766169154</v>
      </c>
      <c r="F38" s="489" t="str">
        <f>'[1]RECOND COMP'!$M38</f>
        <v>226282 btu 0c</v>
      </c>
      <c r="G38" s="372"/>
      <c r="H38" s="491" t="str">
        <f>'[1]RECOND COMP'!$P38</f>
        <v>CU - 350 QC</v>
      </c>
      <c r="I38" s="281">
        <f>'[1]RECOND COMP'!$S38</f>
        <v>24192.562140299</v>
      </c>
      <c r="J38" s="176"/>
      <c r="K38" s="486"/>
      <c r="L38" s="39"/>
      <c r="N38" s="39"/>
      <c r="P38" s="39"/>
      <c r="Q38" s="39"/>
      <c r="R38" s="39"/>
      <c r="S38" s="39"/>
      <c r="T38" s="39"/>
      <c r="U38" s="39"/>
      <c r="V38" s="39"/>
      <c r="W38" s="39"/>
      <c r="X38" s="39"/>
      <c r="Y38" s="39"/>
      <c r="Z38" s="39"/>
      <c r="AA38" s="39"/>
      <c r="AB38" s="39"/>
      <c r="AK38" s="509"/>
      <c r="AL38" s="509"/>
      <c r="AM38" s="301"/>
      <c r="AN38" s="301"/>
      <c r="AO38" s="509"/>
      <c r="AP38" s="509"/>
    </row>
    <row r="39" spans="1:42">
      <c r="A39" s="492" t="str">
        <f>'[1]RECOND COMP'!$A39</f>
        <v>REC030</v>
      </c>
      <c r="B39" s="501" t="str">
        <f>'[1]RECOND COMP'!B39</f>
        <v>6H-35.2</v>
      </c>
      <c r="C39" s="504"/>
      <c r="D39" s="327">
        <v>35</v>
      </c>
      <c r="E39" s="494">
        <f>'[1]RECOND COMP'!J39</f>
        <v>8955.22388059702</v>
      </c>
      <c r="F39" s="489" t="str">
        <f>'[1]RECOND COMP'!$M39</f>
        <v>263830 btu 0c</v>
      </c>
      <c r="G39" s="372"/>
      <c r="H39" s="491" t="str">
        <f>'[1]RECOND COMP'!$P39</f>
        <v>CU - 400 QC</v>
      </c>
      <c r="I39" s="281">
        <f>'[1]RECOND COMP'!$S39</f>
        <v>26313.9393537438</v>
      </c>
      <c r="J39" s="176"/>
      <c r="K39" s="486"/>
      <c r="L39" s="39"/>
      <c r="N39" s="39"/>
      <c r="P39" s="39"/>
      <c r="Q39" s="39"/>
      <c r="R39" s="39"/>
      <c r="S39" s="39"/>
      <c r="T39" s="39"/>
      <c r="U39" s="39"/>
      <c r="V39" s="39"/>
      <c r="W39" s="39"/>
      <c r="X39" s="39"/>
      <c r="Y39" s="39"/>
      <c r="Z39" s="39"/>
      <c r="AA39" s="39"/>
      <c r="AB39" s="39"/>
      <c r="AK39" s="509"/>
      <c r="AL39" s="509"/>
      <c r="AM39" s="301"/>
      <c r="AN39" s="301"/>
      <c r="AO39" s="509"/>
      <c r="AP39" s="509"/>
    </row>
    <row r="40" spans="1:42">
      <c r="A40" s="492" t="str">
        <f>'[1]RECOND COMP'!$A40</f>
        <v>REC031</v>
      </c>
      <c r="B40" s="501" t="str">
        <f>'[1]RECOND COMP'!B40</f>
        <v>6G-40.2</v>
      </c>
      <c r="C40" s="504"/>
      <c r="D40" s="327">
        <v>40</v>
      </c>
      <c r="E40" s="494">
        <f>'[1]RECOND COMP'!J40</f>
        <v>9079.60199004975</v>
      </c>
      <c r="F40" s="489" t="str">
        <f>'[1]RECOND COMP'!$M40</f>
        <v>302390 btu 0c</v>
      </c>
      <c r="G40" s="372"/>
      <c r="H40" s="491" t="str">
        <f>'[1]RECOND COMP'!$P40</f>
        <v>CU - 400 QC</v>
      </c>
      <c r="I40" s="281">
        <f>'[1]RECOND COMP'!$S40</f>
        <v>26937.6145909029</v>
      </c>
      <c r="J40" s="176"/>
      <c r="K40" s="486"/>
      <c r="L40" s="39"/>
      <c r="N40" s="39"/>
      <c r="P40" s="39"/>
      <c r="Q40" s="39"/>
      <c r="R40" s="39"/>
      <c r="S40" s="39"/>
      <c r="T40" s="39"/>
      <c r="U40" s="39"/>
      <c r="V40" s="39"/>
      <c r="W40" s="39"/>
      <c r="X40" s="39"/>
      <c r="Y40" s="39"/>
      <c r="Z40" s="39"/>
      <c r="AA40" s="39"/>
      <c r="AB40" s="39"/>
      <c r="AK40" s="509"/>
      <c r="AL40" s="509"/>
      <c r="AM40" s="301"/>
      <c r="AN40" s="301"/>
      <c r="AO40" s="509"/>
      <c r="AP40" s="509"/>
    </row>
    <row r="41" spans="1:42">
      <c r="A41" s="492" t="str">
        <f>'[1]RECOND COMP'!$A41</f>
        <v>REC032</v>
      </c>
      <c r="B41" s="501" t="str">
        <f>'[1]RECOND COMP'!B41</f>
        <v>6F-50.2</v>
      </c>
      <c r="C41" s="506"/>
      <c r="D41" s="327">
        <v>50</v>
      </c>
      <c r="E41" s="494">
        <f>'[1]RECOND COMP'!J41</f>
        <v>9328.35820895523</v>
      </c>
      <c r="F41" s="489" t="str">
        <f>'[1]RECOND COMP'!$M41</f>
        <v>357680 btu 0c</v>
      </c>
      <c r="G41" s="372"/>
      <c r="H41" s="491" t="str">
        <f>'[1]RECOND COMP'!$P41</f>
        <v>CU-250QC*2</v>
      </c>
      <c r="I41" s="281">
        <f>'[1]RECOND COMP'!$S41</f>
        <v>31201.5926060718</v>
      </c>
      <c r="J41" s="176"/>
      <c r="K41" s="486"/>
      <c r="L41" s="39"/>
      <c r="N41" s="39"/>
      <c r="P41" s="39"/>
      <c r="Q41" s="39"/>
      <c r="R41" s="39"/>
      <c r="S41" s="39"/>
      <c r="T41" s="39"/>
      <c r="U41" s="39"/>
      <c r="V41" s="39"/>
      <c r="W41" s="39"/>
      <c r="X41" s="39"/>
      <c r="Y41" s="39"/>
      <c r="Z41" s="39"/>
      <c r="AA41" s="39"/>
      <c r="AB41" s="39"/>
      <c r="AK41" s="509"/>
      <c r="AL41" s="509"/>
      <c r="AM41" s="301"/>
      <c r="AN41" s="301"/>
      <c r="AO41" s="509"/>
      <c r="AP41" s="509"/>
    </row>
    <row r="42" customHeight="1" spans="1:42">
      <c r="A42" s="492" t="str">
        <f>'[1]RECOND COMP'!$A42</f>
        <v>REC033</v>
      </c>
      <c r="B42" s="501" t="str">
        <f>'[1]RECOND COMP'!B42</f>
        <v>2DC-2.2</v>
      </c>
      <c r="C42" s="493" t="s">
        <v>247</v>
      </c>
      <c r="D42" s="503">
        <v>2</v>
      </c>
      <c r="E42" s="494">
        <f>'[1]RECOND COMP'!J42</f>
        <v>2860.69651741294</v>
      </c>
      <c r="F42" s="489" t="str">
        <f>'[1]RECOND COMP'!$M42</f>
        <v> 9080 btu</v>
      </c>
      <c r="G42" s="372"/>
      <c r="H42" s="491" t="str">
        <f>'[1]RECOND COMP'!$P42</f>
        <v>CU - 36  QC</v>
      </c>
      <c r="I42" s="281">
        <f>'[1]RECOND COMP'!$S42</f>
        <v>5716.95472882179</v>
      </c>
      <c r="J42" s="176"/>
      <c r="K42" s="486"/>
      <c r="L42" s="39"/>
      <c r="N42" s="39"/>
      <c r="P42" s="39"/>
      <c r="Q42" s="39"/>
      <c r="R42" s="39"/>
      <c r="S42" s="39"/>
      <c r="T42" s="39"/>
      <c r="U42" s="39"/>
      <c r="V42" s="39"/>
      <c r="W42" s="39"/>
      <c r="X42" s="39"/>
      <c r="Y42" s="39"/>
      <c r="Z42" s="39"/>
      <c r="AA42" s="39"/>
      <c r="AB42" s="39"/>
      <c r="AK42" s="509"/>
      <c r="AL42" s="509"/>
      <c r="AM42" s="301"/>
      <c r="AN42" s="301"/>
      <c r="AO42" s="509"/>
      <c r="AP42" s="509"/>
    </row>
    <row r="43" spans="1:42">
      <c r="A43" s="492" t="str">
        <f>'[1]RECOND COMP'!$A43</f>
        <v>REC034</v>
      </c>
      <c r="B43" s="501" t="str">
        <f>'[1]RECOND COMP'!B43</f>
        <v>2CC-3.2</v>
      </c>
      <c r="C43" s="496"/>
      <c r="D43" s="503">
        <v>3</v>
      </c>
      <c r="E43" s="494">
        <f>'[1]RECOND COMP'!J43</f>
        <v>2860.69651741294</v>
      </c>
      <c r="F43" s="489" t="str">
        <f>'[1]RECOND COMP'!$M43</f>
        <v>11400 btu</v>
      </c>
      <c r="G43" s="372"/>
      <c r="H43" s="491" t="str">
        <f>'[1]RECOND COMP'!$P43</f>
        <v>CU - 50  QC</v>
      </c>
      <c r="I43" s="281">
        <f>'[1]RECOND COMP'!$S43</f>
        <v>6056.55051697906</v>
      </c>
      <c r="J43" s="176"/>
      <c r="K43" s="486"/>
      <c r="L43" s="39"/>
      <c r="N43" s="39"/>
      <c r="P43" s="39"/>
      <c r="Q43" s="39"/>
      <c r="R43" s="39"/>
      <c r="S43" s="39"/>
      <c r="T43" s="39"/>
      <c r="U43" s="39"/>
      <c r="V43" s="39"/>
      <c r="W43" s="39"/>
      <c r="X43" s="39"/>
      <c r="Y43" s="39"/>
      <c r="Z43" s="39"/>
      <c r="AA43" s="39"/>
      <c r="AB43" s="39"/>
      <c r="AK43" s="509"/>
      <c r="AL43" s="509"/>
      <c r="AM43" s="301"/>
      <c r="AN43" s="301"/>
      <c r="AO43" s="509"/>
      <c r="AP43" s="509"/>
    </row>
    <row r="44" spans="1:42">
      <c r="A44" s="492" t="str">
        <f>'[1]RECOND COMP'!$A44</f>
        <v>REC035</v>
      </c>
      <c r="B44" s="501" t="str">
        <f>'[1]RECOND COMP'!B44</f>
        <v>2U-3.2</v>
      </c>
      <c r="C44" s="496"/>
      <c r="D44" s="503">
        <v>3</v>
      </c>
      <c r="E44" s="494">
        <f>'[1]RECOND COMP'!J44</f>
        <v>2487.56218905473</v>
      </c>
      <c r="F44" s="489" t="str">
        <f>'[1]RECOND COMP'!$M44</f>
        <v>12870 btu</v>
      </c>
      <c r="G44" s="372"/>
      <c r="H44" s="491" t="str">
        <f>'[1]RECOND COMP'!$P44</f>
        <v>CU - 50  QC</v>
      </c>
      <c r="I44" s="281">
        <f>'[1]RECOND COMP'!$S44</f>
        <v>5712.1188292638</v>
      </c>
      <c r="J44" s="176"/>
      <c r="K44" s="486"/>
      <c r="L44" s="39"/>
      <c r="N44" s="39"/>
      <c r="P44" s="39"/>
      <c r="Q44" s="39"/>
      <c r="R44" s="39"/>
      <c r="S44" s="39"/>
      <c r="T44" s="39"/>
      <c r="U44" s="39"/>
      <c r="V44" s="39"/>
      <c r="W44" s="39"/>
      <c r="X44" s="39"/>
      <c r="Y44" s="39"/>
      <c r="Z44" s="39"/>
      <c r="AA44" s="39"/>
      <c r="AB44" s="39"/>
      <c r="AK44" s="509"/>
      <c r="AL44" s="509"/>
      <c r="AM44" s="301"/>
      <c r="AN44" s="301"/>
      <c r="AO44" s="509"/>
      <c r="AP44" s="509"/>
    </row>
    <row r="45" spans="1:42">
      <c r="A45" s="492" t="str">
        <f>'[1]RECOND COMP'!$A45</f>
        <v>REC036</v>
      </c>
      <c r="B45" s="501" t="str">
        <f>'[1]RECOND COMP'!B45</f>
        <v>4FC-3.2</v>
      </c>
      <c r="C45" s="496"/>
      <c r="D45" s="503">
        <v>3</v>
      </c>
      <c r="E45" s="494">
        <f>'[1]RECOND COMP'!J45</f>
        <v>2860.69651741294</v>
      </c>
      <c r="F45" s="489" t="str">
        <f>'[1]RECOND COMP'!$M45</f>
        <v>16007 btu</v>
      </c>
      <c r="G45" s="372"/>
      <c r="H45" s="491" t="str">
        <f>'[1]RECOND COMP'!$P45</f>
        <v>CU - 64B QC</v>
      </c>
      <c r="I45" s="281">
        <f>'[1]RECOND COMP'!$S45</f>
        <v>6604.45929444201</v>
      </c>
      <c r="J45" s="176"/>
      <c r="K45" s="486"/>
      <c r="L45" s="39"/>
      <c r="N45" s="39"/>
      <c r="P45" s="39"/>
      <c r="Q45" s="39"/>
      <c r="R45" s="39"/>
      <c r="S45" s="39"/>
      <c r="T45" s="39"/>
      <c r="U45" s="39"/>
      <c r="V45" s="39"/>
      <c r="W45" s="39"/>
      <c r="X45" s="39"/>
      <c r="Y45" s="39"/>
      <c r="Z45" s="39"/>
      <c r="AA45" s="39"/>
      <c r="AB45" s="39"/>
      <c r="AK45" s="509"/>
      <c r="AL45" s="509"/>
      <c r="AM45" s="301"/>
      <c r="AN45" s="301"/>
      <c r="AO45" s="509"/>
      <c r="AP45" s="509"/>
    </row>
    <row r="46" spans="1:42">
      <c r="A46" s="492" t="str">
        <f>'[1]RECOND COMP'!$A46</f>
        <v>REC037</v>
      </c>
      <c r="B46" s="501" t="str">
        <f>'[1]RECOND COMP'!B46</f>
        <v>4EC-4.2</v>
      </c>
      <c r="C46" s="496"/>
      <c r="D46" s="505">
        <v>4</v>
      </c>
      <c r="E46" s="494">
        <f>'[1]RECOND COMP'!J46</f>
        <v>3233.83084577114</v>
      </c>
      <c r="F46" s="489" t="str">
        <f>'[1]RECOND COMP'!$M46</f>
        <v>16007 btu</v>
      </c>
      <c r="G46" s="372"/>
      <c r="H46" s="491" t="str">
        <f>'[1]RECOND COMP'!$P46</f>
        <v>CU - 64B QC</v>
      </c>
      <c r="I46" s="281">
        <f>'[1]RECOND COMP'!$S46</f>
        <v>6948.89098215728</v>
      </c>
      <c r="J46" s="176"/>
      <c r="K46" s="486"/>
      <c r="L46" s="39"/>
      <c r="N46" s="39"/>
      <c r="P46" s="39"/>
      <c r="Q46" s="39"/>
      <c r="R46" s="39"/>
      <c r="S46" s="39"/>
      <c r="T46" s="39"/>
      <c r="U46" s="39"/>
      <c r="V46" s="39"/>
      <c r="W46" s="39"/>
      <c r="X46" s="39"/>
      <c r="Y46" s="39"/>
      <c r="Z46" s="39"/>
      <c r="AA46" s="39"/>
      <c r="AB46" s="39"/>
      <c r="AK46" s="509"/>
      <c r="AL46" s="509"/>
      <c r="AM46" s="301"/>
      <c r="AN46" s="301"/>
      <c r="AO46" s="509"/>
      <c r="AP46" s="509"/>
    </row>
    <row r="47" spans="1:42">
      <c r="A47" s="492" t="str">
        <f>'[1]RECOND COMP'!$A47</f>
        <v>REC038</v>
      </c>
      <c r="B47" s="501" t="str">
        <f>'[1]RECOND COMP'!B47</f>
        <v>2N-5.2</v>
      </c>
      <c r="C47" s="496"/>
      <c r="D47" s="505">
        <v>5</v>
      </c>
      <c r="E47" s="494">
        <f>'[1]RECOND COMP'!J47</f>
        <v>2736.3184079602</v>
      </c>
      <c r="F47" s="489" t="str">
        <f>'[1]RECOND COMP'!$M47</f>
        <v>20010 btu</v>
      </c>
      <c r="G47" s="372"/>
      <c r="H47" s="491" t="str">
        <f>'[1]RECOND COMP'!$P47</f>
        <v>CU - 72 QC</v>
      </c>
      <c r="I47" s="281">
        <f>'[1]RECOND COMP'!$S47</f>
        <v>7114.0189859208</v>
      </c>
      <c r="J47" s="176"/>
      <c r="K47" s="486"/>
      <c r="L47" s="39"/>
      <c r="N47" s="39"/>
      <c r="P47" s="39"/>
      <c r="Q47" s="39"/>
      <c r="R47" s="39"/>
      <c r="S47" s="39"/>
      <c r="T47" s="39"/>
      <c r="U47" s="39"/>
      <c r="V47" s="39"/>
      <c r="W47" s="39"/>
      <c r="X47" s="39"/>
      <c r="Y47" s="39"/>
      <c r="Z47" s="39"/>
      <c r="AA47" s="39"/>
      <c r="AB47" s="39"/>
      <c r="AK47" s="509"/>
      <c r="AL47" s="509"/>
      <c r="AM47" s="301"/>
      <c r="AN47" s="301"/>
      <c r="AO47" s="509"/>
      <c r="AP47" s="509"/>
    </row>
    <row r="48" spans="1:42">
      <c r="A48" s="492" t="str">
        <f>'[1]RECOND COMP'!$A48</f>
        <v>REC039</v>
      </c>
      <c r="B48" s="501" t="str">
        <f>'[1]RECOND COMP'!B48</f>
        <v>4Z-5.2</v>
      </c>
      <c r="C48" s="496"/>
      <c r="D48" s="505">
        <v>5</v>
      </c>
      <c r="E48" s="494">
        <f>'[1]RECOND COMP'!J48</f>
        <v>3233.83084577114</v>
      </c>
      <c r="F48" s="489" t="str">
        <f>'[1]RECOND COMP'!$M48</f>
        <v>21000 btu</v>
      </c>
      <c r="G48" s="372"/>
      <c r="H48" s="491" t="str">
        <f>'[1]RECOND COMP'!$P48</f>
        <v>CU - 72 QC</v>
      </c>
      <c r="I48" s="281">
        <f>'[1]RECOND COMP'!$S48</f>
        <v>7573.26123620783</v>
      </c>
      <c r="J48" s="176"/>
      <c r="K48" s="486"/>
      <c r="L48" s="39"/>
      <c r="N48" s="39"/>
      <c r="P48" s="39"/>
      <c r="Q48" s="39"/>
      <c r="R48" s="39"/>
      <c r="S48" s="39"/>
      <c r="T48" s="39"/>
      <c r="U48" s="39"/>
      <c r="V48" s="39"/>
      <c r="W48" s="39"/>
      <c r="X48" s="39"/>
      <c r="Y48" s="39"/>
      <c r="Z48" s="39"/>
      <c r="AA48" s="39"/>
      <c r="AB48" s="39"/>
      <c r="AK48" s="509"/>
      <c r="AL48" s="509"/>
      <c r="AM48" s="301"/>
      <c r="AN48" s="301"/>
      <c r="AO48" s="509"/>
      <c r="AP48" s="509"/>
    </row>
    <row r="49" spans="1:42">
      <c r="A49" s="492" t="str">
        <f>'[1]RECOND COMP'!$A49</f>
        <v>REC040</v>
      </c>
      <c r="B49" s="501" t="str">
        <f>'[1]RECOND COMP'!B49</f>
        <v>4DC-5.2</v>
      </c>
      <c r="C49" s="496"/>
      <c r="D49" s="505">
        <v>5</v>
      </c>
      <c r="E49" s="494">
        <f>'[1]RECOND COMP'!J49</f>
        <v>3358.20895522388</v>
      </c>
      <c r="F49" s="489" t="str">
        <f>'[1]RECOND COMP'!$M49</f>
        <v>19010 btu</v>
      </c>
      <c r="G49" s="372"/>
      <c r="H49" s="491" t="str">
        <f>'[1]RECOND COMP'!$P49</f>
        <v>CU - 72 QC</v>
      </c>
      <c r="I49" s="281">
        <f>'[1]RECOND COMP'!$S49</f>
        <v>7688.07179877959</v>
      </c>
      <c r="J49" s="176"/>
      <c r="K49" s="486"/>
      <c r="L49" s="39"/>
      <c r="N49" s="39"/>
      <c r="P49" s="39"/>
      <c r="Q49" s="39"/>
      <c r="R49" s="39"/>
      <c r="S49" s="39"/>
      <c r="T49" s="39"/>
      <c r="U49" s="39"/>
      <c r="V49" s="39"/>
      <c r="W49" s="39"/>
      <c r="X49" s="39"/>
      <c r="Y49" s="39"/>
      <c r="Z49" s="39"/>
      <c r="AA49" s="39"/>
      <c r="AB49" s="39"/>
      <c r="AK49" s="509"/>
      <c r="AL49" s="509"/>
      <c r="AM49" s="301"/>
      <c r="AN49" s="301"/>
      <c r="AO49" s="509"/>
      <c r="AP49" s="509"/>
    </row>
    <row r="50" spans="1:42">
      <c r="A50" s="492" t="str">
        <f>'[1]RECOND COMP'!$A50</f>
        <v>REC041</v>
      </c>
      <c r="B50" s="501" t="str">
        <f>'[1]RECOND COMP'!B50</f>
        <v>4CC-6.2</v>
      </c>
      <c r="C50" s="496"/>
      <c r="D50" s="505">
        <v>6</v>
      </c>
      <c r="E50" s="494">
        <f>'[1]RECOND COMP'!J50</f>
        <v>3482.58706467662</v>
      </c>
      <c r="F50" s="489" t="str">
        <f>'[1]RECOND COMP'!$M50</f>
        <v>21024 btu</v>
      </c>
      <c r="G50" s="372"/>
      <c r="H50" s="491" t="str">
        <f>'[1]RECOND COMP'!$P50</f>
        <v>CU - 90 QC</v>
      </c>
      <c r="I50" s="281">
        <f>'[1]RECOND COMP'!$S50</f>
        <v>8119.32909360008</v>
      </c>
      <c r="J50" s="176"/>
      <c r="K50" s="486"/>
      <c r="L50" s="39"/>
      <c r="N50" s="39"/>
      <c r="P50" s="39"/>
      <c r="Q50" s="39"/>
      <c r="R50" s="39"/>
      <c r="S50" s="39"/>
      <c r="T50" s="39"/>
      <c r="U50" s="39"/>
      <c r="V50" s="39"/>
      <c r="W50" s="39"/>
      <c r="X50" s="39"/>
      <c r="Y50" s="39"/>
      <c r="Z50" s="39"/>
      <c r="AA50" s="39"/>
      <c r="AB50" s="39"/>
      <c r="AK50" s="509"/>
      <c r="AL50" s="509"/>
      <c r="AM50" s="301"/>
      <c r="AN50" s="301"/>
      <c r="AO50" s="509"/>
      <c r="AP50" s="509"/>
    </row>
    <row r="51" spans="1:42">
      <c r="A51" s="492" t="str">
        <f>'[1]RECOND COMP'!$A51</f>
        <v>REC042</v>
      </c>
      <c r="B51" s="501" t="str">
        <f>'[1]RECOND COMP'!B51</f>
        <v>4V-6.2</v>
      </c>
      <c r="C51" s="496"/>
      <c r="D51" s="505">
        <v>6</v>
      </c>
      <c r="E51" s="494">
        <f>'[1]RECOND COMP'!J51</f>
        <v>4104.4776119403</v>
      </c>
      <c r="F51" s="489" t="str">
        <f>'[1]RECOND COMP'!$M51</f>
        <v>25000 btu</v>
      </c>
      <c r="G51" s="372"/>
      <c r="H51" s="491" t="str">
        <f>'[1]RECOND COMP'!$P51</f>
        <v>CU - 100 QC</v>
      </c>
      <c r="I51" s="281">
        <f>'[1]RECOND COMP'!$S51</f>
        <v>8878.73871832169</v>
      </c>
      <c r="J51" s="176"/>
      <c r="K51" s="486"/>
      <c r="L51" s="39"/>
      <c r="N51" s="39"/>
      <c r="P51" s="39"/>
      <c r="Q51" s="39"/>
      <c r="R51" s="39"/>
      <c r="S51" s="39"/>
      <c r="T51" s="39"/>
      <c r="U51" s="39"/>
      <c r="V51" s="39"/>
      <c r="W51" s="39"/>
      <c r="X51" s="39"/>
      <c r="Y51" s="39"/>
      <c r="Z51" s="39"/>
      <c r="AA51" s="39"/>
      <c r="AB51" s="39"/>
      <c r="AK51" s="509"/>
      <c r="AL51" s="509"/>
      <c r="AM51" s="301"/>
      <c r="AN51" s="301"/>
      <c r="AO51" s="509"/>
      <c r="AP51" s="509"/>
    </row>
    <row r="52" spans="1:42">
      <c r="A52" s="492" t="str">
        <f>'[1]RECOND COMP'!$A52</f>
        <v>REC043</v>
      </c>
      <c r="B52" s="501" t="str">
        <f>'[1]RECOND COMP'!B52</f>
        <v>4T-8.2</v>
      </c>
      <c r="C52" s="496"/>
      <c r="D52" s="505">
        <v>8</v>
      </c>
      <c r="E52" s="494">
        <f>'[1]RECOND COMP'!J52</f>
        <v>4353.23383084577</v>
      </c>
      <c r="F52" s="489" t="str">
        <f>'[1]RECOND COMP'!$M52</f>
        <v>30888 btu</v>
      </c>
      <c r="G52" s="372"/>
      <c r="H52" s="491" t="str">
        <f>'[1]RECOND COMP'!$P52</f>
        <v>CU - 125 QC</v>
      </c>
      <c r="I52" s="281">
        <f>'[1]RECOND COMP'!$S52</f>
        <v>10445.75591856</v>
      </c>
      <c r="J52" s="176"/>
      <c r="K52" s="486"/>
      <c r="L52" s="39"/>
      <c r="N52" s="39"/>
      <c r="P52" s="39"/>
      <c r="Q52" s="39"/>
      <c r="R52" s="39"/>
      <c r="S52" s="39"/>
      <c r="T52" s="39"/>
      <c r="U52" s="39"/>
      <c r="V52" s="39"/>
      <c r="W52" s="39"/>
      <c r="X52" s="39"/>
      <c r="Y52" s="39"/>
      <c r="Z52" s="39"/>
      <c r="AA52" s="39"/>
      <c r="AB52" s="39"/>
      <c r="AK52" s="509"/>
      <c r="AL52" s="509"/>
      <c r="AM52" s="301"/>
      <c r="AN52" s="301"/>
      <c r="AO52" s="509"/>
      <c r="AP52" s="509"/>
    </row>
    <row r="53" spans="1:42">
      <c r="A53" s="492" t="str">
        <f>'[1]RECOND COMP'!$A53</f>
        <v>REC044</v>
      </c>
      <c r="B53" s="501" t="str">
        <f>'[1]RECOND COMP'!B53</f>
        <v>4TCS-8.2</v>
      </c>
      <c r="C53" s="496"/>
      <c r="D53" s="505">
        <v>8</v>
      </c>
      <c r="E53" s="494">
        <f>'[1]RECOND COMP'!J53</f>
        <v>5597.01492537314</v>
      </c>
      <c r="F53" s="489" t="str">
        <f>'[1]RECOND COMP'!$M53</f>
        <v>30889 btu</v>
      </c>
      <c r="G53" s="372"/>
      <c r="H53" s="491" t="str">
        <f>'[1]RECOND COMP'!$P53</f>
        <v>CU - 125 QC</v>
      </c>
      <c r="I53" s="281">
        <f>'[1]RECOND COMP'!$S53</f>
        <v>11593.8615442776</v>
      </c>
      <c r="J53" s="176"/>
      <c r="K53" s="486"/>
      <c r="L53" s="39"/>
      <c r="N53" s="39"/>
      <c r="P53" s="39"/>
      <c r="Q53" s="39"/>
      <c r="R53" s="39"/>
      <c r="S53" s="39"/>
      <c r="T53" s="39"/>
      <c r="U53" s="39"/>
      <c r="V53" s="39"/>
      <c r="W53" s="39"/>
      <c r="X53" s="39"/>
      <c r="Y53" s="39"/>
      <c r="Z53" s="39"/>
      <c r="AA53" s="39"/>
      <c r="AB53" s="39"/>
      <c r="AK53" s="509"/>
      <c r="AL53" s="509"/>
      <c r="AM53" s="301"/>
      <c r="AN53" s="301"/>
      <c r="AO53" s="509"/>
      <c r="AP53" s="509"/>
    </row>
    <row r="54" spans="1:42">
      <c r="A54" s="492" t="str">
        <f>'[1]RECOND COMP'!$A54</f>
        <v>REC045</v>
      </c>
      <c r="B54" s="501" t="str">
        <f>'[1]RECOND COMP'!B54</f>
        <v>4P-10.2</v>
      </c>
      <c r="C54" s="496"/>
      <c r="D54" s="505">
        <v>10</v>
      </c>
      <c r="E54" s="494">
        <f>'[1]RECOND COMP'!J54</f>
        <v>4601.99004975124</v>
      </c>
      <c r="F54" s="489" t="str">
        <f>'[1]RECOND COMP'!$M54</f>
        <v>35870 btu</v>
      </c>
      <c r="G54" s="372"/>
      <c r="H54" s="491" t="str">
        <f>'[1]RECOND COMP'!$P54</f>
        <v>CU - 144 QC</v>
      </c>
      <c r="I54" s="281">
        <f>'[1]RECOND COMP'!$S54</f>
        <v>11307.2754436053</v>
      </c>
      <c r="J54" s="176"/>
      <c r="K54" s="486"/>
      <c r="L54" s="39"/>
      <c r="N54" s="39"/>
      <c r="P54" s="39"/>
      <c r="Q54" s="39"/>
      <c r="R54" s="39"/>
      <c r="S54" s="39"/>
      <c r="T54" s="39"/>
      <c r="U54" s="39"/>
      <c r="V54" s="39"/>
      <c r="W54" s="39"/>
      <c r="X54" s="39"/>
      <c r="Y54" s="39"/>
      <c r="Z54" s="39"/>
      <c r="AA54" s="39"/>
      <c r="AB54" s="39"/>
      <c r="AK54" s="509"/>
      <c r="AL54" s="509"/>
      <c r="AM54" s="301"/>
      <c r="AN54" s="301"/>
      <c r="AO54" s="509"/>
      <c r="AP54" s="509"/>
    </row>
    <row r="55" spans="1:42">
      <c r="A55" s="492" t="str">
        <f>'[1]RECOND COMP'!$A55</f>
        <v>REC045.1</v>
      </c>
      <c r="B55" s="501" t="str">
        <f>'[1]RECOND COMP'!B55</f>
        <v>4PC-10.2</v>
      </c>
      <c r="C55" s="496"/>
      <c r="D55" s="505">
        <v>10</v>
      </c>
      <c r="E55" s="494">
        <f>'[1]RECOND COMP'!J55</f>
        <v>5166.66666666667</v>
      </c>
      <c r="F55" s="489" t="str">
        <f>'[1]RECOND COMP'!$M55</f>
        <v>35870 btu</v>
      </c>
      <c r="G55" s="372"/>
      <c r="H55" s="491" t="str">
        <f>'[1]RECOND COMP'!$P55</f>
        <v>CU - 144 QC</v>
      </c>
      <c r="I55" s="281">
        <f>'[1]RECOND COMP'!$S55</f>
        <v>12290.0538592195</v>
      </c>
      <c r="J55" s="176"/>
      <c r="K55" s="486"/>
      <c r="L55" s="39"/>
      <c r="N55" s="39"/>
      <c r="P55" s="39"/>
      <c r="Q55" s="39"/>
      <c r="R55" s="39"/>
      <c r="S55" s="39"/>
      <c r="T55" s="39"/>
      <c r="U55" s="39"/>
      <c r="V55" s="39"/>
      <c r="W55" s="39"/>
      <c r="X55" s="39"/>
      <c r="Y55" s="39"/>
      <c r="Z55" s="39"/>
      <c r="AA55" s="39"/>
      <c r="AB55" s="39"/>
      <c r="AK55" s="509"/>
      <c r="AL55" s="509"/>
      <c r="AM55" s="301"/>
      <c r="AN55" s="301"/>
      <c r="AO55" s="509"/>
      <c r="AP55" s="509"/>
    </row>
    <row r="56" spans="1:42">
      <c r="A56" s="492" t="str">
        <f>'[1]RECOND COMP'!$A56</f>
        <v>REC045.2</v>
      </c>
      <c r="B56" s="501" t="str">
        <f>'[1]RECOND COMP'!B56</f>
        <v>4PES12Y</v>
      </c>
      <c r="C56" s="496"/>
      <c r="D56" s="505">
        <v>12</v>
      </c>
      <c r="E56" s="494">
        <f>'[1]RECOND COMP'!J56</f>
        <v>5833.33333333333</v>
      </c>
      <c r="F56" s="489" t="str">
        <f>'[1]RECOND COMP'!$M56</f>
        <v>35870 btu</v>
      </c>
      <c r="G56" s="372"/>
      <c r="H56" s="491" t="str">
        <f>'[1]RECOND COMP'!$P56</f>
        <v>CU - 144 QC</v>
      </c>
      <c r="I56" s="281">
        <f>'[1]RECOND COMP'!$S56</f>
        <v>12443.9000130657</v>
      </c>
      <c r="J56" s="176"/>
      <c r="K56" s="486"/>
      <c r="L56" s="39"/>
      <c r="N56" s="39"/>
      <c r="P56" s="39"/>
      <c r="Q56" s="39"/>
      <c r="R56" s="39"/>
      <c r="S56" s="39"/>
      <c r="T56" s="39"/>
      <c r="U56" s="39"/>
      <c r="V56" s="39"/>
      <c r="W56" s="39"/>
      <c r="X56" s="39"/>
      <c r="Y56" s="39"/>
      <c r="Z56" s="39"/>
      <c r="AA56" s="39"/>
      <c r="AB56" s="39"/>
      <c r="AK56" s="509"/>
      <c r="AL56" s="509"/>
      <c r="AM56" s="301"/>
      <c r="AN56" s="301"/>
      <c r="AO56" s="509"/>
      <c r="AP56" s="509"/>
    </row>
    <row r="57" spans="1:42">
      <c r="A57" s="492" t="str">
        <f>'[1]RECOND COMP'!$A57</f>
        <v>REC046</v>
      </c>
      <c r="B57" s="501" t="str">
        <f>'[1]RECOND COMP'!B57</f>
        <v>4N-12.2</v>
      </c>
      <c r="C57" s="496"/>
      <c r="D57" s="505">
        <v>12</v>
      </c>
      <c r="E57" s="494">
        <f>'[1]RECOND COMP'!J57</f>
        <v>5223.88059701493</v>
      </c>
      <c r="F57" s="489" t="str">
        <f>'[1]RECOND COMP'!$M57</f>
        <v>41912 btu</v>
      </c>
      <c r="G57" s="372"/>
      <c r="H57" s="491" t="str">
        <f>'[1]RECOND COMP'!$P57</f>
        <v>CU - 160 QC</v>
      </c>
      <c r="I57" s="281">
        <f>'[1]RECOND COMP'!$S57</f>
        <v>12572.7151866706</v>
      </c>
      <c r="J57" s="176"/>
      <c r="K57" s="486"/>
      <c r="L57" s="39"/>
      <c r="N57" s="39"/>
      <c r="P57" s="39"/>
      <c r="Q57" s="39"/>
      <c r="R57" s="39"/>
      <c r="S57" s="39"/>
      <c r="T57" s="39"/>
      <c r="U57" s="39"/>
      <c r="V57" s="39"/>
      <c r="W57" s="39"/>
      <c r="X57" s="39"/>
      <c r="Y57" s="39"/>
      <c r="Z57" s="39"/>
      <c r="AA57" s="39"/>
      <c r="AB57" s="39"/>
      <c r="AK57" s="509"/>
      <c r="AL57" s="509"/>
      <c r="AM57" s="301"/>
      <c r="AN57" s="301"/>
      <c r="AO57" s="509"/>
      <c r="AP57" s="509"/>
    </row>
    <row r="58" spans="1:42">
      <c r="A58" s="492" t="str">
        <f>'[1]RECOND COMP'!$A58</f>
        <v>REC047</v>
      </c>
      <c r="B58" s="501" t="str">
        <f>'[1]RECOND COMP'!B58</f>
        <v>4NCS-12.2</v>
      </c>
      <c r="C58" s="496"/>
      <c r="D58" s="505">
        <v>12</v>
      </c>
      <c r="E58" s="494">
        <f>'[1]RECOND COMP'!J58</f>
        <v>5845.77114427861</v>
      </c>
      <c r="F58" s="489" t="str">
        <f>'[1]RECOND COMP'!$M58</f>
        <v>41913 btu</v>
      </c>
      <c r="G58" s="372"/>
      <c r="H58" s="491" t="str">
        <f>'[1]RECOND COMP'!$P58</f>
        <v>CU - 160 QC</v>
      </c>
      <c r="I58" s="281">
        <f>'[1]RECOND COMP'!$S58</f>
        <v>13146.7679995294</v>
      </c>
      <c r="J58" s="176"/>
      <c r="K58" s="486"/>
      <c r="L58" s="39"/>
      <c r="N58" s="39"/>
      <c r="P58" s="39"/>
      <c r="Q58" s="39"/>
      <c r="R58" s="39"/>
      <c r="S58" s="39"/>
      <c r="T58" s="39"/>
      <c r="U58" s="39"/>
      <c r="V58" s="39"/>
      <c r="W58" s="39"/>
      <c r="X58" s="39"/>
      <c r="Y58" s="39"/>
      <c r="Z58" s="39"/>
      <c r="AA58" s="39"/>
      <c r="AB58" s="39"/>
      <c r="AK58" s="509"/>
      <c r="AL58" s="509"/>
      <c r="AM58" s="301"/>
      <c r="AN58" s="301"/>
      <c r="AO58" s="509"/>
      <c r="AP58" s="509"/>
    </row>
    <row r="59" spans="1:42">
      <c r="A59" s="492" t="str">
        <f>'[1]RECOND COMP'!$A59</f>
        <v>REC048</v>
      </c>
      <c r="B59" s="501" t="str">
        <f>'[1]RECOND COMP'!B59</f>
        <v>4J-13.2</v>
      </c>
      <c r="C59" s="496"/>
      <c r="D59" s="505">
        <v>13</v>
      </c>
      <c r="E59" s="494">
        <f>'[1]RECOND COMP'!J59</f>
        <v>6218.90547263682</v>
      </c>
      <c r="F59" s="489" t="str">
        <f>'[1]RECOND COMP'!$M59</f>
        <v>47030 btu</v>
      </c>
      <c r="G59" s="372"/>
      <c r="H59" s="491" t="str">
        <f>'[1]RECOND COMP'!$P59</f>
        <v>CU - 200 QC</v>
      </c>
      <c r="I59" s="281">
        <f>'[1]RECOND COMP'!$S59</f>
        <v>15295.4977072123</v>
      </c>
      <c r="J59" s="176"/>
      <c r="K59" s="486"/>
      <c r="L59" s="39"/>
      <c r="N59" s="39"/>
      <c r="P59" s="39"/>
      <c r="Q59" s="39"/>
      <c r="R59" s="39"/>
      <c r="S59" s="39"/>
      <c r="T59" s="39"/>
      <c r="U59" s="39"/>
      <c r="V59" s="39"/>
      <c r="W59" s="39"/>
      <c r="X59" s="39"/>
      <c r="Y59" s="39"/>
      <c r="Z59" s="39"/>
      <c r="AA59" s="39"/>
      <c r="AB59" s="39"/>
      <c r="AK59" s="509"/>
      <c r="AL59" s="509"/>
      <c r="AM59" s="301"/>
      <c r="AN59" s="301"/>
      <c r="AO59" s="509"/>
      <c r="AP59" s="509"/>
    </row>
    <row r="60" spans="1:42">
      <c r="A60" s="492" t="str">
        <f>'[1]RECOND COMP'!$A60</f>
        <v>REC049</v>
      </c>
      <c r="B60" s="501" t="str">
        <f>'[1]RECOND COMP'!B60</f>
        <v>4H-15.2</v>
      </c>
      <c r="C60" s="496"/>
      <c r="D60" s="327">
        <v>15</v>
      </c>
      <c r="E60" s="494">
        <f>'[1]RECOND COMP'!J60</f>
        <v>6592.03980099502</v>
      </c>
      <c r="F60" s="489" t="str">
        <f>'[1]RECOND COMP'!$M60</f>
        <v>53925 btu</v>
      </c>
      <c r="G60" s="372"/>
      <c r="H60" s="491" t="str">
        <f>'[1]RECOND COMP'!$P60</f>
        <v>CU - 200 QC</v>
      </c>
      <c r="I60" s="281">
        <f>'[1]RECOND COMP'!$S60</f>
        <v>15639.9293949275</v>
      </c>
      <c r="J60" s="176"/>
      <c r="K60" s="486"/>
      <c r="L60" s="39"/>
      <c r="N60" s="39"/>
      <c r="P60" s="39"/>
      <c r="Q60" s="39"/>
      <c r="R60" s="39"/>
      <c r="S60" s="39"/>
      <c r="T60" s="39"/>
      <c r="U60" s="39"/>
      <c r="V60" s="39"/>
      <c r="W60" s="39"/>
      <c r="X60" s="39"/>
      <c r="Y60" s="39"/>
      <c r="Z60" s="39"/>
      <c r="AA60" s="39"/>
      <c r="AB60" s="39"/>
      <c r="AK60" s="509"/>
      <c r="AL60" s="509"/>
      <c r="AM60" s="301"/>
      <c r="AN60" s="301"/>
      <c r="AO60" s="509"/>
      <c r="AP60" s="509"/>
    </row>
    <row r="61" spans="1:42">
      <c r="A61" s="492" t="str">
        <f>'[1]RECOND COMP'!$A61</f>
        <v>REC050</v>
      </c>
      <c r="B61" s="501" t="str">
        <f>'[1]RECOND COMP'!B61</f>
        <v>4G-20.2</v>
      </c>
      <c r="C61" s="496"/>
      <c r="D61" s="327">
        <v>20</v>
      </c>
      <c r="E61" s="494">
        <f>'[1]RECOND COMP'!J61</f>
        <v>6592.03980099502</v>
      </c>
      <c r="F61" s="489" t="str">
        <f>'[1]RECOND COMP'!$M61</f>
        <v>62630 btu</v>
      </c>
      <c r="G61" s="372"/>
      <c r="H61" s="491" t="str">
        <f>'[1]RECOND COMP'!$P61</f>
        <v>CU - 250 QC</v>
      </c>
      <c r="I61" s="281">
        <f>'[1]RECOND COMP'!$S61</f>
        <v>18616.9475658628</v>
      </c>
      <c r="J61" s="176"/>
      <c r="K61" s="486"/>
      <c r="L61" s="39"/>
      <c r="N61" s="39"/>
      <c r="P61" s="39"/>
      <c r="Q61" s="39"/>
      <c r="R61" s="39"/>
      <c r="S61" s="39"/>
      <c r="T61" s="39"/>
      <c r="U61" s="39"/>
      <c r="V61" s="39"/>
      <c r="W61" s="39"/>
      <c r="X61" s="39"/>
      <c r="Y61" s="39"/>
      <c r="Z61" s="39"/>
      <c r="AA61" s="39"/>
      <c r="AB61" s="39"/>
      <c r="AK61" s="509"/>
      <c r="AL61" s="509"/>
      <c r="AM61" s="301"/>
      <c r="AN61" s="301"/>
      <c r="AO61" s="509"/>
      <c r="AP61" s="509"/>
    </row>
    <row r="62" spans="1:42">
      <c r="A62" s="492" t="str">
        <f>'[1]RECOND COMP'!$A62</f>
        <v>REC051</v>
      </c>
      <c r="B62" s="501" t="str">
        <f>'[1]RECOND COMP'!B62</f>
        <v>6J-22.2</v>
      </c>
      <c r="C62" s="496"/>
      <c r="D62" s="327">
        <v>22</v>
      </c>
      <c r="E62" s="494">
        <f>'[1]RECOND COMP'!J62</f>
        <v>8706.46766169154</v>
      </c>
      <c r="F62" s="489" t="str">
        <f>'[1]RECOND COMP'!$M62</f>
        <v>69800 btu</v>
      </c>
      <c r="G62" s="372"/>
      <c r="H62" s="491" t="str">
        <f>'[1]RECOND COMP'!$P62</f>
        <v>CU - 250 QC</v>
      </c>
      <c r="I62" s="281">
        <f>'[1]RECOND COMP'!$S62</f>
        <v>21290.3054872366</v>
      </c>
      <c r="J62" s="176"/>
      <c r="K62" s="486"/>
      <c r="L62" s="39"/>
      <c r="N62" s="39"/>
      <c r="P62" s="39"/>
      <c r="Q62" s="39"/>
      <c r="R62" s="39"/>
      <c r="S62" s="39"/>
      <c r="T62" s="39"/>
      <c r="U62" s="39"/>
      <c r="V62" s="39"/>
      <c r="W62" s="39"/>
      <c r="X62" s="39"/>
      <c r="Y62" s="39"/>
      <c r="Z62" s="39"/>
      <c r="AA62" s="39"/>
      <c r="AB62" s="39"/>
      <c r="AK62" s="509"/>
      <c r="AL62" s="509"/>
      <c r="AM62" s="301"/>
      <c r="AN62" s="301"/>
      <c r="AO62" s="509"/>
      <c r="AP62" s="509"/>
    </row>
    <row r="63" spans="1:42">
      <c r="A63" s="492" t="str">
        <f>'[1]RECOND COMP'!$A63</f>
        <v>REC052</v>
      </c>
      <c r="B63" s="501" t="str">
        <f>'[1]RECOND COMP'!B63</f>
        <v>6H-25.2</v>
      </c>
      <c r="C63" s="496"/>
      <c r="D63" s="327">
        <v>25</v>
      </c>
      <c r="E63" s="494">
        <f>'[1]RECOND COMP'!J63</f>
        <v>8955.22388059702</v>
      </c>
      <c r="F63" s="489" t="str">
        <f>'[1]RECOND COMP'!$M63</f>
        <v>80888 btu</v>
      </c>
      <c r="G63" s="372"/>
      <c r="H63" s="491" t="str">
        <f>'[1]RECOND COMP'!$P63</f>
        <v>CU - 300 QC</v>
      </c>
      <c r="I63" s="281">
        <f>'[1]RECOND COMP'!$S63</f>
        <v>22636.5895198022</v>
      </c>
      <c r="J63" s="176"/>
      <c r="K63" s="486"/>
      <c r="L63" s="39"/>
      <c r="N63" s="39"/>
      <c r="P63" s="39"/>
      <c r="Q63" s="39"/>
      <c r="R63" s="39"/>
      <c r="S63" s="39"/>
      <c r="T63" s="39"/>
      <c r="U63" s="39"/>
      <c r="V63" s="39"/>
      <c r="W63" s="39"/>
      <c r="X63" s="39"/>
      <c r="Y63" s="39"/>
      <c r="Z63" s="39"/>
      <c r="AA63" s="39"/>
      <c r="AB63" s="39"/>
      <c r="AK63" s="509"/>
      <c r="AL63" s="509"/>
      <c r="AM63" s="301"/>
      <c r="AN63" s="301"/>
      <c r="AO63" s="509"/>
      <c r="AP63" s="509"/>
    </row>
    <row r="64" spans="1:42">
      <c r="A64" s="492" t="str">
        <f>'[1]RECOND COMP'!$A64</f>
        <v>REC053</v>
      </c>
      <c r="B64" s="501" t="str">
        <f>'[1]RECOND COMP'!B64</f>
        <v>6G-30.2</v>
      </c>
      <c r="C64" s="496"/>
      <c r="D64" s="327">
        <v>30</v>
      </c>
      <c r="E64" s="494">
        <f>'[1]RECOND COMP'!J64</f>
        <v>9079.60199004975</v>
      </c>
      <c r="F64" s="489" t="str">
        <f>'[1]RECOND COMP'!$M64</f>
        <v>93858 btu</v>
      </c>
      <c r="G64" s="372"/>
      <c r="H64" s="491" t="str">
        <f>'[1]RECOND COMP'!$P64</f>
        <v>CU - 350 QC</v>
      </c>
      <c r="I64" s="281">
        <f>'[1]RECOND COMP'!$S64</f>
        <v>24536.9938280143</v>
      </c>
      <c r="J64" s="176"/>
      <c r="K64" s="486"/>
      <c r="L64" s="39"/>
      <c r="N64" s="39"/>
      <c r="P64" s="39"/>
      <c r="Q64" s="39"/>
      <c r="R64" s="39"/>
      <c r="S64" s="39"/>
      <c r="T64" s="39"/>
      <c r="U64" s="39"/>
      <c r="V64" s="39"/>
      <c r="W64" s="39"/>
      <c r="X64" s="39"/>
      <c r="Y64" s="39"/>
      <c r="Z64" s="39"/>
      <c r="AA64" s="39"/>
      <c r="AB64" s="39"/>
      <c r="AK64" s="509"/>
      <c r="AL64" s="509"/>
      <c r="AM64" s="301"/>
      <c r="AN64" s="301"/>
      <c r="AO64" s="509"/>
      <c r="AP64" s="509"/>
    </row>
    <row r="65" spans="1:42">
      <c r="A65" s="492" t="str">
        <f>'[1]RECOND COMP'!$A66</f>
        <v>REC054</v>
      </c>
      <c r="B65" s="501" t="str">
        <f>'[1]RECOND COMP'!B66</f>
        <v>6F-40.2</v>
      </c>
      <c r="C65" s="499"/>
      <c r="D65" s="327">
        <v>40</v>
      </c>
      <c r="E65" s="494">
        <f>'[1]RECOND COMP'!J66</f>
        <v>10074.6268656716</v>
      </c>
      <c r="F65" s="489" t="str">
        <f>'[1]RECOND COMP'!$M66</f>
        <v>113482btu</v>
      </c>
      <c r="G65" s="372"/>
      <c r="H65" s="491" t="str">
        <f>'[1]RECOND COMP'!$P66</f>
        <v>CU - 400 QC</v>
      </c>
      <c r="I65" s="281">
        <f>'[1]RECOND COMP'!$S66</f>
        <v>27856.099091477</v>
      </c>
      <c r="J65" s="176"/>
      <c r="K65" s="486"/>
      <c r="L65" s="39"/>
      <c r="N65" s="39"/>
      <c r="P65" s="39"/>
      <c r="Q65" s="39"/>
      <c r="R65" s="39"/>
      <c r="S65" s="39"/>
      <c r="T65" s="39"/>
      <c r="U65" s="39"/>
      <c r="V65" s="39"/>
      <c r="W65" s="39"/>
      <c r="X65" s="39"/>
      <c r="Y65" s="39"/>
      <c r="Z65" s="39"/>
      <c r="AA65" s="39"/>
      <c r="AB65" s="39"/>
      <c r="AK65" s="509"/>
      <c r="AL65" s="509"/>
      <c r="AM65" s="301"/>
      <c r="AN65" s="301"/>
      <c r="AO65" s="509"/>
      <c r="AP65" s="509"/>
    </row>
    <row r="66" customHeight="1" spans="1:42">
      <c r="A66" s="492" t="str">
        <f>'[1]RECOND COMP'!$A67</f>
        <v>REC055</v>
      </c>
      <c r="B66" s="501" t="str">
        <f>'[1]RECOND COMP'!B67</f>
        <v>S4T-5.2</v>
      </c>
      <c r="C66" s="510" t="s">
        <v>248</v>
      </c>
      <c r="D66" s="505">
        <v>5</v>
      </c>
      <c r="E66" s="494" t="str">
        <f>'[1]RECOND COMP'!J67</f>
        <v>~</v>
      </c>
      <c r="F66" s="489" t="str">
        <f>'[1]RECOND COMP'!$M67</f>
        <v>26200 btu</v>
      </c>
      <c r="G66" s="372"/>
      <c r="H66" s="491" t="str">
        <f>'[1]RECOND COMP'!$P67</f>
        <v>CU - 90 QC</v>
      </c>
      <c r="I66" s="281">
        <f>'[1]RECOND COMP'!$S67</f>
        <v>9215.4887244325</v>
      </c>
      <c r="J66" s="176"/>
      <c r="K66" s="486"/>
      <c r="L66" s="39"/>
      <c r="N66" s="39"/>
      <c r="P66" s="39"/>
      <c r="Q66" s="39"/>
      <c r="R66" s="39"/>
      <c r="S66" s="39"/>
      <c r="T66" s="39"/>
      <c r="U66" s="39"/>
      <c r="V66" s="39"/>
      <c r="W66" s="39"/>
      <c r="X66" s="39"/>
      <c r="Y66" s="39"/>
      <c r="Z66" s="39"/>
      <c r="AA66" s="39"/>
      <c r="AB66" s="39"/>
      <c r="AK66" s="509"/>
      <c r="AL66" s="509"/>
      <c r="AM66" s="301"/>
      <c r="AN66" s="301"/>
      <c r="AO66" s="509"/>
      <c r="AP66" s="509"/>
    </row>
    <row r="67" spans="1:42">
      <c r="A67" s="492" t="str">
        <f>'[1]RECOND COMP'!$A68</f>
        <v>REC056</v>
      </c>
      <c r="B67" s="501" t="str">
        <f>'[1]RECOND COMP'!B68</f>
        <v>S4N-8.2</v>
      </c>
      <c r="C67" s="511"/>
      <c r="D67" s="505">
        <v>8</v>
      </c>
      <c r="E67" s="494" t="str">
        <f>'[1]RECOND COMP'!J68</f>
        <v>~</v>
      </c>
      <c r="F67" s="489" t="str">
        <f>'[1]RECOND COMP'!$M68</f>
        <v>37500 btu</v>
      </c>
      <c r="G67" s="372"/>
      <c r="H67" s="491" t="str">
        <f>'[1]RECOND COMP'!$P68</f>
        <v>CU - 125 QC</v>
      </c>
      <c r="I67" s="281">
        <f>'[1]RECOND COMP'!$S68</f>
        <v>11446.7498238291</v>
      </c>
      <c r="J67" s="176"/>
      <c r="K67" s="486"/>
      <c r="L67" s="39"/>
      <c r="N67" s="39"/>
      <c r="P67" s="39"/>
      <c r="Q67" s="39"/>
      <c r="R67" s="39"/>
      <c r="S67" s="39"/>
      <c r="T67" s="39"/>
      <c r="U67" s="39"/>
      <c r="V67" s="39"/>
      <c r="W67" s="39"/>
      <c r="X67" s="39"/>
      <c r="Y67" s="39"/>
      <c r="Z67" s="39"/>
      <c r="AA67" s="39"/>
      <c r="AB67" s="39"/>
      <c r="AK67" s="509"/>
      <c r="AL67" s="509"/>
      <c r="AM67" s="301"/>
      <c r="AN67" s="301"/>
      <c r="AO67" s="509"/>
      <c r="AP67" s="509"/>
    </row>
    <row r="68" spans="1:42">
      <c r="A68" s="492" t="str">
        <f>'[1]RECOND COMP'!$A69</f>
        <v>REC057</v>
      </c>
      <c r="B68" s="501" t="str">
        <f>'[1]RECOND COMP'!B69</f>
        <v>S4G-12.2</v>
      </c>
      <c r="C68" s="511"/>
      <c r="D68" s="512">
        <v>12</v>
      </c>
      <c r="E68" s="494" t="str">
        <f>'[1]RECOND COMP'!J69</f>
        <v>~</v>
      </c>
      <c r="F68" s="489" t="str">
        <f>'[1]RECOND COMP'!$M69</f>
        <v>56550 btu</v>
      </c>
      <c r="G68" s="372"/>
      <c r="H68" s="491" t="str">
        <f>'[1]RECOND COMP'!$P69</f>
        <v>CU - 160 QC</v>
      </c>
      <c r="I68" s="281">
        <f>'[1]RECOND COMP'!$S69</f>
        <v>15166.0497069323</v>
      </c>
      <c r="J68" s="176"/>
      <c r="K68" s="486"/>
      <c r="L68" s="39"/>
      <c r="N68" s="39"/>
      <c r="P68" s="39"/>
      <c r="Q68" s="39"/>
      <c r="R68" s="39"/>
      <c r="S68" s="39"/>
      <c r="T68" s="39"/>
      <c r="U68" s="39"/>
      <c r="V68" s="39"/>
      <c r="W68" s="39"/>
      <c r="X68" s="39"/>
      <c r="Y68" s="39"/>
      <c r="Z68" s="39"/>
      <c r="AA68" s="39"/>
      <c r="AB68" s="39"/>
      <c r="AK68" s="509"/>
      <c r="AL68" s="509"/>
      <c r="AM68" s="301"/>
      <c r="AN68" s="301"/>
      <c r="AO68" s="509"/>
      <c r="AP68" s="509"/>
    </row>
    <row r="69" spans="1:42">
      <c r="A69" s="492" t="str">
        <f>'[1]RECOND COMP'!$A70</f>
        <v>REC058</v>
      </c>
      <c r="B69" s="501" t="str">
        <f>'[1]RECOND COMP'!B70</f>
        <v>S6J-16.2</v>
      </c>
      <c r="C69" s="511"/>
      <c r="D69" s="327">
        <v>16</v>
      </c>
      <c r="E69" s="494" t="str">
        <f>'[1]RECOND COMP'!J70</f>
        <v>~</v>
      </c>
      <c r="F69" s="489" t="str">
        <f>'[1]RECOND COMP'!$M70</f>
        <v>84000 btu</v>
      </c>
      <c r="G69" s="372"/>
      <c r="H69" s="491" t="str">
        <f>'[1]RECOND COMP'!$P70</f>
        <v>CU - 200 QC</v>
      </c>
      <c r="I69" s="281">
        <f>'[1]RECOND COMP'!$S70</f>
        <v>19396.5859005357</v>
      </c>
      <c r="J69" s="176"/>
      <c r="K69" s="486"/>
      <c r="L69" s="39"/>
      <c r="N69" s="39"/>
      <c r="P69" s="39"/>
      <c r="Q69" s="39"/>
      <c r="R69" s="39"/>
      <c r="S69" s="39"/>
      <c r="T69" s="39"/>
      <c r="U69" s="39"/>
      <c r="V69" s="39"/>
      <c r="W69" s="39"/>
      <c r="X69" s="39"/>
      <c r="Y69" s="39"/>
      <c r="Z69" s="39"/>
      <c r="AA69" s="39"/>
      <c r="AB69" s="39"/>
      <c r="AK69" s="509"/>
      <c r="AL69" s="509"/>
      <c r="AM69" s="301"/>
      <c r="AN69" s="301"/>
      <c r="AO69" s="509"/>
      <c r="AP69" s="509"/>
    </row>
    <row r="70" spans="1:42">
      <c r="A70" s="492" t="str">
        <f>'[1]RECOND COMP'!$A71</f>
        <v>REC059</v>
      </c>
      <c r="B70" s="501" t="str">
        <f>'[1]RECOND COMP'!B71</f>
        <v>S6H-20.2</v>
      </c>
      <c r="C70" s="511"/>
      <c r="D70" s="327">
        <v>20</v>
      </c>
      <c r="E70" s="494">
        <f>'[1]RECOND COMP'!J71</f>
        <v>8802.14313050134</v>
      </c>
      <c r="F70" s="489" t="str">
        <f>'[1]RECOND COMP'!$M71</f>
        <v>94000 btu</v>
      </c>
      <c r="G70" s="372"/>
      <c r="H70" s="491" t="str">
        <f>'[1]RECOND COMP'!$P71</f>
        <v>CU - 250 QC</v>
      </c>
      <c r="I70" s="281">
        <f>'[1]RECOND COMP'!$S71</f>
        <v>22453.7445528138</v>
      </c>
      <c r="J70" s="176"/>
      <c r="K70" s="486"/>
      <c r="L70" s="39"/>
      <c r="N70" s="39"/>
      <c r="P70" s="39"/>
      <c r="Q70" s="39"/>
      <c r="R70" s="39"/>
      <c r="S70" s="39"/>
      <c r="T70" s="39"/>
      <c r="U70" s="39"/>
      <c r="V70" s="39"/>
      <c r="W70" s="39"/>
      <c r="X70" s="39"/>
      <c r="Y70" s="39"/>
      <c r="Z70" s="39"/>
      <c r="AA70" s="39"/>
      <c r="AB70" s="39"/>
      <c r="AK70" s="509"/>
      <c r="AL70" s="509"/>
      <c r="AM70" s="301"/>
      <c r="AN70" s="301"/>
      <c r="AO70" s="509"/>
      <c r="AP70" s="509"/>
    </row>
    <row r="71" spans="1:42">
      <c r="A71" s="492" t="str">
        <f>'[1]RECOND COMP'!$A72</f>
        <v>REC060</v>
      </c>
      <c r="B71" s="501" t="str">
        <f>'[1]RECOND COMP'!B72</f>
        <v>S6G-25.2</v>
      </c>
      <c r="C71" s="511"/>
      <c r="D71" s="327">
        <v>25</v>
      </c>
      <c r="E71" s="494">
        <f>'[1]RECOND COMP'!J72</f>
        <v>9535.65505804312</v>
      </c>
      <c r="F71" s="489" t="str">
        <f>'[1]RECOND COMP'!$M72</f>
        <v>111780 btu</v>
      </c>
      <c r="G71" s="372"/>
      <c r="H71" s="491" t="str">
        <f>'[1]RECOND COMP'!$P72</f>
        <v>CU - 300 QC</v>
      </c>
      <c r="I71" s="281">
        <f>'[1]RECOND COMP'!$S72</f>
        <v>24122.6806438044</v>
      </c>
      <c r="J71" s="176"/>
      <c r="K71" s="486"/>
      <c r="L71" s="39"/>
      <c r="N71" s="39"/>
      <c r="P71" s="39"/>
      <c r="Q71" s="39"/>
      <c r="R71" s="39"/>
      <c r="S71" s="39"/>
      <c r="T71" s="39"/>
      <c r="U71" s="39"/>
      <c r="V71" s="39"/>
      <c r="W71" s="39"/>
      <c r="X71" s="39"/>
      <c r="Y71" s="39"/>
      <c r="Z71" s="39"/>
      <c r="AA71" s="39"/>
      <c r="AB71" s="39"/>
      <c r="AK71" s="509"/>
      <c r="AL71" s="509"/>
      <c r="AM71" s="301"/>
      <c r="AN71" s="301"/>
      <c r="AO71" s="509"/>
      <c r="AP71" s="509"/>
    </row>
    <row r="72" spans="1:42">
      <c r="A72" s="492" t="str">
        <f>'[1]RECOND COMP'!$A73</f>
        <v>REC061</v>
      </c>
      <c r="B72" s="501" t="str">
        <f>'[1]RECOND COMP'!B73</f>
        <v>S6F-30.2</v>
      </c>
      <c r="C72" s="513"/>
      <c r="D72" s="327">
        <v>30</v>
      </c>
      <c r="E72" s="494">
        <f>'[1]RECOND COMP'!J73</f>
        <v>12672.4866234863</v>
      </c>
      <c r="F72" s="489" t="str">
        <f>'[1]RECOND COMP'!$M73</f>
        <v>133800btu</v>
      </c>
      <c r="G72" s="372"/>
      <c r="H72" s="491" t="str">
        <f>'[1]RECOND COMP'!$P73</f>
        <v>CU - 350 QC</v>
      </c>
      <c r="I72" s="281">
        <f>'[1]RECOND COMP'!$S73</f>
        <v>26872.8233167745</v>
      </c>
      <c r="J72" s="176"/>
      <c r="K72" s="486"/>
      <c r="L72" s="39"/>
      <c r="N72" s="39"/>
      <c r="P72" s="39"/>
      <c r="Q72" s="39"/>
      <c r="R72" s="39"/>
      <c r="S72" s="39"/>
      <c r="T72" s="39"/>
      <c r="U72" s="39"/>
      <c r="V72" s="39"/>
      <c r="W72" s="39"/>
      <c r="X72" s="39"/>
      <c r="Y72" s="39"/>
      <c r="Z72" s="39"/>
      <c r="AA72" s="39"/>
      <c r="AB72" s="39"/>
      <c r="AK72" s="509"/>
      <c r="AL72" s="509"/>
      <c r="AM72" s="301"/>
      <c r="AN72" s="301"/>
      <c r="AO72" s="509"/>
      <c r="AP72" s="509"/>
    </row>
    <row r="73" ht="24" spans="1:42">
      <c r="A73" s="492" t="str">
        <f>'[1]RECOND COMP'!$A74</f>
        <v>REC062</v>
      </c>
      <c r="B73" s="501" t="str">
        <f>'[1]RECOND COMP'!B74</f>
        <v>HSKC6461-60</v>
      </c>
      <c r="C73" s="514" t="s">
        <v>249</v>
      </c>
      <c r="D73" s="327">
        <v>60</v>
      </c>
      <c r="E73" s="494">
        <f>'[1]RECOND COMP'!J74</f>
        <v>9328.35820895523</v>
      </c>
      <c r="F73" s="489" t="str">
        <f>'[1]RECOND COMP'!$M74</f>
        <v>174750 btu -20c</v>
      </c>
      <c r="G73" s="372"/>
      <c r="H73" s="491" t="str">
        <f>'[1]RECOND COMP'!$P74</f>
        <v>HTC 75</v>
      </c>
      <c r="I73" s="281">
        <f>'[1]RECOND COMP'!$S74</f>
        <v>30981.6028919297</v>
      </c>
      <c r="J73" s="176"/>
      <c r="K73" s="39"/>
      <c r="L73" s="39"/>
      <c r="N73" s="39"/>
      <c r="P73" s="39"/>
      <c r="Q73" s="39"/>
      <c r="R73" s="39"/>
      <c r="S73" s="39"/>
      <c r="T73" s="39"/>
      <c r="U73" s="39"/>
      <c r="V73" s="39"/>
      <c r="W73" s="39"/>
      <c r="X73" s="39"/>
      <c r="Y73" s="39"/>
      <c r="Z73" s="39"/>
      <c r="AA73" s="39"/>
      <c r="AB73" s="39"/>
      <c r="AK73" s="509"/>
      <c r="AL73" s="509"/>
      <c r="AM73" s="301"/>
      <c r="AN73" s="301"/>
      <c r="AO73" s="509"/>
      <c r="AP73" s="509"/>
    </row>
    <row r="74" ht="24" spans="1:42">
      <c r="A74" s="492" t="str">
        <f>'[1]RECOND COMP'!$A75</f>
        <v>REC063</v>
      </c>
      <c r="B74" s="501" t="str">
        <f>'[1]RECOND COMP'!B75</f>
        <v>HSKC7461-80</v>
      </c>
      <c r="C74" s="515"/>
      <c r="D74" s="327">
        <v>80</v>
      </c>
      <c r="E74" s="494">
        <f>'[1]RECOND COMP'!J75</f>
        <v>9950.24875621891</v>
      </c>
      <c r="F74" s="489" t="str">
        <f>'[1]RECOND COMP'!$M75</f>
        <v>239250 btu -20c</v>
      </c>
      <c r="G74" s="373"/>
      <c r="H74" s="491" t="str">
        <f>'[1]RECOND COMP'!$P75</f>
        <v>HTC 75</v>
      </c>
      <c r="I74" s="281">
        <f>'[1]RECOND COMP'!$S75</f>
        <v>34131.3295673502</v>
      </c>
      <c r="J74" s="177"/>
      <c r="K74" s="39"/>
      <c r="L74" s="39"/>
      <c r="N74" s="39"/>
      <c r="P74" s="39"/>
      <c r="Q74" s="39"/>
      <c r="R74" s="39"/>
      <c r="S74" s="39"/>
      <c r="T74" s="39"/>
      <c r="U74" s="39"/>
      <c r="V74" s="39"/>
      <c r="W74" s="39"/>
      <c r="X74" s="39"/>
      <c r="Y74" s="39"/>
      <c r="Z74" s="39"/>
      <c r="AA74" s="39"/>
      <c r="AB74" s="39"/>
      <c r="AK74" s="509"/>
      <c r="AL74" s="509"/>
      <c r="AM74" s="301"/>
      <c r="AN74" s="301"/>
      <c r="AO74" s="509"/>
      <c r="AP74" s="509"/>
    </row>
    <row r="75" s="181" customFormat="1" customHeight="1" spans="1:42">
      <c r="A75" s="492" t="str">
        <f>'[1]RECOND COMP'!$A76</f>
        <v>REC064</v>
      </c>
      <c r="B75" s="501" t="str">
        <f>'[1]RECOND COMP'!B76</f>
        <v>C-SB303</v>
      </c>
      <c r="C75" s="516" t="s">
        <v>250</v>
      </c>
      <c r="D75" s="517">
        <v>4</v>
      </c>
      <c r="E75" s="494" t="str">
        <f>'[1]RECOND COMP'!J76</f>
        <v>~</v>
      </c>
      <c r="F75" s="489">
        <f>'[1]RECOND COMP'!$M76</f>
        <v>0</v>
      </c>
      <c r="G75" s="372"/>
      <c r="H75" s="491">
        <f>'[1]RECOND COMP'!$P76</f>
        <v>0</v>
      </c>
      <c r="I75" s="281">
        <f>'[1]RECOND COMP'!$S76</f>
        <v>0</v>
      </c>
      <c r="J75" s="295"/>
      <c r="M75" s="39"/>
      <c r="AK75" s="509"/>
      <c r="AL75" s="509"/>
      <c r="AM75" s="301"/>
      <c r="AN75" s="301"/>
      <c r="AO75" s="509"/>
      <c r="AP75" s="509"/>
    </row>
    <row r="76" s="181" customFormat="1" customHeight="1" spans="1:42">
      <c r="A76" s="492" t="str">
        <f>'[1]RECOND COMP'!$A77</f>
        <v>REC065</v>
      </c>
      <c r="B76" s="501" t="str">
        <f>'[1]RECOND COMP'!B77</f>
        <v>C-SB453</v>
      </c>
      <c r="C76" s="518"/>
      <c r="D76" s="519">
        <v>6</v>
      </c>
      <c r="E76" s="494" t="str">
        <f>'[1]RECOND COMP'!J77</f>
        <v>~</v>
      </c>
      <c r="F76" s="489">
        <f>'[1]RECOND COMP'!$M77</f>
        <v>0</v>
      </c>
      <c r="G76" s="361" t="s">
        <v>251</v>
      </c>
      <c r="H76" s="491" t="str">
        <f>'[1]RECOND COMP'!$P77</f>
        <v>CU - 72 QC</v>
      </c>
      <c r="I76" s="281">
        <f>'[1]RECOND COMP'!$S77</f>
        <v>3797.93841846122</v>
      </c>
      <c r="J76" s="295"/>
      <c r="M76" s="39"/>
      <c r="AK76" s="509"/>
      <c r="AL76" s="509"/>
      <c r="AM76" s="301"/>
      <c r="AN76" s="301"/>
      <c r="AO76" s="509"/>
      <c r="AP76" s="509"/>
    </row>
    <row r="77" s="181" customFormat="1" spans="1:42">
      <c r="A77" s="492" t="str">
        <f>'[1]RECOND COMP'!$A78</f>
        <v>REC066</v>
      </c>
      <c r="B77" s="501" t="str">
        <f>'[1]RECOND COMP'!B78</f>
        <v>300CB</v>
      </c>
      <c r="C77" s="516" t="s">
        <v>252</v>
      </c>
      <c r="D77" s="519">
        <v>3</v>
      </c>
      <c r="E77" s="494" t="str">
        <f>'[1]RECOND COMP'!J78</f>
        <v>~</v>
      </c>
      <c r="F77" s="489">
        <f>'[1]RECOND COMP'!$M78</f>
        <v>0</v>
      </c>
      <c r="G77" s="372"/>
      <c r="H77" s="491" t="str">
        <f>'[1]RECOND COMP'!$P78</f>
        <v>CU - 40  QC</v>
      </c>
      <c r="I77" s="281">
        <f>'[1]RECOND COMP'!$S78</f>
        <v>4169.58311407931</v>
      </c>
      <c r="J77" s="295"/>
      <c r="M77" s="39"/>
      <c r="AK77" s="509"/>
      <c r="AL77" s="509"/>
      <c r="AM77" s="301"/>
      <c r="AN77" s="301"/>
      <c r="AO77" s="509"/>
      <c r="AP77" s="509"/>
    </row>
    <row r="78" s="181" customFormat="1" spans="1:42">
      <c r="A78" s="492" t="str">
        <f>'[1]RECOND COMP'!$A79</f>
        <v>REC067</v>
      </c>
      <c r="B78" s="501" t="str">
        <f>'[1]RECOND COMP'!B79</f>
        <v>400CB</v>
      </c>
      <c r="C78" s="516" t="s">
        <v>252</v>
      </c>
      <c r="D78" s="519">
        <v>4</v>
      </c>
      <c r="E78" s="494" t="str">
        <f>'[1]RECOND COMP'!J79</f>
        <v>~</v>
      </c>
      <c r="F78" s="489">
        <f>'[1]RECOND COMP'!$M79</f>
        <v>0</v>
      </c>
      <c r="G78" s="372"/>
      <c r="H78" s="491" t="str">
        <f>'[1]RECOND COMP'!$P79</f>
        <v>CU - 50  QC</v>
      </c>
      <c r="I78" s="281">
        <f>'[1]RECOND COMP'!$S79</f>
        <v>4811.96167056568</v>
      </c>
      <c r="J78" s="295"/>
      <c r="M78" s="39"/>
      <c r="AK78" s="509"/>
      <c r="AL78" s="509"/>
      <c r="AM78" s="301"/>
      <c r="AN78" s="301"/>
      <c r="AO78" s="509"/>
      <c r="AP78" s="509"/>
    </row>
    <row r="79" s="181" customFormat="1" spans="1:42">
      <c r="A79" s="492" t="str">
        <f>'[1]RECOND COMP'!$A80</f>
        <v>REC068</v>
      </c>
      <c r="B79" s="501" t="str">
        <f>'[1]RECOND COMP'!B80</f>
        <v>JT160</v>
      </c>
      <c r="C79" s="516" t="s">
        <v>253</v>
      </c>
      <c r="D79" s="519">
        <v>5</v>
      </c>
      <c r="E79" s="494" t="str">
        <f>'[1]RECOND COMP'!J80</f>
        <v>~</v>
      </c>
      <c r="F79" s="489">
        <f>'[1]RECOND COMP'!$M80</f>
        <v>0</v>
      </c>
      <c r="G79" s="372"/>
      <c r="H79" s="491" t="str">
        <f>'[1]RECOND COMP'!$P80</f>
        <v>CU - 64 QC</v>
      </c>
      <c r="I79" s="281">
        <f>'[1]RECOND COMP'!$S80</f>
        <v>3698.56036872753</v>
      </c>
      <c r="J79" s="295"/>
      <c r="M79" s="39"/>
      <c r="AK79" s="509"/>
      <c r="AL79" s="509"/>
      <c r="AM79" s="301"/>
      <c r="AN79" s="301"/>
      <c r="AO79" s="509"/>
      <c r="AP79" s="509"/>
    </row>
    <row r="80" spans="1:42">
      <c r="A80" s="492" t="str">
        <f>'[1]RECOND COMP'!$A81</f>
        <v>REC069</v>
      </c>
      <c r="B80" s="501" t="str">
        <f>'[1]RECOND COMP'!B81</f>
        <v>CRHH-083</v>
      </c>
      <c r="C80" s="516" t="s">
        <v>254</v>
      </c>
      <c r="D80" s="519">
        <v>7.5</v>
      </c>
      <c r="E80" s="494">
        <f>'[1]RECOND COMP'!J81</f>
        <v>1416.66666666667</v>
      </c>
      <c r="F80" s="489">
        <f>'[1]RECOND COMP'!$M81</f>
        <v>0</v>
      </c>
      <c r="G80" s="372"/>
      <c r="H80" s="491" t="str">
        <f>'[1]RECOND COMP'!$P81</f>
        <v>CU - 100 QC</v>
      </c>
      <c r="I80" s="281">
        <f>'[1]RECOND COMP'!$S81</f>
        <v>5748.0612768168</v>
      </c>
      <c r="J80" s="104"/>
      <c r="K80" s="486"/>
      <c r="L80" s="39"/>
      <c r="N80" s="39"/>
      <c r="P80" s="39"/>
      <c r="Q80" s="39"/>
      <c r="R80" s="39"/>
      <c r="S80" s="39"/>
      <c r="T80" s="39"/>
      <c r="U80" s="39"/>
      <c r="V80" s="39"/>
      <c r="W80" s="39"/>
      <c r="X80" s="39"/>
      <c r="Y80" s="39"/>
      <c r="Z80" s="39"/>
      <c r="AA80" s="39"/>
      <c r="AB80" s="39"/>
      <c r="AK80" s="509"/>
      <c r="AL80" s="509"/>
      <c r="AM80" s="301"/>
      <c r="AN80" s="301"/>
      <c r="AO80" s="509"/>
      <c r="AP80" s="509"/>
    </row>
    <row r="81" spans="1:42">
      <c r="A81" s="492" t="str">
        <f>'[1]RECOND COMP'!$A82</f>
        <v>REC070</v>
      </c>
      <c r="B81" s="501" t="str">
        <f>'[1]RECOND COMP'!B82</f>
        <v>CRFQ-0250 </v>
      </c>
      <c r="C81" s="520" t="s">
        <v>255</v>
      </c>
      <c r="D81" s="266">
        <v>2.5</v>
      </c>
      <c r="E81" s="494">
        <f>'[1]RECOND COMP'!J82</f>
        <v>428.571428571429</v>
      </c>
      <c r="F81" s="489">
        <f>'[1]RECOND COMP'!$M82</f>
        <v>0</v>
      </c>
      <c r="G81" s="372"/>
      <c r="H81" s="491" t="str">
        <f>'[1]RECOND COMP'!$P82</f>
        <v>CU - 36  QC</v>
      </c>
      <c r="I81" s="281">
        <f>'[1]RECOND COMP'!$S82</f>
        <v>2597.88364834594</v>
      </c>
      <c r="J81" s="104"/>
      <c r="K81" s="486"/>
      <c r="L81" s="39"/>
      <c r="N81" s="39"/>
      <c r="P81" s="39"/>
      <c r="Q81" s="39"/>
      <c r="R81" s="39"/>
      <c r="S81" s="39"/>
      <c r="T81" s="39"/>
      <c r="U81" s="39"/>
      <c r="V81" s="39"/>
      <c r="W81" s="39"/>
      <c r="X81" s="39"/>
      <c r="Y81" s="39"/>
      <c r="Z81" s="39"/>
      <c r="AA81" s="39"/>
      <c r="AB81" s="39"/>
      <c r="AK81" s="509"/>
      <c r="AL81" s="509"/>
      <c r="AM81" s="301"/>
      <c r="AN81" s="301"/>
      <c r="AO81" s="509"/>
      <c r="AP81" s="509"/>
    </row>
    <row r="82" spans="1:42">
      <c r="A82" s="492" t="str">
        <f>'[1]RECOND COMP'!$A83</f>
        <v>REC071</v>
      </c>
      <c r="B82" s="501" t="str">
        <f>'[1]RECOND COMP'!B83</f>
        <v>CRHD-0275 </v>
      </c>
      <c r="C82" s="521"/>
      <c r="D82" s="266">
        <v>2.75</v>
      </c>
      <c r="E82" s="494">
        <f>'[1]RECOND COMP'!J83</f>
        <v>428.571428571429</v>
      </c>
      <c r="F82" s="489">
        <f>'[1]RECOND COMP'!$M83</f>
        <v>0</v>
      </c>
      <c r="G82" s="372"/>
      <c r="H82" s="491" t="str">
        <f>'[1]RECOND COMP'!$P83</f>
        <v>CU - 40  QC</v>
      </c>
      <c r="I82" s="281">
        <f>'[1]RECOND COMP'!$S83</f>
        <v>2691.15497275386</v>
      </c>
      <c r="J82" s="104"/>
      <c r="K82" s="486"/>
      <c r="L82" s="39"/>
      <c r="N82" s="39"/>
      <c r="P82" s="39"/>
      <c r="Q82" s="39"/>
      <c r="R82" s="39"/>
      <c r="S82" s="39"/>
      <c r="T82" s="39"/>
      <c r="U82" s="39"/>
      <c r="V82" s="39"/>
      <c r="W82" s="39"/>
      <c r="X82" s="39"/>
      <c r="Y82" s="39"/>
      <c r="Z82" s="39"/>
      <c r="AA82" s="39"/>
      <c r="AB82" s="39"/>
      <c r="AK82" s="509"/>
      <c r="AL82" s="509"/>
      <c r="AM82" s="301"/>
      <c r="AN82" s="301"/>
      <c r="AO82" s="509"/>
      <c r="AP82" s="509"/>
    </row>
    <row r="83" spans="1:42">
      <c r="A83" s="492" t="str">
        <f>'[1]RECOND COMP'!$A84</f>
        <v>REC072</v>
      </c>
      <c r="B83" s="501" t="str">
        <f>'[1]RECOND COMP'!B84</f>
        <v>JT95</v>
      </c>
      <c r="C83" s="520" t="s">
        <v>256</v>
      </c>
      <c r="D83" s="266">
        <v>3</v>
      </c>
      <c r="E83" s="494" t="str">
        <f>'[1]RECOND COMP'!J84</f>
        <v>~</v>
      </c>
      <c r="F83" s="489">
        <f>'[1]RECOND COMP'!$M84</f>
        <v>0</v>
      </c>
      <c r="G83" s="372"/>
      <c r="H83" s="491">
        <f>'[1]RECOND COMP'!$P84</f>
        <v>0</v>
      </c>
      <c r="I83" s="281">
        <f>'[1]RECOND COMP'!$S84</f>
        <v>0</v>
      </c>
      <c r="J83" s="104"/>
      <c r="K83" s="486"/>
      <c r="L83" s="39"/>
      <c r="N83" s="39"/>
      <c r="P83" s="39"/>
      <c r="Q83" s="39"/>
      <c r="R83" s="39"/>
      <c r="S83" s="39"/>
      <c r="T83" s="39"/>
      <c r="U83" s="39"/>
      <c r="V83" s="39"/>
      <c r="W83" s="39"/>
      <c r="X83" s="39"/>
      <c r="Y83" s="39"/>
      <c r="Z83" s="39"/>
      <c r="AA83" s="39"/>
      <c r="AB83" s="39"/>
      <c r="AK83" s="509"/>
      <c r="AL83" s="509"/>
      <c r="AM83" s="301"/>
      <c r="AN83" s="301"/>
      <c r="AO83" s="509"/>
      <c r="AP83" s="509"/>
    </row>
    <row r="84" customHeight="1" spans="1:42">
      <c r="A84" s="492" t="str">
        <f>'[1]RECOND COMP'!$A85</f>
        <v>REC073</v>
      </c>
      <c r="B84" s="501" t="str">
        <f>'[1]RECOND COMP'!B85</f>
        <v>JT160</v>
      </c>
      <c r="C84" s="521"/>
      <c r="D84" s="266">
        <v>5</v>
      </c>
      <c r="E84" s="494" t="str">
        <f>'[1]RECOND COMP'!J85</f>
        <v>~</v>
      </c>
      <c r="F84" s="489">
        <f>'[1]RECOND COMP'!$M85</f>
        <v>0</v>
      </c>
      <c r="G84" s="372"/>
      <c r="H84" s="491" t="str">
        <f>'[1]RECOND COMP'!$P85</f>
        <v>CU - 72 QC</v>
      </c>
      <c r="I84" s="281">
        <f>'[1]RECOND COMP'!$S85</f>
        <v>3797.93841846122</v>
      </c>
      <c r="J84" s="104"/>
      <c r="K84" s="486"/>
      <c r="L84" s="39"/>
      <c r="N84" s="39"/>
      <c r="P84" s="39"/>
      <c r="Q84" s="39"/>
      <c r="R84" s="39"/>
      <c r="S84" s="39"/>
      <c r="T84" s="39"/>
      <c r="U84" s="39"/>
      <c r="V84" s="39"/>
      <c r="W84" s="39"/>
      <c r="X84" s="39"/>
      <c r="Y84" s="39"/>
      <c r="Z84" s="39"/>
      <c r="AA84" s="39"/>
      <c r="AB84" s="39"/>
      <c r="AK84" s="509"/>
      <c r="AL84" s="509"/>
      <c r="AM84" s="301"/>
      <c r="AN84" s="301"/>
      <c r="AO84" s="509"/>
      <c r="AP84" s="509"/>
    </row>
    <row r="85" spans="1:42">
      <c r="A85" s="492" t="str">
        <f>'[1]RECOND COMP'!$A86</f>
        <v>REC074</v>
      </c>
      <c r="B85" s="501" t="str">
        <f>'[1]RECOND COMP'!B86</f>
        <v>QR-90</v>
      </c>
      <c r="C85" s="522" t="s">
        <v>257</v>
      </c>
      <c r="D85" s="266">
        <v>7.5</v>
      </c>
      <c r="E85" s="494" t="str">
        <f>'[1]RECOND COMP'!J86</f>
        <v>~</v>
      </c>
      <c r="F85" s="489">
        <f>'[1]RECOND COMP'!$M86</f>
        <v>0</v>
      </c>
      <c r="G85" s="372"/>
      <c r="H85" s="491" t="str">
        <f>'[1]RECOND COMP'!$P86</f>
        <v>CU - 100 QC</v>
      </c>
      <c r="I85" s="281">
        <f>'[1]RECOND COMP'!$S86</f>
        <v>5594.21512297065</v>
      </c>
      <c r="J85" s="104"/>
      <c r="K85" s="486"/>
      <c r="L85" s="39"/>
      <c r="N85" s="39"/>
      <c r="P85" s="39"/>
      <c r="Q85" s="39"/>
      <c r="R85" s="39"/>
      <c r="S85" s="39"/>
      <c r="T85" s="39"/>
      <c r="U85" s="39"/>
      <c r="V85" s="39"/>
      <c r="W85" s="39"/>
      <c r="X85" s="39"/>
      <c r="Y85" s="39"/>
      <c r="Z85" s="39"/>
      <c r="AA85" s="39"/>
      <c r="AB85" s="39"/>
      <c r="AK85" s="509"/>
      <c r="AL85" s="509"/>
      <c r="AM85" s="301"/>
      <c r="AN85" s="301"/>
      <c r="AO85" s="509"/>
      <c r="AP85" s="509"/>
    </row>
    <row r="86" spans="1:42">
      <c r="A86" s="492" t="str">
        <f>'[1]RECOND COMP'!$A87</f>
        <v>REC075</v>
      </c>
      <c r="B86" s="501" t="str">
        <f>'[1]RECOND COMP'!B87</f>
        <v>QR-070</v>
      </c>
      <c r="C86" s="522"/>
      <c r="D86" s="266">
        <v>7.5</v>
      </c>
      <c r="E86" s="494">
        <f>'[1]RECOND COMP'!J87</f>
        <v>1071.42857142857</v>
      </c>
      <c r="F86" s="489">
        <f>'[1]RECOND COMP'!$M87</f>
        <v>0</v>
      </c>
      <c r="G86" s="372"/>
      <c r="H86" s="491" t="str">
        <f>'[1]RECOND COMP'!$P87</f>
        <v>CU - 125 QC</v>
      </c>
      <c r="I86" s="281">
        <f>'[1]RECOND COMP'!$S87</f>
        <v>6434.81180429035</v>
      </c>
      <c r="J86" s="104"/>
      <c r="K86" s="486"/>
      <c r="L86" s="39"/>
      <c r="N86" s="39"/>
      <c r="P86" s="39"/>
      <c r="Q86" s="39"/>
      <c r="R86" s="39"/>
      <c r="S86" s="39"/>
      <c r="T86" s="39"/>
      <c r="U86" s="39"/>
      <c r="V86" s="39"/>
      <c r="W86" s="39"/>
      <c r="X86" s="39"/>
      <c r="Y86" s="39"/>
      <c r="Z86" s="39"/>
      <c r="AA86" s="39"/>
      <c r="AB86" s="39"/>
      <c r="AK86" s="509"/>
      <c r="AL86" s="509"/>
      <c r="AM86" s="301"/>
      <c r="AN86" s="301"/>
      <c r="AO86" s="509"/>
      <c r="AP86" s="509"/>
    </row>
    <row r="87" spans="1:42">
      <c r="A87" s="492" t="str">
        <f>'[1]RECOND COMP'!$A88</f>
        <v>REC076</v>
      </c>
      <c r="B87" s="501" t="str">
        <f>'[1]RECOND COMP'!B88</f>
        <v>QR-11</v>
      </c>
      <c r="C87" s="522"/>
      <c r="D87" s="266">
        <v>9</v>
      </c>
      <c r="E87" s="494">
        <f>'[1]RECOND COMP'!J88</f>
        <v>1214.28571428571</v>
      </c>
      <c r="F87" s="489">
        <f>'[1]RECOND COMP'!$M88</f>
        <v>0</v>
      </c>
      <c r="G87" s="372"/>
      <c r="H87" s="491">
        <f>'[1]RECOND COMP'!$P88</f>
        <v>0</v>
      </c>
      <c r="I87" s="281">
        <f>'[1]RECOND COMP'!$S88</f>
        <v>0</v>
      </c>
      <c r="J87" s="104"/>
      <c r="K87" s="486"/>
      <c r="L87" s="39"/>
      <c r="N87" s="39"/>
      <c r="P87" s="39"/>
      <c r="Q87" s="39"/>
      <c r="R87" s="39"/>
      <c r="S87" s="39"/>
      <c r="T87" s="39"/>
      <c r="U87" s="39"/>
      <c r="V87" s="39"/>
      <c r="W87" s="39"/>
      <c r="X87" s="39"/>
      <c r="Y87" s="39"/>
      <c r="Z87" s="39"/>
      <c r="AA87" s="39"/>
      <c r="AB87" s="39"/>
      <c r="AK87" s="509"/>
      <c r="AL87" s="509"/>
      <c r="AM87" s="301"/>
      <c r="AN87" s="301"/>
      <c r="AO87" s="509"/>
      <c r="AP87" s="509"/>
    </row>
    <row r="88" ht="15" customHeight="1" spans="1:42">
      <c r="A88" s="492" t="str">
        <f>'[1]RECOND COMP'!$A89</f>
        <v>REC077</v>
      </c>
      <c r="B88" s="501" t="str">
        <f>'[1]RECOND COMP'!B89</f>
        <v>QR-125</v>
      </c>
      <c r="C88" s="522"/>
      <c r="D88" s="266">
        <v>10</v>
      </c>
      <c r="E88" s="494" t="str">
        <f>'[1]RECOND COMP'!J89</f>
        <v>~</v>
      </c>
      <c r="F88" s="489">
        <f>'[1]RECOND COMP'!$M89</f>
        <v>0</v>
      </c>
      <c r="G88" s="372"/>
      <c r="H88" s="491" t="str">
        <f>'[1]RECOND COMP'!$P89</f>
        <v>CU - 125 QC</v>
      </c>
      <c r="I88" s="281">
        <f>'[1]RECOND COMP'!$S89</f>
        <v>6665.58103505958</v>
      </c>
      <c r="J88" s="104"/>
      <c r="K88" s="486"/>
      <c r="L88" s="39"/>
      <c r="N88" s="39"/>
      <c r="P88" s="39"/>
      <c r="Q88" s="39"/>
      <c r="R88" s="39"/>
      <c r="S88" s="39"/>
      <c r="T88" s="39"/>
      <c r="U88" s="39"/>
      <c r="V88" s="39"/>
      <c r="W88" s="39"/>
      <c r="X88" s="39"/>
      <c r="Y88" s="39"/>
      <c r="Z88" s="39"/>
      <c r="AA88" s="39"/>
      <c r="AB88" s="39"/>
      <c r="AK88" s="509"/>
      <c r="AL88" s="509"/>
      <c r="AM88" s="301"/>
      <c r="AN88" s="301"/>
      <c r="AO88" s="509"/>
      <c r="AP88" s="509"/>
    </row>
    <row r="89" spans="1:42">
      <c r="A89" s="492" t="str">
        <f>'[1]RECOND COMP'!$A90</f>
        <v>REC078</v>
      </c>
      <c r="B89" s="501" t="str">
        <f>'[1]RECOND COMP'!B90</f>
        <v>QR-15</v>
      </c>
      <c r="C89" s="522"/>
      <c r="D89" s="266">
        <v>12.5</v>
      </c>
      <c r="E89" s="494">
        <f>'[1]RECOND COMP'!J90</f>
        <v>1642.85714285714</v>
      </c>
      <c r="F89" s="489">
        <f>'[1]RECOND COMP'!$M90</f>
        <v>0</v>
      </c>
      <c r="G89" s="372"/>
      <c r="H89" s="491" t="str">
        <f>'[1]RECOND COMP'!$P90</f>
        <v>CU - 144 QC</v>
      </c>
      <c r="I89" s="281">
        <f>'[1]RECOND COMP'!$S90</f>
        <v>7605.17174265363</v>
      </c>
      <c r="J89" s="104"/>
      <c r="K89" s="486"/>
      <c r="L89" s="39"/>
      <c r="N89" s="39"/>
      <c r="P89" s="39"/>
      <c r="Q89" s="39"/>
      <c r="R89" s="39"/>
      <c r="S89" s="39"/>
      <c r="T89" s="39"/>
      <c r="U89" s="39"/>
      <c r="V89" s="39"/>
      <c r="W89" s="39"/>
      <c r="X89" s="39"/>
      <c r="Y89" s="39"/>
      <c r="Z89" s="39"/>
      <c r="AA89" s="39"/>
      <c r="AB89" s="39"/>
      <c r="AK89" s="509"/>
      <c r="AL89" s="509"/>
      <c r="AM89" s="301"/>
      <c r="AN89" s="301"/>
      <c r="AO89" s="509"/>
      <c r="AP89" s="509"/>
    </row>
    <row r="90" spans="1:42">
      <c r="A90" s="492" t="str">
        <f>'[1]RECOND COMP'!$A91</f>
        <v>REC079</v>
      </c>
      <c r="B90" s="501" t="str">
        <f>'[1]RECOND COMP'!B91</f>
        <v>ZR34K/380V</v>
      </c>
      <c r="C90" s="520" t="s">
        <v>258</v>
      </c>
      <c r="D90" s="266">
        <v>2.75</v>
      </c>
      <c r="E90" s="494" t="str">
        <f>'[1]RECOND COMP'!J91</f>
        <v>~</v>
      </c>
      <c r="F90" s="489">
        <f>'[1]RECOND COMP'!$M91</f>
        <v>0</v>
      </c>
      <c r="G90" s="372"/>
      <c r="H90" s="491" t="str">
        <f>'[1]RECOND COMP'!$P91</f>
        <v>CU - 40  QC</v>
      </c>
      <c r="I90" s="281">
        <f>'[1]RECOND COMP'!$S91</f>
        <v>2583.46266506155</v>
      </c>
      <c r="J90" s="104"/>
      <c r="K90" s="486"/>
      <c r="L90" s="39"/>
      <c r="N90" s="39"/>
      <c r="P90" s="39"/>
      <c r="Q90" s="39"/>
      <c r="R90" s="39"/>
      <c r="S90" s="39"/>
      <c r="T90" s="39"/>
      <c r="U90" s="39"/>
      <c r="V90" s="39"/>
      <c r="W90" s="39"/>
      <c r="X90" s="39"/>
      <c r="Y90" s="39"/>
      <c r="Z90" s="39"/>
      <c r="AA90" s="39"/>
      <c r="AB90" s="39"/>
      <c r="AK90" s="509"/>
      <c r="AL90" s="509"/>
      <c r="AM90" s="301"/>
      <c r="AN90" s="301"/>
      <c r="AO90" s="509"/>
      <c r="AP90" s="509"/>
    </row>
    <row r="91" spans="1:42">
      <c r="A91" s="492" t="str">
        <f>'[1]RECOND COMP'!$A92</f>
        <v>REC080</v>
      </c>
      <c r="B91" s="501" t="str">
        <f>'[1]RECOND COMP'!B92</f>
        <v>ZR61</v>
      </c>
      <c r="C91" s="523"/>
      <c r="D91" s="266"/>
      <c r="E91" s="494" t="str">
        <f>'[1]RECOND COMP'!J92</f>
        <v>~</v>
      </c>
      <c r="F91" s="489">
        <f>'[1]RECOND COMP'!$M92</f>
        <v>0</v>
      </c>
      <c r="G91" s="372"/>
      <c r="H91" s="491">
        <f>'[1]RECOND COMP'!$P92</f>
        <v>0</v>
      </c>
      <c r="I91" s="281">
        <f>'[1]RECOND COMP'!$S92</f>
        <v>0</v>
      </c>
      <c r="J91" s="104"/>
      <c r="K91" s="486"/>
      <c r="L91" s="39"/>
      <c r="N91" s="39"/>
      <c r="P91" s="39"/>
      <c r="Q91" s="39"/>
      <c r="R91" s="39"/>
      <c r="S91" s="39"/>
      <c r="T91" s="39"/>
      <c r="U91" s="39"/>
      <c r="V91" s="39"/>
      <c r="W91" s="39"/>
      <c r="X91" s="39"/>
      <c r="Y91" s="39"/>
      <c r="Z91" s="39"/>
      <c r="AA91" s="39"/>
      <c r="AB91" s="39"/>
      <c r="AK91" s="509"/>
      <c r="AL91" s="509"/>
      <c r="AM91" s="301"/>
      <c r="AN91" s="301"/>
      <c r="AO91" s="509"/>
      <c r="AP91" s="509"/>
    </row>
    <row r="92" spans="1:42">
      <c r="A92" s="492" t="str">
        <f>'[1]RECOND COMP'!$A93</f>
        <v>REC081</v>
      </c>
      <c r="B92" s="501" t="str">
        <f>'[1]RECOND COMP'!B93</f>
        <v>ZR68K</v>
      </c>
      <c r="C92" s="523"/>
      <c r="D92" s="266">
        <v>5.5</v>
      </c>
      <c r="E92" s="494" t="str">
        <f>'[1]RECOND COMP'!J93</f>
        <v>~</v>
      </c>
      <c r="F92" s="489">
        <f>'[1]RECOND COMP'!$M93</f>
        <v>0</v>
      </c>
      <c r="G92" s="372"/>
      <c r="H92" s="491">
        <f>'[1]RECOND COMP'!$P93</f>
        <v>0</v>
      </c>
      <c r="I92" s="281">
        <f>'[1]RECOND COMP'!$S93</f>
        <v>0</v>
      </c>
      <c r="J92" s="104"/>
      <c r="K92" s="486"/>
      <c r="L92" s="39"/>
      <c r="N92" s="39"/>
      <c r="P92" s="39"/>
      <c r="Q92" s="39"/>
      <c r="R92" s="39"/>
      <c r="S92" s="39"/>
      <c r="T92" s="39"/>
      <c r="U92" s="39"/>
      <c r="V92" s="39"/>
      <c r="W92" s="39"/>
      <c r="X92" s="39"/>
      <c r="Y92" s="39"/>
      <c r="Z92" s="39"/>
      <c r="AA92" s="39"/>
      <c r="AB92" s="39"/>
      <c r="AK92" s="509"/>
      <c r="AL92" s="509"/>
      <c r="AM92" s="301"/>
      <c r="AN92" s="301"/>
      <c r="AO92" s="509"/>
      <c r="AP92" s="509"/>
    </row>
    <row r="93" spans="1:42">
      <c r="A93" s="492" t="str">
        <f>'[1]RECOND COMP'!$A94</f>
        <v>REC082</v>
      </c>
      <c r="B93" s="501" t="str">
        <f>'[1]RECOND COMP'!B94</f>
        <v>ZR72K</v>
      </c>
      <c r="C93" s="523"/>
      <c r="D93" s="266">
        <v>6</v>
      </c>
      <c r="E93" s="494" t="str">
        <f>'[1]RECOND COMP'!J94</f>
        <v>~</v>
      </c>
      <c r="F93" s="489">
        <f>'[1]RECOND COMP'!$M94</f>
        <v>0</v>
      </c>
      <c r="G93" s="372"/>
      <c r="H93" s="491" t="str">
        <f>'[1]RECOND COMP'!$P94</f>
        <v>CU - 90 QC</v>
      </c>
      <c r="I93" s="281">
        <f>'[1]RECOND COMP'!$S94</f>
        <v>4191.30822763304</v>
      </c>
      <c r="J93" s="104"/>
      <c r="K93" s="486"/>
      <c r="L93" s="39"/>
      <c r="N93" s="39"/>
      <c r="P93" s="39"/>
      <c r="Q93" s="39"/>
      <c r="R93" s="39"/>
      <c r="S93" s="39"/>
      <c r="T93" s="39"/>
      <c r="U93" s="39"/>
      <c r="V93" s="39"/>
      <c r="W93" s="39"/>
      <c r="X93" s="39"/>
      <c r="Y93" s="39"/>
      <c r="Z93" s="39"/>
      <c r="AA93" s="39"/>
      <c r="AB93" s="39"/>
      <c r="AK93" s="509"/>
      <c r="AL93" s="509"/>
      <c r="AM93" s="301"/>
      <c r="AN93" s="301"/>
      <c r="AO93" s="509"/>
      <c r="AP93" s="509"/>
    </row>
    <row r="94" spans="1:42">
      <c r="A94" s="492" t="str">
        <f>'[1]RECOND COMP'!$A95</f>
        <v>REC083</v>
      </c>
      <c r="B94" s="501" t="str">
        <f>'[1]RECOND COMP'!B95</f>
        <v>ZR94K</v>
      </c>
      <c r="C94" s="523"/>
      <c r="D94" s="266">
        <v>7.5</v>
      </c>
      <c r="E94" s="494">
        <f>'[1]RECOND COMP'!J95</f>
        <v>1333.33333333333</v>
      </c>
      <c r="F94" s="489">
        <f>'[1]RECOND COMP'!$M95</f>
        <v>0</v>
      </c>
      <c r="G94" s="372"/>
      <c r="H94" s="491" t="str">
        <f>'[1]RECOND COMP'!$P95</f>
        <v>CU - 125 QC</v>
      </c>
      <c r="I94" s="281">
        <f>'[1]RECOND COMP'!$S95</f>
        <v>6486.42745701489</v>
      </c>
      <c r="J94" s="104"/>
      <c r="K94" s="486"/>
      <c r="L94" s="39"/>
      <c r="N94" s="39"/>
      <c r="P94" s="39"/>
      <c r="Q94" s="39"/>
      <c r="R94" s="39"/>
      <c r="S94" s="39"/>
      <c r="T94" s="39"/>
      <c r="U94" s="39"/>
      <c r="V94" s="39"/>
      <c r="W94" s="39"/>
      <c r="X94" s="39"/>
      <c r="Y94" s="39"/>
      <c r="Z94" s="39"/>
      <c r="AA94" s="39"/>
      <c r="AB94" s="39"/>
      <c r="AK94" s="509"/>
      <c r="AL94" s="509"/>
      <c r="AM94" s="301"/>
      <c r="AN94" s="301"/>
      <c r="AO94" s="509"/>
      <c r="AP94" s="509"/>
    </row>
    <row r="95" spans="1:42">
      <c r="A95" s="492" t="str">
        <f>'[1]RECOND COMP'!$A96</f>
        <v>REC084</v>
      </c>
      <c r="B95" s="501" t="str">
        <f>'[1]RECOND COMP'!B96</f>
        <v>ZB66KQE</v>
      </c>
      <c r="C95" s="523"/>
      <c r="D95" s="266">
        <v>10</v>
      </c>
      <c r="E95" s="494">
        <f>'[1]RECOND COMP'!J96</f>
        <v>2500</v>
      </c>
      <c r="F95" s="489">
        <f>'[1]RECOND COMP'!$M96</f>
        <v>0</v>
      </c>
      <c r="G95" s="372"/>
      <c r="H95" s="491" t="str">
        <f>'[1]RECOND COMP'!$P96</f>
        <v>CU - 125 QC</v>
      </c>
      <c r="I95" s="281">
        <f>'[1]RECOND COMP'!$S96</f>
        <v>7588.6579581365</v>
      </c>
      <c r="J95" s="104"/>
      <c r="K95" s="486"/>
      <c r="L95" s="39"/>
      <c r="N95" s="39"/>
      <c r="P95" s="39"/>
      <c r="Q95" s="39"/>
      <c r="R95" s="39"/>
      <c r="S95" s="39"/>
      <c r="T95" s="39"/>
      <c r="U95" s="39"/>
      <c r="V95" s="39"/>
      <c r="W95" s="39"/>
      <c r="X95" s="39"/>
      <c r="Y95" s="39"/>
      <c r="Z95" s="39"/>
      <c r="AA95" s="39"/>
      <c r="AB95" s="39"/>
      <c r="AK95" s="509"/>
      <c r="AL95" s="509"/>
      <c r="AM95" s="301"/>
      <c r="AN95" s="301"/>
      <c r="AO95" s="509"/>
      <c r="AP95" s="509"/>
    </row>
    <row r="96" spans="1:42">
      <c r="A96" s="492" t="str">
        <f>'[1]RECOND COMP'!$A97</f>
        <v>REC085</v>
      </c>
      <c r="B96" s="501" t="str">
        <f>'[1]RECOND COMP'!B97</f>
        <v>ZR125K</v>
      </c>
      <c r="C96" s="523"/>
      <c r="D96" s="266">
        <v>10</v>
      </c>
      <c r="E96" s="494">
        <f>'[1]RECOND COMP'!J97</f>
        <v>1583.33333333333</v>
      </c>
      <c r="F96" s="489">
        <f>'[1]RECOND COMP'!$M97</f>
        <v>0</v>
      </c>
      <c r="G96" s="372"/>
      <c r="H96" s="491" t="str">
        <f>'[1]RECOND COMP'!$P97</f>
        <v>CU - 125 QC</v>
      </c>
      <c r="I96" s="281">
        <f>'[1]RECOND COMP'!$S97</f>
        <v>6742.50411198266</v>
      </c>
      <c r="J96" s="104"/>
      <c r="K96" s="486"/>
      <c r="L96" s="39"/>
      <c r="N96" s="39"/>
      <c r="P96" s="39"/>
      <c r="Q96" s="39"/>
      <c r="R96" s="39"/>
      <c r="S96" s="39"/>
      <c r="T96" s="39"/>
      <c r="U96" s="39"/>
      <c r="V96" s="39"/>
      <c r="W96" s="39"/>
      <c r="X96" s="39"/>
      <c r="Y96" s="39"/>
      <c r="Z96" s="39"/>
      <c r="AA96" s="39"/>
      <c r="AB96" s="39"/>
      <c r="AK96" s="509"/>
      <c r="AL96" s="509"/>
      <c r="AM96" s="301"/>
      <c r="AN96" s="301"/>
      <c r="AO96" s="509"/>
      <c r="AP96" s="509"/>
    </row>
    <row r="97" customHeight="1" spans="1:42">
      <c r="A97" s="492" t="str">
        <f>'[1]RECOND COMP'!$A98</f>
        <v>REC086</v>
      </c>
      <c r="B97" s="501" t="str">
        <f>'[1]RECOND COMP'!B98</f>
        <v>ZR144K</v>
      </c>
      <c r="C97" s="523"/>
      <c r="D97" s="266">
        <v>12.5</v>
      </c>
      <c r="E97" s="494" t="str">
        <f>'[1]RECOND COMP'!J98</f>
        <v>~</v>
      </c>
      <c r="F97" s="489">
        <f>'[1]RECOND COMP'!$M98</f>
        <v>0</v>
      </c>
      <c r="G97" s="372"/>
      <c r="H97" s="491" t="str">
        <f>'[1]RECOND COMP'!$P98</f>
        <v>CU - 144 QC</v>
      </c>
      <c r="I97" s="281">
        <f>'[1]RECOND COMP'!$S98</f>
        <v>7451.32558880747</v>
      </c>
      <c r="J97" s="104"/>
      <c r="K97" s="486"/>
      <c r="L97" s="39"/>
      <c r="N97" s="39"/>
      <c r="P97" s="39"/>
      <c r="Q97" s="39"/>
      <c r="R97" s="39"/>
      <c r="S97" s="39"/>
      <c r="T97" s="39"/>
      <c r="U97" s="39"/>
      <c r="V97" s="39"/>
      <c r="W97" s="39"/>
      <c r="X97" s="39"/>
      <c r="Y97" s="39"/>
      <c r="Z97" s="39"/>
      <c r="AA97" s="39"/>
      <c r="AB97" s="39"/>
      <c r="AK97" s="509"/>
      <c r="AL97" s="509"/>
      <c r="AM97" s="301"/>
      <c r="AN97" s="301"/>
      <c r="AO97" s="509"/>
      <c r="AP97" s="509"/>
    </row>
    <row r="98" spans="1:42">
      <c r="A98" s="492" t="str">
        <f>'[1]RECOND COMP'!$A99</f>
        <v>REC087</v>
      </c>
      <c r="B98" s="501" t="str">
        <f>'[1]RECOND COMP'!B99</f>
        <v>ZR160K</v>
      </c>
      <c r="C98" s="521"/>
      <c r="D98" s="266">
        <v>15</v>
      </c>
      <c r="E98" s="494" t="str">
        <f>'[1]RECOND COMP'!J99</f>
        <v>~</v>
      </c>
      <c r="F98" s="489">
        <f>'[1]RECOND COMP'!$M99</f>
        <v>0</v>
      </c>
      <c r="G98" s="372"/>
      <c r="H98" s="491">
        <f>'[1]RECOND COMP'!$P99</f>
        <v>0</v>
      </c>
      <c r="I98" s="281">
        <f>'[1]RECOND COMP'!$S99</f>
        <v>0</v>
      </c>
      <c r="J98" s="104"/>
      <c r="K98" s="486"/>
      <c r="L98" s="39"/>
      <c r="N98" s="39"/>
      <c r="P98" s="39"/>
      <c r="Q98" s="39"/>
      <c r="R98" s="39"/>
      <c r="S98" s="39"/>
      <c r="T98" s="39"/>
      <c r="U98" s="39"/>
      <c r="V98" s="39"/>
      <c r="W98" s="39"/>
      <c r="X98" s="39"/>
      <c r="Y98" s="39"/>
      <c r="Z98" s="39"/>
      <c r="AA98" s="39"/>
      <c r="AB98" s="39"/>
      <c r="AK98" s="509"/>
      <c r="AL98" s="509"/>
      <c r="AM98" s="301"/>
      <c r="AN98" s="301"/>
      <c r="AO98" s="509"/>
      <c r="AP98" s="509"/>
    </row>
    <row r="99" spans="1:42">
      <c r="A99" s="492" t="str">
        <f>'[1]RECOND COMP'!$A100</f>
        <v>REC088</v>
      </c>
      <c r="B99" s="501" t="str">
        <f>'[1]RECOND COMP'!B100</f>
        <v>MTZ22 RECOND</v>
      </c>
      <c r="C99" s="520" t="s">
        <v>259</v>
      </c>
      <c r="D99" s="266">
        <v>2</v>
      </c>
      <c r="E99" s="494" t="str">
        <f>'[1]RECOND COMP'!J100</f>
        <v>~</v>
      </c>
      <c r="F99" s="489">
        <f>'[1]RECOND COMP'!$M100</f>
        <v>0</v>
      </c>
      <c r="G99" s="372"/>
      <c r="H99" s="491">
        <f>'[1]RECOND COMP'!$P100</f>
        <v>0</v>
      </c>
      <c r="I99" s="281">
        <f>'[1]RECOND COMP'!$S100</f>
        <v>0</v>
      </c>
      <c r="J99" s="104"/>
      <c r="K99" s="486"/>
      <c r="L99" s="39"/>
      <c r="N99" s="39"/>
      <c r="P99" s="39"/>
      <c r="Q99" s="39"/>
      <c r="R99" s="39"/>
      <c r="S99" s="39"/>
      <c r="T99" s="39"/>
      <c r="U99" s="39"/>
      <c r="V99" s="39"/>
      <c r="W99" s="39"/>
      <c r="X99" s="39"/>
      <c r="Y99" s="39"/>
      <c r="Z99" s="39"/>
      <c r="AA99" s="39"/>
      <c r="AB99" s="39"/>
      <c r="AK99" s="509"/>
      <c r="AL99" s="509"/>
      <c r="AM99" s="301"/>
      <c r="AN99" s="301"/>
      <c r="AO99" s="509"/>
      <c r="AP99" s="509"/>
    </row>
    <row r="100" spans="1:42">
      <c r="A100" s="492" t="str">
        <f>'[1]RECOND COMP'!$A101</f>
        <v>REC089</v>
      </c>
      <c r="B100" s="501" t="str">
        <f>'[1]RECOND COMP'!B101</f>
        <v>MTZ28 RECOND</v>
      </c>
      <c r="C100" s="523"/>
      <c r="D100" s="266">
        <v>2</v>
      </c>
      <c r="E100" s="494" t="str">
        <f>'[1]RECOND COMP'!J101</f>
        <v>~</v>
      </c>
      <c r="F100" s="489">
        <f>'[1]RECOND COMP'!$M101</f>
        <v>0</v>
      </c>
      <c r="G100" s="372"/>
      <c r="H100" s="491" t="str">
        <f>'[1]RECOND COMP'!$P101</f>
        <v>CU - 32  QC</v>
      </c>
      <c r="I100" s="281">
        <f>'[1]RECOND COMP'!$S101</f>
        <v>2885.89954883389</v>
      </c>
      <c r="J100" s="104"/>
      <c r="K100" s="486"/>
      <c r="L100" s="39"/>
      <c r="N100" s="39"/>
      <c r="P100" s="39"/>
      <c r="Q100" s="39"/>
      <c r="R100" s="39"/>
      <c r="S100" s="39"/>
      <c r="T100" s="39"/>
      <c r="U100" s="39"/>
      <c r="V100" s="39"/>
      <c r="W100" s="39"/>
      <c r="X100" s="39"/>
      <c r="Y100" s="39"/>
      <c r="Z100" s="39"/>
      <c r="AA100" s="39"/>
      <c r="AB100" s="39"/>
      <c r="AK100" s="509"/>
      <c r="AL100" s="509"/>
      <c r="AM100" s="301"/>
      <c r="AN100" s="301"/>
      <c r="AO100" s="509"/>
      <c r="AP100" s="509"/>
    </row>
    <row r="101" spans="1:42">
      <c r="A101" s="492" t="str">
        <f>'[1]RECOND COMP'!$A102</f>
        <v>REC090</v>
      </c>
      <c r="B101" s="501" t="str">
        <f>'[1]RECOND COMP'!B102</f>
        <v>MTZ50 RECOND</v>
      </c>
      <c r="C101" s="523"/>
      <c r="D101" s="266">
        <v>4</v>
      </c>
      <c r="E101" s="494" t="str">
        <f>'[1]RECOND COMP'!J102</f>
        <v>~</v>
      </c>
      <c r="F101" s="489">
        <f>'[1]RECOND COMP'!$M102</f>
        <v>0</v>
      </c>
      <c r="G101" s="372"/>
      <c r="H101" s="491" t="str">
        <f>'[1]RECOND COMP'!$P102</f>
        <v>CU - 50  QC</v>
      </c>
      <c r="I101" s="281">
        <f>'[1]RECOND COMP'!$S102</f>
        <v>3704.1052395919</v>
      </c>
      <c r="J101" s="104"/>
      <c r="K101" s="486"/>
      <c r="L101" s="39"/>
      <c r="N101" s="39"/>
      <c r="P101" s="39"/>
      <c r="Q101" s="39"/>
      <c r="R101" s="39"/>
      <c r="S101" s="39"/>
      <c r="T101" s="39"/>
      <c r="U101" s="39"/>
      <c r="V101" s="39"/>
      <c r="W101" s="39"/>
      <c r="X101" s="39"/>
      <c r="Y101" s="39"/>
      <c r="Z101" s="39"/>
      <c r="AA101" s="39"/>
      <c r="AB101" s="39"/>
      <c r="AK101" s="509"/>
      <c r="AL101" s="509"/>
      <c r="AM101" s="301"/>
      <c r="AN101" s="301"/>
      <c r="AO101" s="509"/>
      <c r="AP101" s="509"/>
    </row>
    <row r="102" spans="1:42">
      <c r="A102" s="492" t="str">
        <f>'[1]RECOND COMP'!$A103</f>
        <v>REC091</v>
      </c>
      <c r="B102" s="501" t="str">
        <f>'[1]RECOND COMP'!B103</f>
        <v>MT64 RECOND</v>
      </c>
      <c r="C102" s="523"/>
      <c r="D102" s="266">
        <v>5</v>
      </c>
      <c r="E102" s="494" t="str">
        <f>'[1]RECOND COMP'!J103</f>
        <v>~</v>
      </c>
      <c r="F102" s="489">
        <f>'[1]RECOND COMP'!$M103</f>
        <v>0</v>
      </c>
      <c r="G102" s="372"/>
      <c r="H102" s="491" t="str">
        <f>'[1]RECOND COMP'!$P103</f>
        <v>CU - 64 QC</v>
      </c>
      <c r="I102" s="281">
        <f>'[1]RECOND COMP'!$S103</f>
        <v>4544.71421488138</v>
      </c>
      <c r="J102" s="104"/>
      <c r="K102" s="486"/>
      <c r="L102" s="39"/>
      <c r="N102" s="39"/>
      <c r="P102" s="39"/>
      <c r="Q102" s="39"/>
      <c r="R102" s="39"/>
      <c r="S102" s="39"/>
      <c r="T102" s="39"/>
      <c r="U102" s="39"/>
      <c r="V102" s="39"/>
      <c r="W102" s="39"/>
      <c r="X102" s="39"/>
      <c r="Y102" s="39"/>
      <c r="Z102" s="39"/>
      <c r="AA102" s="39"/>
      <c r="AB102" s="39"/>
      <c r="AK102" s="509"/>
      <c r="AL102" s="509"/>
      <c r="AM102" s="301"/>
      <c r="AN102" s="301"/>
      <c r="AO102" s="509"/>
      <c r="AP102" s="509"/>
    </row>
    <row r="103" spans="1:42">
      <c r="A103" s="492" t="str">
        <f>'[1]RECOND COMP'!$A104</f>
        <v>REC092</v>
      </c>
      <c r="B103" s="501" t="str">
        <f>'[1]RECOND COMP'!B104</f>
        <v>MTZ64 RECOND</v>
      </c>
      <c r="C103" s="523"/>
      <c r="D103" s="519">
        <v>5</v>
      </c>
      <c r="E103" s="494" t="str">
        <f>'[1]RECOND COMP'!J104</f>
        <v>~</v>
      </c>
      <c r="F103" s="489">
        <f>'[1]RECOND COMP'!$M104</f>
        <v>0</v>
      </c>
      <c r="G103" s="372"/>
      <c r="H103" s="491" t="str">
        <f>'[1]RECOND COMP'!$P104</f>
        <v>CU - 64 QC</v>
      </c>
      <c r="I103" s="281">
        <f>'[1]RECOND COMP'!$S104</f>
        <v>4544.71421488138</v>
      </c>
      <c r="J103" s="104"/>
      <c r="K103" s="486"/>
      <c r="L103" s="39"/>
      <c r="N103" s="39"/>
      <c r="P103" s="39"/>
      <c r="Q103" s="39"/>
      <c r="R103" s="39"/>
      <c r="S103" s="39"/>
      <c r="T103" s="39"/>
      <c r="U103" s="39"/>
      <c r="V103" s="39"/>
      <c r="W103" s="39"/>
      <c r="X103" s="39"/>
      <c r="Y103" s="39"/>
      <c r="Z103" s="39"/>
      <c r="AA103" s="39"/>
      <c r="AB103" s="39"/>
      <c r="AK103" s="509"/>
      <c r="AL103" s="509"/>
      <c r="AM103" s="301"/>
      <c r="AN103" s="301"/>
      <c r="AO103" s="509"/>
      <c r="AP103" s="509"/>
    </row>
    <row r="104" spans="1:42">
      <c r="A104" s="492" t="str">
        <f>'[1]RECOND COMP'!$A105</f>
        <v>REC093</v>
      </c>
      <c r="B104" s="501" t="str">
        <f>'[1]RECOND COMP'!B105</f>
        <v>MT72 RECOND</v>
      </c>
      <c r="C104" s="523"/>
      <c r="D104" s="519">
        <v>6</v>
      </c>
      <c r="E104" s="494" t="str">
        <f>'[1]RECOND COMP'!J105</f>
        <v>~</v>
      </c>
      <c r="F104" s="489">
        <f>'[1]RECOND COMP'!$M105</f>
        <v>0</v>
      </c>
      <c r="G104" s="372"/>
      <c r="H104" s="491">
        <f>'[1]RECOND COMP'!$P105</f>
        <v>0</v>
      </c>
      <c r="I104" s="281">
        <f>'[1]RECOND COMP'!$S105</f>
        <v>0</v>
      </c>
      <c r="J104" s="104"/>
      <c r="K104" s="486"/>
      <c r="L104" s="39"/>
      <c r="N104" s="39"/>
      <c r="P104" s="39"/>
      <c r="Q104" s="39"/>
      <c r="R104" s="39"/>
      <c r="S104" s="39"/>
      <c r="T104" s="39"/>
      <c r="U104" s="39"/>
      <c r="V104" s="39"/>
      <c r="W104" s="39"/>
      <c r="X104" s="39"/>
      <c r="Y104" s="39"/>
      <c r="Z104" s="39"/>
      <c r="AA104" s="39"/>
      <c r="AB104" s="39"/>
      <c r="AK104" s="509"/>
      <c r="AL104" s="509"/>
      <c r="AM104" s="301"/>
      <c r="AN104" s="301"/>
      <c r="AO104" s="509"/>
      <c r="AP104" s="509"/>
    </row>
    <row r="105" spans="1:42">
      <c r="A105" s="492" t="str">
        <f>'[1]RECOND COMP'!$A106</f>
        <v>REC094</v>
      </c>
      <c r="B105" s="501" t="str">
        <f>'[1]RECOND COMP'!B106</f>
        <v>MT81 RECOND</v>
      </c>
      <c r="C105" s="523"/>
      <c r="D105" s="519">
        <v>6.5</v>
      </c>
      <c r="E105" s="494" t="str">
        <f>'[1]RECOND COMP'!J106</f>
        <v>~</v>
      </c>
      <c r="F105" s="489">
        <f>'[1]RECOND COMP'!$M106</f>
        <v>0</v>
      </c>
      <c r="G105" s="372"/>
      <c r="H105" s="491">
        <f>'[1]RECOND COMP'!$P106</f>
        <v>0</v>
      </c>
      <c r="I105" s="281">
        <f>'[1]RECOND COMP'!$S106</f>
        <v>0</v>
      </c>
      <c r="J105" s="104"/>
      <c r="K105" s="486"/>
      <c r="L105" s="39"/>
      <c r="N105" s="39"/>
      <c r="P105" s="39"/>
      <c r="Q105" s="39"/>
      <c r="R105" s="39"/>
      <c r="S105" s="39"/>
      <c r="T105" s="39"/>
      <c r="U105" s="39"/>
      <c r="V105" s="39"/>
      <c r="W105" s="39"/>
      <c r="X105" s="39"/>
      <c r="Y105" s="39"/>
      <c r="Z105" s="39"/>
      <c r="AA105" s="39"/>
      <c r="AB105" s="39"/>
      <c r="AK105" s="509"/>
      <c r="AL105" s="509"/>
      <c r="AM105" s="301"/>
      <c r="AN105" s="301"/>
      <c r="AO105" s="509"/>
      <c r="AP105" s="509"/>
    </row>
    <row r="106" spans="1:42">
      <c r="A106" s="492" t="str">
        <f>'[1]RECOND COMP'!$A107</f>
        <v>REC095</v>
      </c>
      <c r="B106" s="501" t="str">
        <f>'[1]RECOND COMP'!B107</f>
        <v>MT100 RECOND</v>
      </c>
      <c r="C106" s="523"/>
      <c r="D106" s="266">
        <v>8.5</v>
      </c>
      <c r="E106" s="494" t="str">
        <f>'[1]RECOND COMP'!J107</f>
        <v>~</v>
      </c>
      <c r="F106" s="489">
        <f>'[1]RECOND COMP'!$M107</f>
        <v>0</v>
      </c>
      <c r="G106" s="372"/>
      <c r="H106" s="491" t="str">
        <f>'[1]RECOND COMP'!$P107</f>
        <v>CU - 100 QC</v>
      </c>
      <c r="I106" s="281">
        <f>'[1]RECOND COMP'!$S107</f>
        <v>6132.67666143219</v>
      </c>
      <c r="J106" s="104"/>
      <c r="K106" s="486"/>
      <c r="L106" s="39"/>
      <c r="N106" s="39"/>
      <c r="P106" s="39"/>
      <c r="Q106" s="39"/>
      <c r="R106" s="39"/>
      <c r="S106" s="39"/>
      <c r="T106" s="39"/>
      <c r="U106" s="39"/>
      <c r="V106" s="39"/>
      <c r="W106" s="39"/>
      <c r="X106" s="39"/>
      <c r="Y106" s="39"/>
      <c r="Z106" s="39"/>
      <c r="AA106" s="39"/>
      <c r="AB106" s="39"/>
      <c r="AK106" s="509"/>
      <c r="AL106" s="509"/>
      <c r="AM106" s="301"/>
      <c r="AN106" s="301"/>
      <c r="AO106" s="509"/>
      <c r="AP106" s="509"/>
    </row>
    <row r="107" customHeight="1" spans="1:42">
      <c r="A107" s="492" t="str">
        <f>'[1]RECOND COMP'!$A108</f>
        <v>REC096</v>
      </c>
      <c r="B107" s="501" t="str">
        <f>'[1]RECOND COMP'!B108</f>
        <v>MTZ100 RECOND</v>
      </c>
      <c r="C107" s="523"/>
      <c r="D107" s="266">
        <v>8.5</v>
      </c>
      <c r="E107" s="494" t="str">
        <f>'[1]RECOND COMP'!J108</f>
        <v>~</v>
      </c>
      <c r="F107" s="489">
        <f>'[1]RECOND COMP'!$M108</f>
        <v>0</v>
      </c>
      <c r="G107" s="372"/>
      <c r="H107" s="491" t="str">
        <f>'[1]RECOND COMP'!$P108</f>
        <v>CU - 100 QC</v>
      </c>
      <c r="I107" s="281">
        <f>'[1]RECOND COMP'!$S108</f>
        <v>6671.13819989372</v>
      </c>
      <c r="J107" s="104"/>
      <c r="K107" s="486"/>
      <c r="L107" s="39"/>
      <c r="N107" s="39"/>
      <c r="P107" s="39"/>
      <c r="Q107" s="39"/>
      <c r="R107" s="39"/>
      <c r="S107" s="39"/>
      <c r="T107" s="39"/>
      <c r="U107" s="39"/>
      <c r="V107" s="39"/>
      <c r="W107" s="39"/>
      <c r="X107" s="39"/>
      <c r="Y107" s="39"/>
      <c r="Z107" s="39"/>
      <c r="AA107" s="39"/>
      <c r="AB107" s="39"/>
      <c r="AK107" s="509"/>
      <c r="AL107" s="509"/>
      <c r="AM107" s="301"/>
      <c r="AN107" s="301"/>
      <c r="AO107" s="509"/>
      <c r="AP107" s="509"/>
    </row>
    <row r="108" spans="1:42">
      <c r="A108" s="492" t="str">
        <f>'[1]RECOND COMP'!$A109</f>
        <v>REC097</v>
      </c>
      <c r="B108" s="501" t="str">
        <f>'[1]RECOND COMP'!B109</f>
        <v>MTZ125 RECOND</v>
      </c>
      <c r="C108" s="523"/>
      <c r="D108" s="266">
        <v>10</v>
      </c>
      <c r="E108" s="494" t="str">
        <f>'[1]RECOND COMP'!J109</f>
        <v>~</v>
      </c>
      <c r="F108" s="489">
        <f>'[1]RECOND COMP'!$M109</f>
        <v>0</v>
      </c>
      <c r="G108" s="372"/>
      <c r="H108" s="491" t="str">
        <f>'[1]RECOND COMP'!$P109</f>
        <v>CU - 125 QC</v>
      </c>
      <c r="I108" s="281">
        <f>'[1]RECOND COMP'!$S109</f>
        <v>7511.73488121343</v>
      </c>
      <c r="J108" s="104"/>
      <c r="K108" s="486"/>
      <c r="L108" s="39"/>
      <c r="N108" s="39"/>
      <c r="P108" s="39"/>
      <c r="Q108" s="39"/>
      <c r="R108" s="39"/>
      <c r="S108" s="39"/>
      <c r="T108" s="39"/>
      <c r="U108" s="39"/>
      <c r="V108" s="39"/>
      <c r="W108" s="39"/>
      <c r="X108" s="39"/>
      <c r="Y108" s="39"/>
      <c r="Z108" s="39"/>
      <c r="AA108" s="39"/>
      <c r="AB108" s="39"/>
      <c r="AK108" s="509"/>
      <c r="AL108" s="509"/>
      <c r="AM108" s="301"/>
      <c r="AN108" s="301"/>
      <c r="AO108" s="509"/>
      <c r="AP108" s="509"/>
    </row>
    <row r="109" spans="1:42">
      <c r="A109" s="492" t="str">
        <f>'[1]RECOND COMP'!$A110</f>
        <v>REC098</v>
      </c>
      <c r="B109" s="501" t="str">
        <f>'[1]RECOND COMP'!B110</f>
        <v>MT160 RECOND</v>
      </c>
      <c r="C109" s="521"/>
      <c r="D109" s="266">
        <v>13</v>
      </c>
      <c r="E109" s="494">
        <f>'[1]RECOND COMP'!J110</f>
        <v>2833.33333333333</v>
      </c>
      <c r="F109" s="489">
        <f>'[1]RECOND COMP'!$M110</f>
        <v>0</v>
      </c>
      <c r="G109" s="372"/>
      <c r="H109" s="491" t="str">
        <f>'[1]RECOND COMP'!$P110</f>
        <v>CU - 160 QC</v>
      </c>
      <c r="I109" s="281">
        <f>'[1]RECOND COMP'!$S110</f>
        <v>9063.65323550796</v>
      </c>
      <c r="J109" s="104"/>
      <c r="K109" s="486"/>
      <c r="L109" s="39"/>
      <c r="N109" s="39"/>
      <c r="P109" s="39"/>
      <c r="Q109" s="39"/>
      <c r="R109" s="39"/>
      <c r="S109" s="39"/>
      <c r="T109" s="39"/>
      <c r="U109" s="39"/>
      <c r="V109" s="39"/>
      <c r="W109" s="39"/>
      <c r="X109" s="39"/>
      <c r="Y109" s="39"/>
      <c r="Z109" s="39"/>
      <c r="AA109" s="39"/>
      <c r="AB109" s="39"/>
      <c r="AK109" s="509"/>
      <c r="AL109" s="509"/>
      <c r="AM109" s="301"/>
      <c r="AN109" s="301"/>
      <c r="AO109" s="509"/>
      <c r="AP109" s="509"/>
    </row>
    <row r="110" spans="1:42">
      <c r="A110" s="492" t="str">
        <f>'[1]RECOND COMP'!$A111</f>
        <v>REC099</v>
      </c>
      <c r="B110" s="501" t="str">
        <f>'[1]RECOND COMP'!B111</f>
        <v>AW5532/ 1ph (NEW)</v>
      </c>
      <c r="C110" s="520" t="s">
        <v>260</v>
      </c>
      <c r="D110" s="266">
        <v>2.5</v>
      </c>
      <c r="E110" s="494" t="str">
        <f>'[1]RECOND COMP'!J111</f>
        <v>~</v>
      </c>
      <c r="F110" s="489">
        <f>'[1]RECOND COMP'!$M111</f>
        <v>0</v>
      </c>
      <c r="G110" s="372"/>
      <c r="H110" s="491" t="str">
        <f>'[1]RECOND COMP'!$P111</f>
        <v>CU - 36  QC</v>
      </c>
      <c r="I110" s="281">
        <f>'[1]RECOND COMP'!$S111</f>
        <v>2751.72980219209</v>
      </c>
      <c r="J110" s="169"/>
      <c r="K110" s="486"/>
      <c r="L110" s="39"/>
      <c r="N110" s="39"/>
      <c r="P110" s="39"/>
      <c r="Q110" s="39"/>
      <c r="R110" s="39"/>
      <c r="S110" s="39"/>
      <c r="T110" s="39"/>
      <c r="U110" s="39"/>
      <c r="V110" s="39"/>
      <c r="W110" s="39"/>
      <c r="X110" s="39"/>
      <c r="Y110" s="39"/>
      <c r="Z110" s="39"/>
      <c r="AA110" s="39"/>
      <c r="AB110" s="39"/>
      <c r="AK110" s="509"/>
      <c r="AL110" s="509"/>
      <c r="AM110" s="301"/>
      <c r="AN110" s="301"/>
      <c r="AO110" s="509"/>
      <c r="AP110" s="509"/>
    </row>
    <row r="111" spans="1:42">
      <c r="A111" s="492" t="str">
        <f>'[1]RECOND COMP'!$A112</f>
        <v>REC100</v>
      </c>
      <c r="B111" s="501" t="str">
        <f>'[1]RECOND COMP'!B112</f>
        <v>AV5538/1PH (NEW)</v>
      </c>
      <c r="C111" s="523"/>
      <c r="D111" s="266">
        <v>3</v>
      </c>
      <c r="E111" s="494" t="str">
        <f>'[1]RECOND COMP'!J112</f>
        <v>~</v>
      </c>
      <c r="F111" s="489">
        <f>'[1]RECOND COMP'!$M112</f>
        <v>0</v>
      </c>
      <c r="G111" s="372"/>
      <c r="H111" s="491" t="str">
        <f>'[1]RECOND COMP'!$P112</f>
        <v>CU - 50  QC</v>
      </c>
      <c r="I111" s="281">
        <f>'[1]RECOND COMP'!$S112</f>
        <v>3350.25908574574</v>
      </c>
      <c r="J111" s="169"/>
      <c r="K111" s="486"/>
      <c r="L111" s="39"/>
      <c r="N111" s="39"/>
      <c r="P111" s="39"/>
      <c r="Q111" s="39"/>
      <c r="R111" s="39"/>
      <c r="S111" s="39"/>
      <c r="T111" s="39"/>
      <c r="U111" s="39"/>
      <c r="V111" s="39"/>
      <c r="W111" s="39"/>
      <c r="X111" s="39"/>
      <c r="Y111" s="39"/>
      <c r="Z111" s="39"/>
      <c r="AA111" s="39"/>
      <c r="AB111" s="39"/>
      <c r="AK111" s="509"/>
      <c r="AL111" s="509"/>
      <c r="AM111" s="301"/>
      <c r="AN111" s="301"/>
      <c r="AO111" s="509"/>
      <c r="AP111" s="509"/>
    </row>
    <row r="112" spans="1:42">
      <c r="A112" s="492" t="str">
        <f>'[1]RECOND COMP'!$A113</f>
        <v>REC101</v>
      </c>
      <c r="B112" s="501" t="str">
        <f>'[1]RECOND COMP'!B113</f>
        <v>AV5542</v>
      </c>
      <c r="C112" s="523"/>
      <c r="D112" s="266">
        <v>3.5</v>
      </c>
      <c r="E112" s="494" t="str">
        <f>'[1]RECOND COMP'!J113</f>
        <v>~</v>
      </c>
      <c r="F112" s="489">
        <f>'[1]RECOND COMP'!$M113</f>
        <v>0</v>
      </c>
      <c r="G112" s="372"/>
      <c r="H112" s="491">
        <f>'[1]RECOND COMP'!$P113</f>
        <v>0</v>
      </c>
      <c r="I112" s="281">
        <f>'[1]RECOND COMP'!$S113</f>
        <v>0</v>
      </c>
      <c r="J112" s="104"/>
      <c r="K112" s="486"/>
      <c r="L112" s="39"/>
      <c r="N112" s="39"/>
      <c r="P112" s="39"/>
      <c r="Q112" s="39"/>
      <c r="R112" s="39"/>
      <c r="S112" s="39"/>
      <c r="T112" s="39"/>
      <c r="U112" s="39"/>
      <c r="V112" s="39"/>
      <c r="W112" s="39"/>
      <c r="X112" s="39"/>
      <c r="Y112" s="39"/>
      <c r="Z112" s="39"/>
      <c r="AA112" s="39"/>
      <c r="AB112" s="39"/>
      <c r="AK112" s="509"/>
      <c r="AL112" s="509"/>
      <c r="AM112" s="301"/>
      <c r="AN112" s="301"/>
      <c r="AO112" s="509"/>
      <c r="AP112" s="509"/>
    </row>
    <row r="113" spans="1:42">
      <c r="A113" s="492" t="str">
        <f>'[1]RECOND COMP'!$A114</f>
        <v>REC102</v>
      </c>
      <c r="B113" s="501" t="str">
        <f>'[1]RECOND COMP'!B114</f>
        <v>AV5555 </v>
      </c>
      <c r="C113" s="523"/>
      <c r="D113" s="266">
        <v>4.5</v>
      </c>
      <c r="E113" s="494" t="str">
        <f>'[1]RECOND COMP'!J114</f>
        <v>~</v>
      </c>
      <c r="F113" s="489">
        <f>'[1]RECOND COMP'!$M114</f>
        <v>0</v>
      </c>
      <c r="G113" s="372"/>
      <c r="H113" s="491" t="str">
        <f>'[1]RECOND COMP'!$P114</f>
        <v>CU - 72 QC</v>
      </c>
      <c r="I113" s="281">
        <f>'[1]RECOND COMP'!$S114</f>
        <v>4105.63072615353</v>
      </c>
      <c r="J113" s="104"/>
      <c r="K113" s="486"/>
      <c r="L113" s="39"/>
      <c r="N113" s="39"/>
      <c r="P113" s="39"/>
      <c r="Q113" s="39"/>
      <c r="R113" s="39"/>
      <c r="S113" s="39"/>
      <c r="T113" s="39"/>
      <c r="U113" s="39"/>
      <c r="V113" s="39"/>
      <c r="W113" s="39"/>
      <c r="X113" s="39"/>
      <c r="Y113" s="39"/>
      <c r="Z113" s="39"/>
      <c r="AA113" s="39"/>
      <c r="AB113" s="39"/>
      <c r="AK113" s="509"/>
      <c r="AL113" s="509"/>
      <c r="AM113" s="301"/>
      <c r="AN113" s="301"/>
      <c r="AO113" s="509"/>
      <c r="AP113" s="509"/>
    </row>
    <row r="114" customHeight="1" spans="1:42">
      <c r="A114" s="492" t="str">
        <f>'[1]RECOND COMP'!$A115</f>
        <v>REC103</v>
      </c>
      <c r="B114" s="501" t="str">
        <f>'[1]RECOND COMP'!B115</f>
        <v>AV5568</v>
      </c>
      <c r="C114" s="523"/>
      <c r="D114" s="266">
        <v>5</v>
      </c>
      <c r="E114" s="494" t="str">
        <f>'[1]RECOND COMP'!J115</f>
        <v>~</v>
      </c>
      <c r="F114" s="489">
        <f>'[1]RECOND COMP'!$M115</f>
        <v>0</v>
      </c>
      <c r="G114" s="372"/>
      <c r="H114" s="491" t="str">
        <f>'[1]RECOND COMP'!$P115</f>
        <v>CU - 90 QC</v>
      </c>
      <c r="I114" s="281">
        <f>'[1]RECOND COMP'!$S115</f>
        <v>4422.07745840227</v>
      </c>
      <c r="J114" s="104"/>
      <c r="K114" s="486"/>
      <c r="L114" s="39"/>
      <c r="N114" s="39"/>
      <c r="P114" s="39"/>
      <c r="Q114" s="39"/>
      <c r="R114" s="39"/>
      <c r="S114" s="39"/>
      <c r="T114" s="39"/>
      <c r="U114" s="39"/>
      <c r="V114" s="39"/>
      <c r="W114" s="39"/>
      <c r="X114" s="39"/>
      <c r="Y114" s="39"/>
      <c r="Z114" s="39"/>
      <c r="AA114" s="39"/>
      <c r="AB114" s="39"/>
      <c r="AK114" s="509"/>
      <c r="AL114" s="509"/>
      <c r="AM114" s="301"/>
      <c r="AN114" s="301"/>
      <c r="AO114" s="509"/>
      <c r="AP114" s="509"/>
    </row>
    <row r="115" spans="1:42">
      <c r="A115" s="492" t="str">
        <f>'[1]RECOND COMP'!$A116</f>
        <v>REC104</v>
      </c>
      <c r="B115" s="501" t="str">
        <f>'[1]RECOND COMP'!B116</f>
        <v>AG5573</v>
      </c>
      <c r="C115" s="521"/>
      <c r="D115" s="266">
        <v>6</v>
      </c>
      <c r="E115" s="494" t="str">
        <f>'[1]RECOND COMP'!J116</f>
        <v>~</v>
      </c>
      <c r="F115" s="489">
        <f>'[1]RECOND COMP'!$M116</f>
        <v>0</v>
      </c>
      <c r="G115" s="372"/>
      <c r="H115" s="491" t="str">
        <f>'[1]RECOND COMP'!$P116</f>
        <v>CU - 90 QC</v>
      </c>
      <c r="I115" s="281">
        <f>'[1]RECOND COMP'!$S116</f>
        <v>4499.00053532534</v>
      </c>
      <c r="J115" s="104"/>
      <c r="K115" s="486"/>
      <c r="L115" s="39"/>
      <c r="N115" s="39"/>
      <c r="P115" s="39"/>
      <c r="Q115" s="39"/>
      <c r="R115" s="39"/>
      <c r="S115" s="39"/>
      <c r="T115" s="39"/>
      <c r="U115" s="39"/>
      <c r="V115" s="39"/>
      <c r="W115" s="39"/>
      <c r="X115" s="39"/>
      <c r="Y115" s="39"/>
      <c r="Z115" s="39"/>
      <c r="AA115" s="39"/>
      <c r="AB115" s="39"/>
      <c r="AK115" s="509"/>
      <c r="AL115" s="509"/>
      <c r="AM115" s="301"/>
      <c r="AN115" s="301"/>
      <c r="AO115" s="509"/>
      <c r="AP115" s="509"/>
    </row>
    <row r="116" spans="1:42">
      <c r="A116" s="492" t="str">
        <f>'[1]RECOND COMP'!$A117</f>
        <v>REC105</v>
      </c>
      <c r="B116" s="501" t="str">
        <f>'[1]RECOND COMP'!B117</f>
        <v>FH4522z</v>
      </c>
      <c r="C116" s="524" t="s">
        <v>261</v>
      </c>
      <c r="D116" s="266">
        <v>2</v>
      </c>
      <c r="E116" s="494" t="str">
        <f>'[1]RECOND COMP'!J117</f>
        <v>~</v>
      </c>
      <c r="F116" s="489">
        <f>'[1]RECOND COMP'!$M117</f>
        <v>0</v>
      </c>
      <c r="G116" s="372"/>
      <c r="H116" s="491">
        <f>'[1]RECOND COMP'!$P117</f>
        <v>0</v>
      </c>
      <c r="I116" s="281">
        <f>'[1]RECOND COMP'!$S117</f>
        <v>2423.07692307692</v>
      </c>
      <c r="J116" s="104"/>
      <c r="K116" s="486"/>
      <c r="L116" s="39"/>
      <c r="N116" s="39"/>
      <c r="P116" s="39"/>
      <c r="Q116" s="39"/>
      <c r="R116" s="39"/>
      <c r="S116" s="39"/>
      <c r="T116" s="39"/>
      <c r="U116" s="39"/>
      <c r="V116" s="39"/>
      <c r="W116" s="39"/>
      <c r="X116" s="39"/>
      <c r="Y116" s="39"/>
      <c r="Z116" s="39"/>
      <c r="AA116" s="39"/>
      <c r="AB116" s="39"/>
      <c r="AK116" s="509"/>
      <c r="AL116" s="509"/>
      <c r="AM116" s="301"/>
      <c r="AN116" s="301"/>
      <c r="AO116" s="509"/>
      <c r="AP116" s="509"/>
    </row>
    <row r="117" spans="1:42">
      <c r="A117" s="492" t="str">
        <f>'[1]RECOND COMP'!$A118</f>
        <v>REC106</v>
      </c>
      <c r="B117" s="501" t="str">
        <f>'[1]RECOND COMP'!B118</f>
        <v>TFH4531</v>
      </c>
      <c r="C117" s="525"/>
      <c r="D117" s="266">
        <v>2.5</v>
      </c>
      <c r="E117" s="494" t="str">
        <f>'[1]RECOND COMP'!J118</f>
        <v>~</v>
      </c>
      <c r="F117" s="489">
        <f>'[1]RECOND COMP'!$M118</f>
        <v>0</v>
      </c>
      <c r="G117" s="372"/>
      <c r="H117" s="491" t="str">
        <f>'[1]RECOND COMP'!$P118</f>
        <v>CU - 36  QC</v>
      </c>
      <c r="I117" s="281">
        <f>'[1]RECOND COMP'!$S118</f>
        <v>3008.17067475237</v>
      </c>
      <c r="J117" s="104"/>
      <c r="K117" s="486"/>
      <c r="L117" s="39"/>
      <c r="N117" s="39"/>
      <c r="P117" s="39"/>
      <c r="Q117" s="39"/>
      <c r="R117" s="39"/>
      <c r="S117" s="39"/>
      <c r="T117" s="39"/>
      <c r="U117" s="39"/>
      <c r="V117" s="39"/>
      <c r="W117" s="39"/>
      <c r="X117" s="39"/>
      <c r="Y117" s="39"/>
      <c r="Z117" s="39"/>
      <c r="AA117" s="39"/>
      <c r="AB117" s="39"/>
      <c r="AK117" s="509"/>
      <c r="AL117" s="509"/>
      <c r="AM117" s="301"/>
      <c r="AN117" s="301"/>
      <c r="AO117" s="509"/>
      <c r="AP117" s="509"/>
    </row>
    <row r="118" spans="1:42">
      <c r="A118" s="492" t="str">
        <f>'[1]RECOND COMP'!$A119</f>
        <v>REC107</v>
      </c>
      <c r="B118" s="501" t="str">
        <f>'[1]RECOND COMP'!B119</f>
        <v>25Q/220V</v>
      </c>
      <c r="C118" s="524" t="s">
        <v>262</v>
      </c>
      <c r="D118" s="327">
        <v>2.5</v>
      </c>
      <c r="E118" s="494" t="str">
        <f>'[1]RECOND COMP'!J119</f>
        <v>~</v>
      </c>
      <c r="F118" s="489">
        <f>'[1]RECOND COMP'!$M119</f>
        <v>0</v>
      </c>
      <c r="G118" s="372"/>
      <c r="H118" s="491" t="str">
        <f>'[1]RECOND COMP'!$P119</f>
        <v>CU - 36  QC</v>
      </c>
      <c r="I118" s="281">
        <f>'[1]RECOND COMP'!$S119</f>
        <v>2674.80672526901</v>
      </c>
      <c r="J118" s="104"/>
      <c r="K118" s="486"/>
      <c r="L118" s="39"/>
      <c r="N118" s="39"/>
      <c r="P118" s="39"/>
      <c r="Q118" s="39"/>
      <c r="R118" s="39"/>
      <c r="S118" s="39"/>
      <c r="T118" s="39"/>
      <c r="U118" s="39"/>
      <c r="V118" s="39"/>
      <c r="W118" s="39"/>
      <c r="X118" s="39"/>
      <c r="Y118" s="39"/>
      <c r="Z118" s="39"/>
      <c r="AA118" s="39"/>
      <c r="AB118" s="39"/>
      <c r="AK118" s="509"/>
      <c r="AL118" s="509"/>
      <c r="AM118" s="301"/>
      <c r="AN118" s="301"/>
      <c r="AO118" s="509"/>
      <c r="AP118" s="509"/>
    </row>
    <row r="119" spans="1:42">
      <c r="A119" s="492" t="str">
        <f>'[1]RECOND COMP'!$A120</f>
        <v>REC108</v>
      </c>
      <c r="B119" s="501" t="str">
        <f>'[1]RECOND COMP'!B120</f>
        <v>28Q/220V</v>
      </c>
      <c r="C119" s="526"/>
      <c r="D119" s="327">
        <v>2.5</v>
      </c>
      <c r="E119" s="494" t="str">
        <f>'[1]RECOND COMP'!J120</f>
        <v>~</v>
      </c>
      <c r="F119" s="489">
        <f>'[1]RECOND COMP'!$M120</f>
        <v>0</v>
      </c>
      <c r="G119" s="372"/>
      <c r="H119" s="491" t="str">
        <f>'[1]RECOND COMP'!$P120</f>
        <v>CU - 36  QC</v>
      </c>
      <c r="I119" s="281">
        <f>'[1]RECOND COMP'!$S120</f>
        <v>2674.80672526901</v>
      </c>
      <c r="J119" s="104"/>
      <c r="K119" s="486"/>
      <c r="L119" s="39"/>
      <c r="N119" s="39"/>
      <c r="P119" s="39"/>
      <c r="Q119" s="39"/>
      <c r="R119" s="39"/>
      <c r="S119" s="39"/>
      <c r="T119" s="39"/>
      <c r="U119" s="39"/>
      <c r="V119" s="39"/>
      <c r="W119" s="39"/>
      <c r="X119" s="39"/>
      <c r="Y119" s="39"/>
      <c r="Z119" s="39"/>
      <c r="AA119" s="39"/>
      <c r="AB119" s="39"/>
      <c r="AK119" s="509"/>
      <c r="AL119" s="509"/>
      <c r="AM119" s="301"/>
      <c r="AN119" s="301"/>
      <c r="AO119" s="509"/>
      <c r="AP119" s="509"/>
    </row>
    <row r="120" spans="1:42">
      <c r="A120" s="492" t="str">
        <f>'[1]RECOND COMP'!$A121</f>
        <v>REC109</v>
      </c>
      <c r="B120" s="501" t="str">
        <f>'[1]RECOND COMP'!B121</f>
        <v>H23A46Q NEW</v>
      </c>
      <c r="C120" s="526"/>
      <c r="D120" s="327">
        <v>4</v>
      </c>
      <c r="E120" s="494" t="str">
        <f>'[1]RECOND COMP'!J121</f>
        <v>~</v>
      </c>
      <c r="F120" s="489">
        <f>'[1]RECOND COMP'!$M121</f>
        <v>0</v>
      </c>
      <c r="G120" s="372"/>
      <c r="H120" s="491">
        <f>'[1]RECOND COMP'!$P121</f>
        <v>0</v>
      </c>
      <c r="I120" s="281">
        <f>'[1]RECOND COMP'!$S121</f>
        <v>0</v>
      </c>
      <c r="J120" s="104"/>
      <c r="K120" s="486"/>
      <c r="L120" s="39"/>
      <c r="N120" s="39"/>
      <c r="P120" s="39"/>
      <c r="Q120" s="39"/>
      <c r="R120" s="39"/>
      <c r="S120" s="39"/>
      <c r="T120" s="39"/>
      <c r="U120" s="39"/>
      <c r="V120" s="39"/>
      <c r="W120" s="39"/>
      <c r="X120" s="39"/>
      <c r="Y120" s="39"/>
      <c r="Z120" s="39"/>
      <c r="AA120" s="39"/>
      <c r="AB120" s="39"/>
      <c r="AK120" s="509"/>
      <c r="AL120" s="509"/>
      <c r="AM120" s="301"/>
      <c r="AN120" s="301"/>
      <c r="AO120" s="509"/>
      <c r="AP120" s="509"/>
    </row>
    <row r="121" spans="1:42">
      <c r="A121" s="492" t="str">
        <f>'[1]RECOND COMP'!$A122</f>
        <v>REC110</v>
      </c>
      <c r="B121" s="501" t="str">
        <f>'[1]RECOND COMP'!B122</f>
        <v>H23A623D NEW</v>
      </c>
      <c r="C121" s="526"/>
      <c r="D121" s="327">
        <v>5</v>
      </c>
      <c r="E121" s="494" t="str">
        <f>'[1]RECOND COMP'!J122</f>
        <v>~</v>
      </c>
      <c r="F121" s="489">
        <f>'[1]RECOND COMP'!$M122</f>
        <v>0</v>
      </c>
      <c r="G121" s="372"/>
      <c r="H121" s="491" t="str">
        <f>'[1]RECOND COMP'!$P122</f>
        <v>CU - 72 QC</v>
      </c>
      <c r="I121" s="281">
        <f>'[1]RECOND COMP'!$S122</f>
        <v>4567.16918769199</v>
      </c>
      <c r="J121" s="104"/>
      <c r="K121" s="486"/>
      <c r="L121" s="39"/>
      <c r="N121" s="39"/>
      <c r="P121" s="39"/>
      <c r="Q121" s="39"/>
      <c r="R121" s="39"/>
      <c r="S121" s="39"/>
      <c r="T121" s="39"/>
      <c r="U121" s="39"/>
      <c r="V121" s="39"/>
      <c r="W121" s="39"/>
      <c r="X121" s="39"/>
      <c r="Y121" s="39"/>
      <c r="Z121" s="39"/>
      <c r="AA121" s="39"/>
      <c r="AB121" s="39"/>
      <c r="AK121" s="509"/>
      <c r="AL121" s="509"/>
      <c r="AM121" s="301"/>
      <c r="AN121" s="301"/>
      <c r="AO121" s="509"/>
      <c r="AP121" s="509"/>
    </row>
    <row r="122" customHeight="1" spans="1:42">
      <c r="A122" s="492" t="str">
        <f>'[1]RECOND COMP'!$A123</f>
        <v>REC111</v>
      </c>
      <c r="B122" s="501" t="str">
        <f>'[1]RECOND COMP'!B123</f>
        <v>H2BG124</v>
      </c>
      <c r="C122" s="526"/>
      <c r="D122" s="327">
        <v>10</v>
      </c>
      <c r="E122" s="494" t="str">
        <f>'[1]RECOND COMP'!J123</f>
        <v>~</v>
      </c>
      <c r="F122" s="489">
        <f>'[1]RECOND COMP'!$M123</f>
        <v>0</v>
      </c>
      <c r="G122" s="372"/>
      <c r="H122" s="491" t="str">
        <f>'[1]RECOND COMP'!$P123</f>
        <v>CU - 125 QC</v>
      </c>
      <c r="I122" s="281">
        <f>'[1]RECOND COMP'!$S123</f>
        <v>6896.35026582881</v>
      </c>
      <c r="J122" s="104"/>
      <c r="K122" s="486"/>
      <c r="L122" s="39"/>
      <c r="N122" s="39"/>
      <c r="P122" s="39"/>
      <c r="Q122" s="39"/>
      <c r="R122" s="39"/>
      <c r="S122" s="39"/>
      <c r="T122" s="39"/>
      <c r="U122" s="39"/>
      <c r="V122" s="39"/>
      <c r="W122" s="39"/>
      <c r="X122" s="39"/>
      <c r="Y122" s="39"/>
      <c r="Z122" s="39"/>
      <c r="AA122" s="39"/>
      <c r="AB122" s="39"/>
      <c r="AK122" s="509"/>
      <c r="AL122" s="509"/>
      <c r="AM122" s="301"/>
      <c r="AN122" s="301"/>
      <c r="AO122" s="509"/>
      <c r="AP122" s="509"/>
    </row>
    <row r="123" spans="1:38">
      <c r="A123" s="492" t="str">
        <f>'[1]RECOND COMP'!$A124</f>
        <v>REC112</v>
      </c>
      <c r="B123" s="501" t="str">
        <f>'[1]RECOND COMP'!B124</f>
        <v>H25G144</v>
      </c>
      <c r="C123" s="526"/>
      <c r="D123" s="327">
        <v>12</v>
      </c>
      <c r="E123" s="494">
        <f>'[1]RECOND COMP'!J124</f>
        <v>1916.66666666667</v>
      </c>
      <c r="F123" s="489">
        <f>'[1]RECOND COMP'!$M124</f>
        <v>0</v>
      </c>
      <c r="G123" s="372"/>
      <c r="H123" s="491">
        <f>'[1]RECOND COMP'!$P124</f>
        <v>0</v>
      </c>
      <c r="I123" s="281">
        <f>'[1]RECOND COMP'!$S124</f>
        <v>0</v>
      </c>
      <c r="J123" s="104"/>
      <c r="K123" s="6"/>
      <c r="L123" s="484"/>
      <c r="N123" s="484"/>
      <c r="P123" s="484"/>
      <c r="Q123" s="484"/>
      <c r="R123" s="484"/>
      <c r="S123" s="529"/>
      <c r="T123" s="530"/>
      <c r="U123" s="531"/>
      <c r="V123" s="532"/>
      <c r="W123" s="532"/>
      <c r="X123" s="484"/>
      <c r="Y123" s="484"/>
      <c r="Z123" s="484"/>
      <c r="AA123" s="484"/>
      <c r="AB123" s="484"/>
      <c r="AC123" s="484"/>
      <c r="AD123" s="484"/>
      <c r="AE123" s="484"/>
      <c r="AF123" s="484"/>
      <c r="AG123" s="397"/>
      <c r="AK123" s="164"/>
      <c r="AL123" s="164"/>
    </row>
    <row r="124" spans="1:38">
      <c r="A124" s="492" t="str">
        <f>'[1]RECOND COMP'!$A125</f>
        <v>REC113</v>
      </c>
      <c r="B124" s="501" t="str">
        <f>'[1]RECOND COMP'!B125</f>
        <v>294Q</v>
      </c>
      <c r="C124" s="525"/>
      <c r="D124" s="327">
        <v>25</v>
      </c>
      <c r="E124" s="494" t="str">
        <f>'[1]RECOND COMP'!J125</f>
        <v>~</v>
      </c>
      <c r="F124" s="489">
        <f>'[1]RECOND COMP'!$M125</f>
        <v>0</v>
      </c>
      <c r="G124" s="373"/>
      <c r="H124" s="491" t="str">
        <f>'[1]RECOND COMP'!$P125</f>
        <v>CU - 250 QC</v>
      </c>
      <c r="I124" s="281">
        <f>'[1]RECOND COMP'!$S125</f>
        <v>15040.1909116407</v>
      </c>
      <c r="J124" s="104"/>
      <c r="K124" s="6"/>
      <c r="L124" s="484"/>
      <c r="N124" s="484"/>
      <c r="P124" s="484"/>
      <c r="Q124" s="484"/>
      <c r="R124" s="484"/>
      <c r="S124" s="529"/>
      <c r="T124" s="530"/>
      <c r="U124" s="531"/>
      <c r="V124" s="532"/>
      <c r="W124" s="532"/>
      <c r="X124" s="484"/>
      <c r="Y124" s="484"/>
      <c r="Z124" s="484"/>
      <c r="AA124" s="484"/>
      <c r="AB124" s="484"/>
      <c r="AC124" s="484"/>
      <c r="AD124" s="484"/>
      <c r="AE124" s="484"/>
      <c r="AF124" s="484"/>
      <c r="AG124" s="397"/>
      <c r="AK124" s="164"/>
      <c r="AL124" s="164"/>
    </row>
    <row r="125" spans="1:38">
      <c r="A125" s="492" t="str">
        <f>'[1]RECOND COMP'!$A126</f>
        <v>REC114</v>
      </c>
      <c r="B125" s="501" t="str">
        <f>'[1]RECOND COMP'!B126</f>
        <v>JH527YAB</v>
      </c>
      <c r="C125" s="525" t="s">
        <v>263</v>
      </c>
      <c r="D125" s="327">
        <v>10</v>
      </c>
      <c r="E125" s="494" t="str">
        <f>'[1]RECOND COMP'!J126</f>
        <v>~</v>
      </c>
      <c r="F125" s="489">
        <f>'[1]RECOND COMP'!$M126</f>
        <v>0</v>
      </c>
      <c r="G125" s="373"/>
      <c r="H125" s="491">
        <f>'[1]RECOND COMP'!$P126</f>
        <v>0</v>
      </c>
      <c r="I125" s="281">
        <f>'[1]RECOND COMP'!$S126</f>
        <v>0</v>
      </c>
      <c r="J125" s="528"/>
      <c r="K125" s="6"/>
      <c r="L125" s="484"/>
      <c r="N125" s="484"/>
      <c r="P125" s="484"/>
      <c r="Q125" s="484"/>
      <c r="R125" s="484"/>
      <c r="S125" s="529"/>
      <c r="T125" s="530"/>
      <c r="U125" s="531"/>
      <c r="V125" s="532"/>
      <c r="W125" s="532"/>
      <c r="X125" s="484"/>
      <c r="Y125" s="484"/>
      <c r="Z125" s="484"/>
      <c r="AA125" s="484"/>
      <c r="AB125" s="484"/>
      <c r="AC125" s="484"/>
      <c r="AD125" s="484"/>
      <c r="AE125" s="484"/>
      <c r="AF125" s="484"/>
      <c r="AG125" s="397"/>
      <c r="AK125" s="164"/>
      <c r="AL125" s="164"/>
    </row>
    <row r="126" spans="1:38">
      <c r="A126" s="492" t="str">
        <f>'[1]RECOND COMP'!$A127</f>
        <v>REC115</v>
      </c>
      <c r="B126" s="501" t="str">
        <f>'[1]RECOND COMP'!B127</f>
        <v>10hp water cooled condenser</v>
      </c>
      <c r="C126" s="527"/>
      <c r="D126" s="266">
        <v>10</v>
      </c>
      <c r="E126" s="494" t="str">
        <f>'[1]RECOND COMP'!J127</f>
        <v>~</v>
      </c>
      <c r="F126" s="489">
        <f>'[1]RECOND COMP'!$M127</f>
        <v>0</v>
      </c>
      <c r="G126" s="379"/>
      <c r="H126" s="491">
        <f>'[1]RECOND COMP'!$P127</f>
        <v>0</v>
      </c>
      <c r="I126" s="281">
        <f>'[1]RECOND COMP'!$S127</f>
        <v>0</v>
      </c>
      <c r="J126" s="528"/>
      <c r="K126" s="6"/>
      <c r="L126" s="484"/>
      <c r="N126" s="484"/>
      <c r="P126" s="484"/>
      <c r="Q126" s="484"/>
      <c r="R126" s="484"/>
      <c r="S126" s="529"/>
      <c r="T126" s="530"/>
      <c r="U126" s="531"/>
      <c r="V126" s="532"/>
      <c r="W126" s="532"/>
      <c r="X126" s="484"/>
      <c r="Y126" s="484"/>
      <c r="Z126" s="484"/>
      <c r="AA126" s="484"/>
      <c r="AB126" s="484"/>
      <c r="AC126" s="484"/>
      <c r="AD126" s="484"/>
      <c r="AE126" s="484"/>
      <c r="AF126" s="484"/>
      <c r="AG126" s="397"/>
      <c r="AK126" s="164"/>
      <c r="AL126" s="164"/>
    </row>
    <row r="127" spans="1:38">
      <c r="A127" s="492" t="str">
        <f>'[1]RECOND COMP'!$A128</f>
        <v>REC116</v>
      </c>
      <c r="B127" s="501" t="str">
        <f>'[1]RECOND COMP'!B128</f>
        <v>SM148</v>
      </c>
      <c r="C127" s="520" t="s">
        <v>264</v>
      </c>
      <c r="D127" s="266"/>
      <c r="E127" s="494" t="str">
        <f>'[1]RECOND COMP'!J128</f>
        <v>~</v>
      </c>
      <c r="F127" s="489">
        <f>'[1]RECOND COMP'!$M128</f>
        <v>0</v>
      </c>
      <c r="G127" s="379"/>
      <c r="H127" s="491">
        <f>'[1]RECOND COMP'!$P128</f>
        <v>0</v>
      </c>
      <c r="I127" s="281">
        <f>'[1]RECOND COMP'!$S128</f>
        <v>0</v>
      </c>
      <c r="J127" s="528"/>
      <c r="K127" s="6"/>
      <c r="L127" s="484"/>
      <c r="N127" s="484"/>
      <c r="P127" s="484"/>
      <c r="Q127" s="484"/>
      <c r="R127" s="484"/>
      <c r="S127" s="529"/>
      <c r="T127" s="530"/>
      <c r="U127" s="531"/>
      <c r="V127" s="532"/>
      <c r="W127" s="532"/>
      <c r="X127" s="484"/>
      <c r="Y127" s="484"/>
      <c r="Z127" s="484"/>
      <c r="AA127" s="484"/>
      <c r="AB127" s="484"/>
      <c r="AC127" s="484"/>
      <c r="AD127" s="484"/>
      <c r="AE127" s="484"/>
      <c r="AF127" s="484"/>
      <c r="AG127" s="397"/>
      <c r="AK127" s="164"/>
      <c r="AL127" s="164"/>
    </row>
    <row r="128" spans="1:38">
      <c r="A128" s="492" t="str">
        <f>'[1]RECOND COMP'!$A129</f>
        <v>REC117</v>
      </c>
      <c r="B128" s="501" t="str">
        <f>'[1]RECOND COMP'!B129</f>
        <v>SM185 </v>
      </c>
      <c r="C128" s="523"/>
      <c r="D128" s="266">
        <v>15</v>
      </c>
      <c r="E128" s="494" t="str">
        <f>'[1]RECOND COMP'!J129</f>
        <v>~</v>
      </c>
      <c r="F128" s="489">
        <f>'[1]RECOND COMP'!$M129</f>
        <v>0</v>
      </c>
      <c r="G128" s="379"/>
      <c r="H128" s="491">
        <f>'[1]RECOND COMP'!$P129</f>
        <v>0</v>
      </c>
      <c r="I128" s="281">
        <f>'[1]RECOND COMP'!$S129</f>
        <v>0</v>
      </c>
      <c r="J128" s="528"/>
      <c r="K128" s="6"/>
      <c r="L128" s="484"/>
      <c r="N128" s="484"/>
      <c r="P128" s="484"/>
      <c r="Q128" s="484"/>
      <c r="R128" s="484"/>
      <c r="S128" s="529"/>
      <c r="T128" s="530"/>
      <c r="U128" s="531"/>
      <c r="V128" s="532"/>
      <c r="W128" s="532"/>
      <c r="X128" s="484"/>
      <c r="Y128" s="484"/>
      <c r="Z128" s="484"/>
      <c r="AA128" s="484"/>
      <c r="AB128" s="484"/>
      <c r="AC128" s="484"/>
      <c r="AD128" s="484"/>
      <c r="AE128" s="484"/>
      <c r="AF128" s="484"/>
      <c r="AG128" s="397"/>
      <c r="AK128" s="164"/>
      <c r="AL128" s="164"/>
    </row>
    <row r="129" spans="1:38">
      <c r="A129" s="492" t="str">
        <f>'[1]RECOND COMP'!$A130</f>
        <v>REC118</v>
      </c>
      <c r="B129" s="501" t="str">
        <f>'[1]RECOND COMP'!B130</f>
        <v>SM160 </v>
      </c>
      <c r="C129" s="521"/>
      <c r="D129" s="266">
        <v>13</v>
      </c>
      <c r="E129" s="494" t="str">
        <f>'[1]RECOND COMP'!J130</f>
        <v>~</v>
      </c>
      <c r="F129" s="489">
        <f>'[1]RECOND COMP'!$M130</f>
        <v>0</v>
      </c>
      <c r="G129" s="379"/>
      <c r="H129" s="294">
        <f>'[1]RECOND COMP'!$P130</f>
        <v>0</v>
      </c>
      <c r="I129" s="281">
        <f>'[1]RECOND COMP'!$S130</f>
        <v>0</v>
      </c>
      <c r="J129" s="528"/>
      <c r="K129" s="6"/>
      <c r="L129" s="484"/>
      <c r="N129" s="484"/>
      <c r="P129" s="484"/>
      <c r="Q129" s="484"/>
      <c r="R129" s="484"/>
      <c r="S129" s="529"/>
      <c r="T129" s="530"/>
      <c r="U129" s="531"/>
      <c r="V129" s="532"/>
      <c r="W129" s="532"/>
      <c r="X129" s="484"/>
      <c r="Y129" s="484"/>
      <c r="Z129" s="484"/>
      <c r="AA129" s="484"/>
      <c r="AB129" s="484"/>
      <c r="AC129" s="484"/>
      <c r="AD129" s="484"/>
      <c r="AE129" s="484"/>
      <c r="AF129" s="484"/>
      <c r="AG129" s="397"/>
      <c r="AK129" s="164"/>
      <c r="AL129" s="164"/>
    </row>
    <row r="130" spans="1:41">
      <c r="A130" s="164" t="s">
        <v>265</v>
      </c>
      <c r="B130" s="37"/>
      <c r="C130" s="37"/>
      <c r="D130" s="37"/>
      <c r="E130" s="37"/>
      <c r="F130" s="37"/>
      <c r="G130" s="37"/>
      <c r="H130" s="37"/>
      <c r="I130" s="533"/>
      <c r="J130" s="533"/>
      <c r="K130" s="534"/>
      <c r="L130" s="529"/>
      <c r="M130" s="529"/>
      <c r="N130" s="529"/>
      <c r="P130" s="529"/>
      <c r="Q130" s="529"/>
      <c r="R130" s="529"/>
      <c r="S130" s="529"/>
      <c r="T130" s="529"/>
      <c r="U130" s="529"/>
      <c r="V130" s="529"/>
      <c r="W130" s="532"/>
      <c r="X130" s="532"/>
      <c r="Y130" s="529"/>
      <c r="Z130" s="529"/>
      <c r="AA130" s="529"/>
      <c r="AB130" s="529"/>
      <c r="AC130" s="529"/>
      <c r="AD130" s="529"/>
      <c r="AE130" s="529"/>
      <c r="AF130" s="164"/>
      <c r="AG130" s="164"/>
      <c r="AH130" s="164"/>
      <c r="AI130" s="164"/>
      <c r="AJ130" s="164"/>
      <c r="AK130" s="164"/>
      <c r="AL130" s="164"/>
      <c r="AM130" s="164"/>
      <c r="AN130" s="164"/>
      <c r="AO130" s="164"/>
    </row>
    <row r="131" spans="1:42">
      <c r="A131" s="386" t="s">
        <v>266</v>
      </c>
      <c r="B131" s="164"/>
      <c r="C131" s="164"/>
      <c r="D131" s="164"/>
      <c r="E131" s="164"/>
      <c r="F131" s="164"/>
      <c r="G131" s="164"/>
      <c r="H131" s="164"/>
      <c r="I131" s="535"/>
      <c r="J131" s="535"/>
      <c r="K131" s="534"/>
      <c r="L131" s="484"/>
      <c r="M131" s="484"/>
      <c r="N131" s="484"/>
      <c r="O131" s="484"/>
      <c r="P131" s="484"/>
      <c r="Q131" s="484"/>
      <c r="R131" s="484"/>
      <c r="S131" s="484"/>
      <c r="T131" s="484"/>
      <c r="U131" s="484"/>
      <c r="V131" s="484"/>
      <c r="W131" s="532"/>
      <c r="X131" s="532"/>
      <c r="Y131" s="484"/>
      <c r="Z131" s="484"/>
      <c r="AA131" s="484"/>
      <c r="AB131" s="484"/>
      <c r="AC131" s="484"/>
      <c r="AD131" s="484"/>
      <c r="AE131" s="484"/>
      <c r="AF131" s="484"/>
      <c r="AG131" s="164"/>
      <c r="AH131" s="164"/>
      <c r="AI131" s="164"/>
      <c r="AJ131" s="164"/>
      <c r="AK131" s="164"/>
      <c r="AL131" s="164"/>
      <c r="AM131" s="164"/>
      <c r="AN131" s="164"/>
      <c r="AO131" s="164"/>
      <c r="AP131" s="164"/>
    </row>
    <row r="132" spans="1:42">
      <c r="A132" s="164" t="s">
        <v>267</v>
      </c>
      <c r="B132" s="164"/>
      <c r="C132" s="164"/>
      <c r="D132" s="164"/>
      <c r="E132" s="164"/>
      <c r="F132" s="164"/>
      <c r="G132" s="164"/>
      <c r="K132" s="534"/>
      <c r="L132" s="484"/>
      <c r="M132" s="536"/>
      <c r="N132" s="484"/>
      <c r="O132" s="484"/>
      <c r="P132" s="484"/>
      <c r="Q132" s="484"/>
      <c r="R132" s="484"/>
      <c r="S132" s="484"/>
      <c r="T132" s="484"/>
      <c r="U132" s="484"/>
      <c r="V132" s="484"/>
      <c r="W132" s="532"/>
      <c r="X132" s="532"/>
      <c r="Y132" s="484"/>
      <c r="Z132" s="484"/>
      <c r="AA132" s="484"/>
      <c r="AB132" s="484"/>
      <c r="AC132" s="484"/>
      <c r="AD132" s="484"/>
      <c r="AE132" s="484"/>
      <c r="AF132" s="484"/>
      <c r="AG132" s="164"/>
      <c r="AH132" s="164"/>
      <c r="AI132" s="164"/>
      <c r="AJ132" s="164"/>
      <c r="AK132" s="164"/>
      <c r="AL132" s="164"/>
      <c r="AM132" s="164"/>
      <c r="AN132" s="164"/>
      <c r="AO132" s="164"/>
      <c r="AP132" s="164"/>
    </row>
    <row r="133" spans="1:42">
      <c r="A133" s="37" t="s">
        <v>118</v>
      </c>
      <c r="B133" s="164"/>
      <c r="C133" s="164"/>
      <c r="D133" s="164"/>
      <c r="E133" s="164"/>
      <c r="F133" s="164"/>
      <c r="G133" s="164"/>
      <c r="K133" s="534"/>
      <c r="L133" s="484"/>
      <c r="M133" s="536"/>
      <c r="N133" s="484"/>
      <c r="O133" s="484"/>
      <c r="P133" s="484"/>
      <c r="Q133" s="484"/>
      <c r="R133" s="484"/>
      <c r="S133" s="484"/>
      <c r="T133" s="484"/>
      <c r="U133" s="484"/>
      <c r="V133" s="484"/>
      <c r="W133" s="532"/>
      <c r="X133" s="532"/>
      <c r="Y133" s="484"/>
      <c r="Z133" s="484"/>
      <c r="AA133" s="484"/>
      <c r="AB133" s="484"/>
      <c r="AC133" s="484"/>
      <c r="AD133" s="484"/>
      <c r="AE133" s="484"/>
      <c r="AF133" s="484"/>
      <c r="AG133" s="164"/>
      <c r="AH133" s="164"/>
      <c r="AI133" s="164"/>
      <c r="AJ133" s="164"/>
      <c r="AK133" s="164"/>
      <c r="AL133" s="164"/>
      <c r="AM133" s="164"/>
      <c r="AN133" s="164"/>
      <c r="AO133" s="164"/>
      <c r="AP133" s="164"/>
    </row>
    <row r="134" spans="1:42">
      <c r="A134" s="37" t="s">
        <v>119</v>
      </c>
      <c r="B134" s="486"/>
      <c r="C134" s="164"/>
      <c r="D134" s="164"/>
      <c r="E134" s="164"/>
      <c r="F134" s="164"/>
      <c r="G134" s="164"/>
      <c r="K134" s="534"/>
      <c r="L134" s="484"/>
      <c r="M134" s="536"/>
      <c r="N134" s="484"/>
      <c r="O134" s="484"/>
      <c r="P134" s="484"/>
      <c r="Q134" s="484"/>
      <c r="R134" s="484"/>
      <c r="S134" s="484"/>
      <c r="T134" s="484"/>
      <c r="U134" s="484"/>
      <c r="V134" s="484"/>
      <c r="W134" s="532"/>
      <c r="X134" s="532"/>
      <c r="Y134" s="484"/>
      <c r="Z134" s="484"/>
      <c r="AA134" s="484"/>
      <c r="AB134" s="484"/>
      <c r="AC134" s="484"/>
      <c r="AD134" s="484"/>
      <c r="AE134" s="484"/>
      <c r="AF134" s="484"/>
      <c r="AG134" s="164"/>
      <c r="AH134" s="164"/>
      <c r="AI134" s="164"/>
      <c r="AJ134" s="164"/>
      <c r="AK134" s="164"/>
      <c r="AL134" s="164"/>
      <c r="AM134" s="164"/>
      <c r="AN134" s="164"/>
      <c r="AO134" s="164"/>
      <c r="AP134" s="164"/>
    </row>
    <row r="135" spans="1:42">
      <c r="A135" s="38" t="s">
        <v>120</v>
      </c>
      <c r="B135" s="164"/>
      <c r="C135" s="164"/>
      <c r="D135" s="164"/>
      <c r="E135" s="164"/>
      <c r="F135" s="164"/>
      <c r="G135" s="164"/>
      <c r="H135" s="164"/>
      <c r="I135" s="535"/>
      <c r="J135" s="535"/>
      <c r="K135" s="534"/>
      <c r="L135" s="484"/>
      <c r="M135" s="536"/>
      <c r="N135" s="484"/>
      <c r="O135" s="484"/>
      <c r="P135" s="484"/>
      <c r="Q135" s="484"/>
      <c r="R135" s="484"/>
      <c r="S135" s="484"/>
      <c r="T135" s="484"/>
      <c r="U135" s="484"/>
      <c r="V135" s="484"/>
      <c r="W135" s="532"/>
      <c r="X135" s="532"/>
      <c r="Y135" s="484"/>
      <c r="Z135" s="484"/>
      <c r="AA135" s="484"/>
      <c r="AB135" s="484"/>
      <c r="AC135" s="484"/>
      <c r="AD135" s="484"/>
      <c r="AE135" s="484"/>
      <c r="AF135" s="484"/>
      <c r="AG135" s="164"/>
      <c r="AH135" s="164"/>
      <c r="AI135" s="164"/>
      <c r="AJ135" s="164"/>
      <c r="AK135" s="164"/>
      <c r="AL135" s="164"/>
      <c r="AM135" s="164"/>
      <c r="AN135" s="164"/>
      <c r="AO135" s="164"/>
      <c r="AP135" s="164"/>
    </row>
    <row r="136" spans="1:42">
      <c r="A136" s="37" t="s">
        <v>129</v>
      </c>
      <c r="B136" s="164"/>
      <c r="C136" s="164"/>
      <c r="D136" s="164"/>
      <c r="E136" s="164"/>
      <c r="F136" s="164"/>
      <c r="G136" s="164"/>
      <c r="H136" s="164"/>
      <c r="I136" s="535"/>
      <c r="J136" s="535"/>
      <c r="K136" s="534"/>
      <c r="L136" s="484"/>
      <c r="M136" s="536"/>
      <c r="N136" s="484"/>
      <c r="O136" s="484"/>
      <c r="P136" s="484"/>
      <c r="Q136" s="484"/>
      <c r="R136" s="484"/>
      <c r="S136" s="484"/>
      <c r="T136" s="484"/>
      <c r="U136" s="484"/>
      <c r="V136" s="484"/>
      <c r="W136" s="532"/>
      <c r="X136" s="532"/>
      <c r="Y136" s="484"/>
      <c r="Z136" s="484"/>
      <c r="AA136" s="484"/>
      <c r="AB136" s="484"/>
      <c r="AC136" s="484"/>
      <c r="AD136" s="484"/>
      <c r="AE136" s="484"/>
      <c r="AF136" s="484"/>
      <c r="AG136" s="164"/>
      <c r="AH136" s="164"/>
      <c r="AI136" s="164"/>
      <c r="AJ136" s="164"/>
      <c r="AK136" s="164"/>
      <c r="AL136" s="164"/>
      <c r="AM136" s="164"/>
      <c r="AN136" s="164"/>
      <c r="AO136" s="164"/>
      <c r="AP136" s="164"/>
    </row>
    <row r="137" spans="1:42">
      <c r="A137" s="164"/>
      <c r="B137" s="164"/>
      <c r="C137" s="164"/>
      <c r="D137" s="164"/>
      <c r="E137" s="164"/>
      <c r="F137" s="164"/>
      <c r="G137" s="164"/>
      <c r="H137" s="164"/>
      <c r="I137" s="535"/>
      <c r="J137" s="535"/>
      <c r="K137" s="534"/>
      <c r="L137" s="484"/>
      <c r="M137" s="536"/>
      <c r="N137" s="484"/>
      <c r="O137" s="484"/>
      <c r="P137" s="484"/>
      <c r="Q137" s="484"/>
      <c r="R137" s="484"/>
      <c r="S137" s="484"/>
      <c r="T137" s="484"/>
      <c r="U137" s="484"/>
      <c r="V137" s="484"/>
      <c r="W137" s="532"/>
      <c r="X137" s="532"/>
      <c r="Y137" s="484"/>
      <c r="Z137" s="484"/>
      <c r="AA137" s="484"/>
      <c r="AB137" s="484"/>
      <c r="AC137" s="484"/>
      <c r="AD137" s="484"/>
      <c r="AE137" s="484"/>
      <c r="AF137" s="484"/>
      <c r="AG137" s="164"/>
      <c r="AH137" s="164"/>
      <c r="AI137" s="164"/>
      <c r="AJ137" s="164"/>
      <c r="AK137" s="164"/>
      <c r="AL137" s="164"/>
      <c r="AM137" s="164"/>
      <c r="AN137" s="164"/>
      <c r="AO137" s="164"/>
      <c r="AP137" s="164"/>
    </row>
    <row r="138" spans="1:42">
      <c r="A138" s="164"/>
      <c r="B138" s="164"/>
      <c r="C138" s="164"/>
      <c r="D138" s="164"/>
      <c r="E138" s="164"/>
      <c r="F138" s="164"/>
      <c r="G138" s="164"/>
      <c r="H138" s="164"/>
      <c r="I138" s="535"/>
      <c r="J138" s="535"/>
      <c r="W138" s="532"/>
      <c r="X138" s="532"/>
      <c r="Y138" s="484"/>
      <c r="Z138" s="484"/>
      <c r="AA138" s="484"/>
      <c r="AB138" s="484"/>
      <c r="AC138" s="484"/>
      <c r="AD138" s="484"/>
      <c r="AE138" s="484"/>
      <c r="AF138" s="484"/>
      <c r="AG138" s="164"/>
      <c r="AH138" s="164"/>
      <c r="AI138" s="164"/>
      <c r="AJ138" s="164"/>
      <c r="AK138" s="164"/>
      <c r="AL138" s="164"/>
      <c r="AM138" s="164"/>
      <c r="AN138" s="164"/>
      <c r="AO138" s="164"/>
      <c r="AP138" s="164"/>
    </row>
    <row r="139" ht="15" customHeight="1" spans="9:34">
      <c r="I139" s="484"/>
      <c r="J139" s="484"/>
      <c r="K139" s="486"/>
      <c r="L139" s="164"/>
      <c r="M139" s="164"/>
      <c r="N139" s="164"/>
      <c r="O139" s="164"/>
      <c r="P139" s="164"/>
      <c r="Q139" s="164"/>
      <c r="R139" s="164"/>
      <c r="S139" s="164"/>
      <c r="T139" s="164"/>
      <c r="U139" s="164"/>
      <c r="V139" s="164"/>
      <c r="W139" s="532"/>
      <c r="X139" s="532"/>
      <c r="Y139" s="164"/>
      <c r="Z139" s="164"/>
      <c r="AA139" s="164"/>
      <c r="AB139" s="164"/>
      <c r="AC139" s="164"/>
      <c r="AD139" s="164"/>
      <c r="AE139" s="164"/>
      <c r="AF139" s="164"/>
      <c r="AG139" s="164"/>
      <c r="AH139" s="164"/>
    </row>
    <row r="140" spans="12:36">
      <c r="L140" s="537"/>
      <c r="M140" s="538"/>
      <c r="N140" s="484"/>
      <c r="O140" s="484"/>
      <c r="P140" s="484"/>
      <c r="Q140" s="484"/>
      <c r="R140" s="484"/>
      <c r="S140" s="484"/>
      <c r="T140" s="484"/>
      <c r="U140" s="484"/>
      <c r="V140" s="484"/>
      <c r="W140" s="484"/>
      <c r="X140" s="484"/>
      <c r="Y140" s="484"/>
      <c r="Z140" s="484"/>
      <c r="AA140" s="484"/>
      <c r="AB140" s="484"/>
      <c r="AC140" s="538"/>
      <c r="AD140" s="538"/>
      <c r="AE140" s="538"/>
      <c r="AF140" s="538"/>
      <c r="AG140" s="538"/>
      <c r="AJ140" s="483"/>
    </row>
    <row r="141" spans="12:36">
      <c r="L141" s="537"/>
      <c r="M141" s="538"/>
      <c r="N141" s="484"/>
      <c r="O141" s="484"/>
      <c r="P141" s="484"/>
      <c r="Q141" s="484"/>
      <c r="R141" s="484"/>
      <c r="S141" s="484"/>
      <c r="T141" s="484"/>
      <c r="U141" s="484"/>
      <c r="V141" s="484"/>
      <c r="W141" s="484"/>
      <c r="X141" s="484"/>
      <c r="Y141" s="484"/>
      <c r="Z141" s="484"/>
      <c r="AA141" s="484"/>
      <c r="AB141" s="484"/>
      <c r="AC141" s="538"/>
      <c r="AD141" s="538"/>
      <c r="AE141" s="538"/>
      <c r="AF141" s="538"/>
      <c r="AG141" s="538"/>
      <c r="AJ141" s="483"/>
    </row>
    <row r="142" spans="12:36">
      <c r="L142" s="537"/>
      <c r="M142" s="538"/>
      <c r="N142" s="484"/>
      <c r="O142" s="484"/>
      <c r="P142" s="484"/>
      <c r="Q142" s="484"/>
      <c r="R142" s="484"/>
      <c r="S142" s="484"/>
      <c r="T142" s="484"/>
      <c r="U142" s="484"/>
      <c r="V142" s="484"/>
      <c r="W142" s="484"/>
      <c r="X142" s="484"/>
      <c r="Y142" s="484"/>
      <c r="Z142" s="484"/>
      <c r="AA142" s="484"/>
      <c r="AB142" s="484"/>
      <c r="AC142" s="538"/>
      <c r="AD142" s="538"/>
      <c r="AE142" s="538"/>
      <c r="AF142" s="538"/>
      <c r="AG142" s="538"/>
      <c r="AJ142" s="483"/>
    </row>
    <row r="143" spans="12:36">
      <c r="L143" s="537"/>
      <c r="M143" s="538"/>
      <c r="N143" s="484"/>
      <c r="O143" s="484"/>
      <c r="P143" s="484"/>
      <c r="Q143" s="484"/>
      <c r="R143" s="484"/>
      <c r="S143" s="484"/>
      <c r="T143" s="484"/>
      <c r="U143" s="484"/>
      <c r="V143" s="484"/>
      <c r="W143" s="484"/>
      <c r="X143" s="484"/>
      <c r="Y143" s="484"/>
      <c r="Z143" s="484"/>
      <c r="AA143" s="484"/>
      <c r="AB143" s="484"/>
      <c r="AC143" s="538"/>
      <c r="AD143" s="538"/>
      <c r="AE143" s="538"/>
      <c r="AF143" s="538"/>
      <c r="AG143" s="538"/>
      <c r="AJ143" s="483"/>
    </row>
    <row r="144" spans="12:36">
      <c r="L144" s="537"/>
      <c r="M144" s="538"/>
      <c r="N144" s="484"/>
      <c r="O144" s="484"/>
      <c r="P144" s="484"/>
      <c r="Q144" s="484"/>
      <c r="R144" s="484"/>
      <c r="S144" s="484"/>
      <c r="T144" s="484"/>
      <c r="U144" s="484"/>
      <c r="V144" s="484"/>
      <c r="W144" s="484"/>
      <c r="X144" s="484"/>
      <c r="Y144" s="484"/>
      <c r="Z144" s="484"/>
      <c r="AA144" s="484"/>
      <c r="AB144" s="484"/>
      <c r="AC144" s="538"/>
      <c r="AD144" s="538"/>
      <c r="AE144" s="538"/>
      <c r="AF144" s="538"/>
      <c r="AG144" s="538"/>
      <c r="AJ144" s="483"/>
    </row>
    <row r="145" spans="12:36">
      <c r="L145" s="537"/>
      <c r="M145" s="538"/>
      <c r="N145" s="484"/>
      <c r="O145" s="484"/>
      <c r="P145" s="484"/>
      <c r="Q145" s="484"/>
      <c r="R145" s="484"/>
      <c r="S145" s="484"/>
      <c r="T145" s="484"/>
      <c r="U145" s="484"/>
      <c r="V145" s="484"/>
      <c r="W145" s="484"/>
      <c r="X145" s="484"/>
      <c r="Y145" s="484"/>
      <c r="Z145" s="484"/>
      <c r="AA145" s="484"/>
      <c r="AB145" s="484"/>
      <c r="AC145" s="538"/>
      <c r="AD145" s="538"/>
      <c r="AE145" s="538"/>
      <c r="AF145" s="538"/>
      <c r="AG145" s="538"/>
      <c r="AJ145" s="483"/>
    </row>
    <row r="146" spans="12:36">
      <c r="L146" s="537"/>
      <c r="M146" s="538"/>
      <c r="N146" s="484"/>
      <c r="O146" s="484"/>
      <c r="P146" s="484"/>
      <c r="Q146" s="484"/>
      <c r="R146" s="484"/>
      <c r="S146" s="484"/>
      <c r="T146" s="484"/>
      <c r="U146" s="484"/>
      <c r="V146" s="484"/>
      <c r="W146" s="484"/>
      <c r="X146" s="484"/>
      <c r="Y146" s="484"/>
      <c r="Z146" s="484"/>
      <c r="AA146" s="484"/>
      <c r="AB146" s="484"/>
      <c r="AC146" s="538"/>
      <c r="AD146" s="538"/>
      <c r="AE146" s="538"/>
      <c r="AF146" s="538"/>
      <c r="AG146" s="538"/>
      <c r="AJ146" s="483"/>
    </row>
    <row r="147" spans="12:36">
      <c r="L147" s="537"/>
      <c r="M147" s="538"/>
      <c r="N147" s="484"/>
      <c r="O147" s="484"/>
      <c r="P147" s="484"/>
      <c r="Q147" s="484"/>
      <c r="R147" s="484"/>
      <c r="S147" s="484"/>
      <c r="T147" s="484"/>
      <c r="U147" s="484"/>
      <c r="V147" s="484"/>
      <c r="W147" s="484"/>
      <c r="X147" s="484"/>
      <c r="Y147" s="484"/>
      <c r="Z147" s="484"/>
      <c r="AA147" s="484"/>
      <c r="AB147" s="484"/>
      <c r="AC147" s="538"/>
      <c r="AD147" s="538"/>
      <c r="AE147" s="538"/>
      <c r="AF147" s="538"/>
      <c r="AG147" s="538"/>
      <c r="AJ147" s="483"/>
    </row>
    <row r="148" spans="12:36">
      <c r="L148" s="537"/>
      <c r="M148" s="538"/>
      <c r="N148" s="484"/>
      <c r="O148" s="484"/>
      <c r="P148" s="484"/>
      <c r="Q148" s="484"/>
      <c r="R148" s="484"/>
      <c r="S148" s="484"/>
      <c r="T148" s="484"/>
      <c r="U148" s="484"/>
      <c r="V148" s="484"/>
      <c r="W148" s="484"/>
      <c r="X148" s="484"/>
      <c r="Y148" s="484"/>
      <c r="Z148" s="484"/>
      <c r="AA148" s="484"/>
      <c r="AB148" s="484"/>
      <c r="AC148" s="538"/>
      <c r="AD148" s="538"/>
      <c r="AE148" s="538"/>
      <c r="AF148" s="538"/>
      <c r="AG148" s="538"/>
      <c r="AJ148" s="483"/>
    </row>
    <row r="149" spans="12:36">
      <c r="L149" s="537"/>
      <c r="M149" s="538"/>
      <c r="N149" s="484"/>
      <c r="O149" s="484"/>
      <c r="P149" s="484"/>
      <c r="Q149" s="484"/>
      <c r="R149" s="484"/>
      <c r="S149" s="484"/>
      <c r="T149" s="484"/>
      <c r="U149" s="484"/>
      <c r="V149" s="484"/>
      <c r="W149" s="484"/>
      <c r="X149" s="484"/>
      <c r="Y149" s="484"/>
      <c r="Z149" s="484"/>
      <c r="AA149" s="484"/>
      <c r="AB149" s="484"/>
      <c r="AC149" s="538"/>
      <c r="AD149" s="538"/>
      <c r="AE149" s="538"/>
      <c r="AF149" s="538"/>
      <c r="AG149" s="538"/>
      <c r="AJ149" s="483"/>
    </row>
    <row r="150" spans="12:36">
      <c r="L150" s="537"/>
      <c r="M150" s="538"/>
      <c r="N150" s="484"/>
      <c r="O150" s="484"/>
      <c r="P150" s="484"/>
      <c r="Q150" s="484"/>
      <c r="R150" s="484"/>
      <c r="S150" s="484"/>
      <c r="T150" s="484"/>
      <c r="U150" s="484"/>
      <c r="V150" s="484"/>
      <c r="W150" s="484"/>
      <c r="X150" s="484"/>
      <c r="Y150" s="484"/>
      <c r="Z150" s="484"/>
      <c r="AA150" s="484"/>
      <c r="AB150" s="484"/>
      <c r="AC150" s="538"/>
      <c r="AD150" s="538"/>
      <c r="AE150" s="538"/>
      <c r="AF150" s="538"/>
      <c r="AG150" s="538"/>
      <c r="AJ150" s="483"/>
    </row>
    <row r="151" spans="12:36">
      <c r="L151" s="537"/>
      <c r="M151" s="538"/>
      <c r="N151" s="484"/>
      <c r="O151" s="484"/>
      <c r="P151" s="484"/>
      <c r="Q151" s="484"/>
      <c r="R151" s="484"/>
      <c r="S151" s="484"/>
      <c r="T151" s="484"/>
      <c r="U151" s="484"/>
      <c r="V151" s="484"/>
      <c r="W151" s="484"/>
      <c r="X151" s="484"/>
      <c r="Y151" s="484"/>
      <c r="Z151" s="484"/>
      <c r="AA151" s="484"/>
      <c r="AB151" s="484"/>
      <c r="AC151" s="538"/>
      <c r="AD151" s="538"/>
      <c r="AE151" s="538"/>
      <c r="AF151" s="538"/>
      <c r="AG151" s="538"/>
      <c r="AJ151" s="483"/>
    </row>
    <row r="152" spans="12:36">
      <c r="L152" s="537"/>
      <c r="M152" s="538"/>
      <c r="N152" s="484"/>
      <c r="O152" s="484"/>
      <c r="P152" s="484"/>
      <c r="Q152" s="484"/>
      <c r="R152" s="484"/>
      <c r="S152" s="484"/>
      <c r="T152" s="484"/>
      <c r="U152" s="484"/>
      <c r="V152" s="484"/>
      <c r="W152" s="484"/>
      <c r="X152" s="484"/>
      <c r="Y152" s="484"/>
      <c r="Z152" s="484"/>
      <c r="AA152" s="484"/>
      <c r="AB152" s="484"/>
      <c r="AC152" s="538"/>
      <c r="AD152" s="538"/>
      <c r="AE152" s="538"/>
      <c r="AF152" s="538"/>
      <c r="AG152" s="538"/>
      <c r="AJ152" s="483"/>
    </row>
    <row r="153" spans="12:36">
      <c r="L153" s="537"/>
      <c r="M153" s="538"/>
      <c r="N153" s="484"/>
      <c r="O153" s="484"/>
      <c r="P153" s="484"/>
      <c r="Q153" s="484"/>
      <c r="R153" s="484"/>
      <c r="S153" s="484"/>
      <c r="T153" s="484"/>
      <c r="U153" s="484"/>
      <c r="V153" s="484"/>
      <c r="W153" s="484"/>
      <c r="X153" s="484"/>
      <c r="Y153" s="484"/>
      <c r="Z153" s="484"/>
      <c r="AA153" s="484"/>
      <c r="AB153" s="484"/>
      <c r="AC153" s="538"/>
      <c r="AD153" s="538"/>
      <c r="AE153" s="538"/>
      <c r="AF153" s="538"/>
      <c r="AG153" s="538"/>
      <c r="AJ153" s="483"/>
    </row>
    <row r="154" spans="12:36">
      <c r="L154" s="537"/>
      <c r="M154" s="538"/>
      <c r="N154" s="484"/>
      <c r="O154" s="484"/>
      <c r="P154" s="484"/>
      <c r="Q154" s="484"/>
      <c r="R154" s="484"/>
      <c r="S154" s="484"/>
      <c r="T154" s="484"/>
      <c r="U154" s="484"/>
      <c r="V154" s="484"/>
      <c r="W154" s="484"/>
      <c r="X154" s="484"/>
      <c r="Y154" s="484"/>
      <c r="Z154" s="484"/>
      <c r="AA154" s="484"/>
      <c r="AB154" s="484"/>
      <c r="AC154" s="538"/>
      <c r="AD154" s="538"/>
      <c r="AE154" s="538"/>
      <c r="AF154" s="538"/>
      <c r="AG154" s="538"/>
      <c r="AJ154" s="483"/>
    </row>
    <row r="155" spans="12:36">
      <c r="L155" s="537"/>
      <c r="M155" s="538"/>
      <c r="N155" s="484"/>
      <c r="O155" s="484"/>
      <c r="P155" s="484"/>
      <c r="Q155" s="484"/>
      <c r="R155" s="484"/>
      <c r="S155" s="484"/>
      <c r="T155" s="484"/>
      <c r="U155" s="484"/>
      <c r="V155" s="484"/>
      <c r="W155" s="484"/>
      <c r="X155" s="484"/>
      <c r="Y155" s="484"/>
      <c r="Z155" s="484"/>
      <c r="AA155" s="484"/>
      <c r="AB155" s="484"/>
      <c r="AC155" s="538"/>
      <c r="AD155" s="538"/>
      <c r="AE155" s="538"/>
      <c r="AF155" s="538"/>
      <c r="AG155" s="538"/>
      <c r="AJ155" s="483"/>
    </row>
    <row r="156" spans="12:36">
      <c r="L156" s="537"/>
      <c r="M156" s="538"/>
      <c r="N156" s="484"/>
      <c r="O156" s="484"/>
      <c r="P156" s="484"/>
      <c r="Q156" s="484"/>
      <c r="R156" s="484"/>
      <c r="S156" s="484"/>
      <c r="T156" s="484"/>
      <c r="U156" s="484"/>
      <c r="V156" s="484"/>
      <c r="W156" s="484"/>
      <c r="X156" s="484"/>
      <c r="Y156" s="484"/>
      <c r="Z156" s="484"/>
      <c r="AA156" s="484"/>
      <c r="AB156" s="484"/>
      <c r="AC156" s="538"/>
      <c r="AD156" s="538"/>
      <c r="AE156" s="538"/>
      <c r="AF156" s="538"/>
      <c r="AG156" s="538"/>
      <c r="AJ156" s="483"/>
    </row>
    <row r="157" spans="12:36">
      <c r="L157" s="537"/>
      <c r="M157" s="538"/>
      <c r="N157" s="484"/>
      <c r="O157" s="484"/>
      <c r="P157" s="484"/>
      <c r="Q157" s="484"/>
      <c r="R157" s="484"/>
      <c r="S157" s="484"/>
      <c r="T157" s="484"/>
      <c r="U157" s="484"/>
      <c r="V157" s="484"/>
      <c r="W157" s="484"/>
      <c r="X157" s="484"/>
      <c r="Y157" s="484"/>
      <c r="Z157" s="484"/>
      <c r="AA157" s="484"/>
      <c r="AB157" s="484"/>
      <c r="AC157" s="538"/>
      <c r="AD157" s="538"/>
      <c r="AE157" s="538"/>
      <c r="AF157" s="538"/>
      <c r="AG157" s="538"/>
      <c r="AJ157" s="483"/>
    </row>
    <row r="158" spans="12:36">
      <c r="L158" s="537"/>
      <c r="M158" s="538"/>
      <c r="N158" s="484"/>
      <c r="O158" s="484"/>
      <c r="P158" s="484"/>
      <c r="Q158" s="484"/>
      <c r="R158" s="484"/>
      <c r="S158" s="484"/>
      <c r="T158" s="484"/>
      <c r="U158" s="484"/>
      <c r="V158" s="484"/>
      <c r="W158" s="484"/>
      <c r="X158" s="484"/>
      <c r="Y158" s="484"/>
      <c r="Z158" s="484"/>
      <c r="AA158" s="484"/>
      <c r="AB158" s="484"/>
      <c r="AC158" s="538"/>
      <c r="AD158" s="538"/>
      <c r="AE158" s="538"/>
      <c r="AF158" s="538"/>
      <c r="AG158" s="538"/>
      <c r="AJ158" s="483"/>
    </row>
    <row r="159" spans="12:36">
      <c r="L159" s="537"/>
      <c r="M159" s="538"/>
      <c r="N159" s="484"/>
      <c r="O159" s="484"/>
      <c r="P159" s="484"/>
      <c r="Q159" s="484"/>
      <c r="R159" s="484"/>
      <c r="S159" s="484"/>
      <c r="T159" s="484"/>
      <c r="U159" s="484"/>
      <c r="V159" s="484"/>
      <c r="W159" s="484"/>
      <c r="X159" s="484"/>
      <c r="Y159" s="484"/>
      <c r="Z159" s="484"/>
      <c r="AA159" s="484"/>
      <c r="AB159" s="484"/>
      <c r="AC159" s="538"/>
      <c r="AD159" s="538"/>
      <c r="AE159" s="538"/>
      <c r="AF159" s="538"/>
      <c r="AG159" s="538"/>
      <c r="AJ159" s="483"/>
    </row>
    <row r="160" spans="12:36">
      <c r="L160" s="537"/>
      <c r="M160" s="538"/>
      <c r="N160" s="484"/>
      <c r="O160" s="484"/>
      <c r="P160" s="484"/>
      <c r="Q160" s="484"/>
      <c r="R160" s="484"/>
      <c r="S160" s="484"/>
      <c r="T160" s="484"/>
      <c r="U160" s="484"/>
      <c r="V160" s="484"/>
      <c r="W160" s="484"/>
      <c r="X160" s="484"/>
      <c r="Y160" s="484"/>
      <c r="Z160" s="484"/>
      <c r="AA160" s="484"/>
      <c r="AB160" s="484"/>
      <c r="AC160" s="538"/>
      <c r="AD160" s="538"/>
      <c r="AE160" s="538"/>
      <c r="AF160" s="538"/>
      <c r="AG160" s="538"/>
      <c r="AJ160" s="483"/>
    </row>
    <row r="161" spans="12:36">
      <c r="L161" s="537"/>
      <c r="M161" s="538"/>
      <c r="N161" s="484"/>
      <c r="O161" s="484"/>
      <c r="P161" s="484"/>
      <c r="Q161" s="484"/>
      <c r="R161" s="484"/>
      <c r="S161" s="484"/>
      <c r="T161" s="484"/>
      <c r="U161" s="484"/>
      <c r="V161" s="484"/>
      <c r="W161" s="484"/>
      <c r="X161" s="484"/>
      <c r="Y161" s="484"/>
      <c r="Z161" s="484"/>
      <c r="AA161" s="484"/>
      <c r="AB161" s="484"/>
      <c r="AC161" s="538"/>
      <c r="AD161" s="538"/>
      <c r="AE161" s="538"/>
      <c r="AF161" s="538"/>
      <c r="AG161" s="538"/>
      <c r="AJ161" s="483"/>
    </row>
    <row r="162" spans="12:36">
      <c r="L162" s="537"/>
      <c r="M162" s="538"/>
      <c r="N162" s="484"/>
      <c r="O162" s="484"/>
      <c r="P162" s="484"/>
      <c r="Q162" s="484"/>
      <c r="R162" s="484"/>
      <c r="S162" s="484"/>
      <c r="T162" s="484"/>
      <c r="U162" s="484"/>
      <c r="V162" s="484"/>
      <c r="W162" s="484"/>
      <c r="X162" s="484"/>
      <c r="Y162" s="484"/>
      <c r="Z162" s="484"/>
      <c r="AA162" s="484"/>
      <c r="AB162" s="484"/>
      <c r="AC162" s="538"/>
      <c r="AD162" s="538"/>
      <c r="AE162" s="538"/>
      <c r="AF162" s="538"/>
      <c r="AG162" s="538"/>
      <c r="AJ162" s="483"/>
    </row>
    <row r="163" spans="12:36">
      <c r="L163" s="537"/>
      <c r="M163" s="538"/>
      <c r="N163" s="484"/>
      <c r="O163" s="484"/>
      <c r="P163" s="484"/>
      <c r="Q163" s="484"/>
      <c r="R163" s="484"/>
      <c r="S163" s="484"/>
      <c r="T163" s="484"/>
      <c r="U163" s="484"/>
      <c r="V163" s="484"/>
      <c r="W163" s="484"/>
      <c r="X163" s="484"/>
      <c r="Y163" s="484"/>
      <c r="Z163" s="484"/>
      <c r="AA163" s="484"/>
      <c r="AB163" s="484"/>
      <c r="AC163" s="538"/>
      <c r="AD163" s="538"/>
      <c r="AE163" s="538"/>
      <c r="AF163" s="538"/>
      <c r="AG163" s="538"/>
      <c r="AJ163" s="483"/>
    </row>
    <row r="164" spans="12:36">
      <c r="L164" s="537"/>
      <c r="M164" s="538"/>
      <c r="N164" s="484"/>
      <c r="O164" s="484"/>
      <c r="P164" s="484"/>
      <c r="Q164" s="484"/>
      <c r="R164" s="484"/>
      <c r="S164" s="484"/>
      <c r="T164" s="484"/>
      <c r="U164" s="484"/>
      <c r="V164" s="484"/>
      <c r="W164" s="484"/>
      <c r="X164" s="484"/>
      <c r="Y164" s="484"/>
      <c r="Z164" s="484"/>
      <c r="AA164" s="484"/>
      <c r="AB164" s="484"/>
      <c r="AC164" s="538"/>
      <c r="AD164" s="538"/>
      <c r="AE164" s="538"/>
      <c r="AF164" s="538"/>
      <c r="AG164" s="538"/>
      <c r="AJ164" s="483"/>
    </row>
    <row r="165" spans="12:36">
      <c r="L165" s="537"/>
      <c r="M165" s="538"/>
      <c r="N165" s="484"/>
      <c r="O165" s="484"/>
      <c r="P165" s="484"/>
      <c r="Q165" s="484"/>
      <c r="R165" s="484"/>
      <c r="S165" s="484"/>
      <c r="T165" s="484"/>
      <c r="U165" s="484"/>
      <c r="V165" s="484"/>
      <c r="W165" s="484"/>
      <c r="X165" s="484"/>
      <c r="Y165" s="484"/>
      <c r="Z165" s="484"/>
      <c r="AA165" s="484"/>
      <c r="AB165" s="484"/>
      <c r="AC165" s="538"/>
      <c r="AD165" s="538"/>
      <c r="AE165" s="538"/>
      <c r="AF165" s="538"/>
      <c r="AG165" s="538"/>
      <c r="AJ165" s="483"/>
    </row>
    <row r="166" spans="12:36">
      <c r="L166" s="537"/>
      <c r="M166" s="538"/>
      <c r="N166" s="484"/>
      <c r="O166" s="484"/>
      <c r="P166" s="484"/>
      <c r="Q166" s="484"/>
      <c r="R166" s="484"/>
      <c r="S166" s="484"/>
      <c r="T166" s="484"/>
      <c r="U166" s="484"/>
      <c r="V166" s="484"/>
      <c r="W166" s="484"/>
      <c r="X166" s="484"/>
      <c r="Y166" s="484"/>
      <c r="Z166" s="484"/>
      <c r="AA166" s="484"/>
      <c r="AB166" s="484"/>
      <c r="AC166" s="538"/>
      <c r="AD166" s="538"/>
      <c r="AE166" s="538"/>
      <c r="AF166" s="538"/>
      <c r="AG166" s="538"/>
      <c r="AJ166" s="483"/>
    </row>
    <row r="167" spans="12:36">
      <c r="L167" s="537"/>
      <c r="M167" s="538"/>
      <c r="N167" s="484"/>
      <c r="O167" s="484"/>
      <c r="P167" s="484"/>
      <c r="Q167" s="484"/>
      <c r="R167" s="484"/>
      <c r="S167" s="484"/>
      <c r="T167" s="484"/>
      <c r="U167" s="484"/>
      <c r="V167" s="484"/>
      <c r="W167" s="484"/>
      <c r="X167" s="484"/>
      <c r="Y167" s="484"/>
      <c r="Z167" s="484"/>
      <c r="AA167" s="484"/>
      <c r="AB167" s="484"/>
      <c r="AC167" s="538"/>
      <c r="AD167" s="538"/>
      <c r="AE167" s="538"/>
      <c r="AF167" s="538"/>
      <c r="AG167" s="538"/>
      <c r="AJ167" s="483"/>
    </row>
    <row r="168" spans="12:36">
      <c r="L168" s="537"/>
      <c r="M168" s="538"/>
      <c r="N168" s="484"/>
      <c r="O168" s="484"/>
      <c r="P168" s="484"/>
      <c r="Q168" s="484"/>
      <c r="R168" s="484"/>
      <c r="S168" s="484"/>
      <c r="T168" s="484"/>
      <c r="U168" s="484"/>
      <c r="V168" s="484"/>
      <c r="W168" s="484"/>
      <c r="X168" s="484"/>
      <c r="Y168" s="484"/>
      <c r="Z168" s="484"/>
      <c r="AA168" s="484"/>
      <c r="AB168" s="484"/>
      <c r="AC168" s="538"/>
      <c r="AD168" s="538"/>
      <c r="AE168" s="538"/>
      <c r="AF168" s="538"/>
      <c r="AG168" s="538"/>
      <c r="AJ168" s="483"/>
    </row>
    <row r="169" spans="12:36">
      <c r="L169" s="537"/>
      <c r="M169" s="538"/>
      <c r="N169" s="484"/>
      <c r="O169" s="484"/>
      <c r="P169" s="484"/>
      <c r="Q169" s="484"/>
      <c r="R169" s="484"/>
      <c r="S169" s="484"/>
      <c r="T169" s="484"/>
      <c r="U169" s="484"/>
      <c r="V169" s="484"/>
      <c r="W169" s="484"/>
      <c r="X169" s="484"/>
      <c r="Y169" s="484"/>
      <c r="Z169" s="484"/>
      <c r="AA169" s="484"/>
      <c r="AB169" s="484"/>
      <c r="AC169" s="538"/>
      <c r="AD169" s="538"/>
      <c r="AE169" s="538"/>
      <c r="AF169" s="538"/>
      <c r="AG169" s="538"/>
      <c r="AJ169" s="483"/>
    </row>
    <row r="170" spans="12:36">
      <c r="L170" s="537"/>
      <c r="M170" s="538"/>
      <c r="N170" s="484"/>
      <c r="O170" s="484"/>
      <c r="P170" s="484"/>
      <c r="Q170" s="484"/>
      <c r="R170" s="484"/>
      <c r="S170" s="484"/>
      <c r="T170" s="484"/>
      <c r="U170" s="484"/>
      <c r="V170" s="484"/>
      <c r="W170" s="484"/>
      <c r="X170" s="484"/>
      <c r="Y170" s="484"/>
      <c r="Z170" s="484"/>
      <c r="AA170" s="484"/>
      <c r="AB170" s="484"/>
      <c r="AC170" s="538"/>
      <c r="AD170" s="538"/>
      <c r="AE170" s="538"/>
      <c r="AF170" s="538"/>
      <c r="AG170" s="538"/>
      <c r="AJ170" s="483"/>
    </row>
  </sheetData>
  <mergeCells count="24">
    <mergeCell ref="C9:C15"/>
    <mergeCell ref="C16:C17"/>
    <mergeCell ref="C18:C24"/>
    <mergeCell ref="C25:C41"/>
    <mergeCell ref="C42:C65"/>
    <mergeCell ref="C66:C72"/>
    <mergeCell ref="C73:C74"/>
    <mergeCell ref="C75:C76"/>
    <mergeCell ref="C81:C82"/>
    <mergeCell ref="C83:C84"/>
    <mergeCell ref="C85:C89"/>
    <mergeCell ref="C90:C98"/>
    <mergeCell ref="C99:C109"/>
    <mergeCell ref="C110:C115"/>
    <mergeCell ref="C116:C117"/>
    <mergeCell ref="C118:C124"/>
    <mergeCell ref="C127:C129"/>
    <mergeCell ref="G9:G15"/>
    <mergeCell ref="G16:G24"/>
    <mergeCell ref="G25:G74"/>
    <mergeCell ref="G76:G124"/>
    <mergeCell ref="J9:J15"/>
    <mergeCell ref="J16:J24"/>
    <mergeCell ref="J25:J74"/>
  </mergeCells>
  <pageMargins left="0.708661417322835" right="0.708661417322835" top="0.748031496062992" bottom="0.748031496062992" header="0.31496062992126" footer="0.31496062992126"/>
  <pageSetup paperSize="9" orientation="landscape"/>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tabColor rgb="FFFFFF00"/>
  </sheetPr>
  <dimension ref="A1:AE296"/>
  <sheetViews>
    <sheetView zoomScale="130" zoomScaleNormal="130" workbookViewId="0">
      <pane xSplit="2" ySplit="8" topLeftCell="C251" activePane="bottomRight" state="frozen"/>
      <selection/>
      <selection pane="topRight"/>
      <selection pane="bottomLeft"/>
      <selection pane="bottomRight" activeCell="S4" sqref="S4"/>
    </sheetView>
  </sheetViews>
  <sheetFormatPr defaultColWidth="9.14285714285714" defaultRowHeight="11.25"/>
  <cols>
    <col min="1" max="1" width="13.4285714285714" style="186" customWidth="1"/>
    <col min="2" max="2" width="29.2285714285714" style="186" customWidth="1"/>
    <col min="3" max="3" width="19.2857142857143" style="186" customWidth="1"/>
    <col min="4" max="4" width="11.7142857142857" style="186" customWidth="1"/>
    <col min="5" max="5" width="19.4571428571429" style="186" customWidth="1"/>
    <col min="6" max="6" width="11.2857142857143" style="186" customWidth="1"/>
    <col min="7" max="7" width="18.1428571428571" style="401" customWidth="1"/>
    <col min="8" max="8" width="13.8571428571429" style="401" customWidth="1"/>
    <col min="9" max="9" width="22.5714285714286" style="186" customWidth="1"/>
    <col min="10" max="10" width="12.5714285714286" style="402" customWidth="1"/>
    <col min="11" max="11" width="12.1428571428571" style="402" customWidth="1"/>
    <col min="12" max="12" width="13.9047619047619" style="402" customWidth="1"/>
    <col min="13" max="14" width="11.7142857142857" style="403" customWidth="1"/>
    <col min="15" max="15" width="12.7142857142857" style="403" customWidth="1"/>
    <col min="16" max="16" width="13.8571428571429" style="403" customWidth="1"/>
    <col min="17" max="17" width="11.2857142857143" style="403" customWidth="1"/>
    <col min="18" max="18" width="10.8571428571429" style="187" customWidth="1"/>
    <col min="19" max="19" width="12.7142857142857" style="187" customWidth="1"/>
    <col min="20" max="20" width="23.5714285714286" style="187" customWidth="1"/>
    <col min="21" max="21" width="11" style="186" customWidth="1"/>
    <col min="22" max="22" width="7.42857142857143" style="186" customWidth="1"/>
    <col min="23" max="23" width="12.7142857142857" style="186" customWidth="1"/>
    <col min="24" max="25" width="10.7142857142857" style="186" customWidth="1"/>
    <col min="26" max="16384" width="9.14285714285714" style="186"/>
  </cols>
  <sheetData>
    <row r="1" ht="12" spans="1:17">
      <c r="A1" s="7" t="s">
        <v>0</v>
      </c>
      <c r="B1" s="188"/>
      <c r="G1" s="404"/>
      <c r="H1" s="405"/>
      <c r="I1" s="400"/>
      <c r="K1" s="403"/>
      <c r="L1" s="403"/>
      <c r="O1" s="187"/>
      <c r="P1" s="187"/>
      <c r="Q1" s="187"/>
    </row>
    <row r="2" ht="12" spans="1:15">
      <c r="A2" s="400" t="str">
        <f>'RECOND COMP'!A3</f>
        <v>DATE :5.12.25</v>
      </c>
      <c r="B2" s="188"/>
      <c r="H2" s="404"/>
      <c r="I2" s="400"/>
      <c r="K2" s="403"/>
      <c r="L2" s="403"/>
      <c r="O2" s="414"/>
    </row>
    <row r="3" ht="12" spans="1:15">
      <c r="A3" s="406" t="s">
        <v>268</v>
      </c>
      <c r="B3" s="407"/>
      <c r="C3" s="408"/>
      <c r="H3" s="186"/>
      <c r="K3" s="403"/>
      <c r="L3" s="403"/>
      <c r="O3" s="415"/>
    </row>
    <row r="4" ht="12" spans="2:17">
      <c r="B4" s="188"/>
      <c r="H4" s="186"/>
      <c r="K4" s="403"/>
      <c r="L4" s="403"/>
      <c r="O4" s="416"/>
      <c r="P4" s="417"/>
      <c r="Q4" s="417"/>
    </row>
    <row r="5" ht="12" spans="2:17">
      <c r="B5" s="188"/>
      <c r="H5" s="186"/>
      <c r="K5" s="403"/>
      <c r="L5" s="403"/>
      <c r="O5" s="415"/>
      <c r="P5" s="417"/>
      <c r="Q5" s="417"/>
    </row>
    <row r="6" ht="12" spans="2:17">
      <c r="B6" s="188"/>
      <c r="H6" s="187"/>
      <c r="K6" s="403"/>
      <c r="L6" s="403"/>
      <c r="O6" s="418" t="str">
        <f>'[1]ALL NEW COMP'!AK5</f>
        <v>c/w contactor,solenoid valve,3ph relay protection,timer delay</v>
      </c>
      <c r="P6" s="418" t="str">
        <f>'[1]ALL NEW COMP'!AL5</f>
        <v>c/w contactor,overload,3ph relay,timer delay w/o solenoid valve</v>
      </c>
      <c r="Q6" s="418" t="str">
        <f>'[1]ALL NEW COMP'!AM5</f>
        <v>w/o contactor acc,solenoid valve</v>
      </c>
    </row>
    <row r="7" ht="33" customHeight="1" spans="2:17">
      <c r="B7" s="188"/>
      <c r="H7" s="186"/>
      <c r="K7" s="403"/>
      <c r="L7" s="403"/>
      <c r="O7" s="419"/>
      <c r="P7" s="419"/>
      <c r="Q7" s="419"/>
    </row>
    <row r="8" ht="36.75" customHeight="1" spans="1:31">
      <c r="A8" s="190" t="str">
        <f>'[1]ALL NEW COMP'!A8</f>
        <v>ITEM CODE</v>
      </c>
      <c r="B8" s="190" t="str">
        <f>'[1]ALL NEW COMP'!B8</f>
        <v>MODEL</v>
      </c>
      <c r="C8" s="47" t="s">
        <v>124</v>
      </c>
      <c r="D8" s="58" t="s">
        <v>147</v>
      </c>
      <c r="E8" s="58" t="s">
        <v>269</v>
      </c>
      <c r="F8" s="57" t="s">
        <v>270</v>
      </c>
      <c r="G8" s="370" t="s">
        <v>271</v>
      </c>
      <c r="H8" s="409" t="str">
        <f>'[1]ALL NEW COMP'!$O8</f>
        <v>RM</v>
      </c>
      <c r="I8" s="367" t="s">
        <v>221</v>
      </c>
      <c r="J8" s="379" t="str">
        <f>'[2]ALL NEW COMP'!S8</f>
        <v>CU QC MODEL</v>
      </c>
      <c r="K8" s="420" t="str">
        <f>'[2]ALL NEW COMP'!V8</f>
        <v>Cond QC (RM)</v>
      </c>
      <c r="L8" s="420" t="str">
        <f>'[1]ALL NEW COMP'!$Z8</f>
        <v>Model QC unit</v>
      </c>
      <c r="M8" s="421" t="str">
        <f>'[2]ALL NEW COMP'!Y8</f>
        <v>C/W Condenser sets BCU,TCU</v>
      </c>
      <c r="N8" s="421"/>
      <c r="O8" s="422" t="str">
        <f>'[1]ALL NEW COMP'!AK8</f>
        <v>BCU Cond for coldroom (RM)-02</v>
      </c>
      <c r="P8" s="423" t="str">
        <f>'[1]ALL NEW COMP'!AL8</f>
        <v>BCU Cond for showcase(RM)-01</v>
      </c>
      <c r="Q8" s="422" t="str">
        <f>'[1]ALL NEW COMP'!AM8</f>
        <v>BCU Cond (RM)-00</v>
      </c>
      <c r="R8" s="379" t="str">
        <f>'[2]ALL NEW COMP'!$AG8</f>
        <v>HTC MODEL</v>
      </c>
      <c r="S8" s="423" t="str">
        <f>'[2]ALL NEW COMP'!$AJ8</f>
        <v>HTC cond (RM) </v>
      </c>
      <c r="T8" s="100" t="s">
        <v>1</v>
      </c>
      <c r="U8" s="432"/>
      <c r="Z8" s="433"/>
      <c r="AA8" s="433"/>
      <c r="AB8" s="433"/>
      <c r="AC8" s="433"/>
      <c r="AD8" s="433"/>
      <c r="AE8" s="434"/>
    </row>
    <row r="9" spans="1:31">
      <c r="A9" s="320" t="str">
        <f>'[1]ALL NEW COMP'!A9</f>
        <v>ALL002</v>
      </c>
      <c r="B9" s="190" t="str">
        <f>'[1]ALL NEW COMP'!B9</f>
        <v>MT22 (1ph)</v>
      </c>
      <c r="C9" s="410" t="s">
        <v>272</v>
      </c>
      <c r="D9" s="73">
        <f>'[1]ALL NEW COMP'!D9</f>
        <v>2</v>
      </c>
      <c r="E9" s="73" t="str">
        <f>'[1]ALL NEW COMP'!E9</f>
        <v>(V01,06)</v>
      </c>
      <c r="F9" s="73"/>
      <c r="G9" s="411" t="str">
        <f>'[1]ALL NEW COMP'!G9</f>
        <v>3200 btu</v>
      </c>
      <c r="H9" s="195">
        <f>'[1]ALL NEW COMP'!O9</f>
        <v>2226.2347027972</v>
      </c>
      <c r="I9" s="424" t="s">
        <v>273</v>
      </c>
      <c r="J9" s="425" t="str">
        <f>'[1]ALL NEW COMP'!T9</f>
        <v>CU - 32  QC</v>
      </c>
      <c r="K9" s="195">
        <f>'[1]ALL NEW COMP'!W9</f>
        <v>4643.37070260396</v>
      </c>
      <c r="L9" s="195"/>
      <c r="M9" s="426">
        <f>'[1]ALL NEW COMP'!AB9</f>
        <v>0</v>
      </c>
      <c r="N9" s="424" t="s">
        <v>274</v>
      </c>
      <c r="O9" s="195">
        <f>'[1]ALL NEW COMP'!AK9</f>
        <v>0</v>
      </c>
      <c r="P9" s="427">
        <f>'[1]ALL NEW COMP'!AL9</f>
        <v>0</v>
      </c>
      <c r="Q9" s="195">
        <f>'[1]ALL NEW COMP'!AM9</f>
        <v>0</v>
      </c>
      <c r="R9" s="379">
        <f>'[1]ALL NEW COMP'!$AN9</f>
        <v>0</v>
      </c>
      <c r="S9" s="426">
        <f>'[1]ALL NEW COMP'!$AQ9</f>
        <v>0</v>
      </c>
      <c r="T9" s="216"/>
      <c r="U9" s="403"/>
      <c r="Z9" s="435"/>
      <c r="AA9" s="435"/>
      <c r="AB9" s="435"/>
      <c r="AC9" s="435"/>
      <c r="AD9" s="435"/>
      <c r="AE9" s="434"/>
    </row>
    <row r="10" spans="1:31">
      <c r="A10" s="320" t="str">
        <f>'[1]ALL NEW COMP'!A10</f>
        <v>ALL003</v>
      </c>
      <c r="B10" s="190" t="str">
        <f>'[1]ALL NEW COMP'!B10</f>
        <v>MT22</v>
      </c>
      <c r="C10" s="410"/>
      <c r="D10" s="73">
        <f>'[1]ALL NEW COMP'!D10</f>
        <v>2</v>
      </c>
      <c r="E10" s="73" t="str">
        <f>'[1]ALL NEW COMP'!E10</f>
        <v>(V01,06)</v>
      </c>
      <c r="F10" s="73"/>
      <c r="G10" s="411" t="str">
        <f>'[1]ALL NEW COMP'!G10</f>
        <v>3200 btu</v>
      </c>
      <c r="H10" s="195">
        <f>'[1]ALL NEW COMP'!O10</f>
        <v>2226.2347027972</v>
      </c>
      <c r="I10" s="424"/>
      <c r="J10" s="425" t="str">
        <f>'[1]ALL NEW COMP'!T10</f>
        <v>CU - 32  QC</v>
      </c>
      <c r="K10" s="195">
        <f>'[1]ALL NEW COMP'!W10</f>
        <v>4484.6405438738</v>
      </c>
      <c r="L10" s="195"/>
      <c r="M10" s="426">
        <f>'[1]ALL NEW COMP'!AB10</f>
        <v>0</v>
      </c>
      <c r="N10" s="424"/>
      <c r="O10" s="195">
        <f>'[1]ALL NEW COMP'!AK10</f>
        <v>0</v>
      </c>
      <c r="P10" s="427">
        <f>'[1]ALL NEW COMP'!AL10</f>
        <v>0</v>
      </c>
      <c r="Q10" s="195">
        <f>'[1]ALL NEW COMP'!AM10</f>
        <v>0</v>
      </c>
      <c r="R10" s="379">
        <f>'[1]ALL NEW COMP'!$AN10</f>
        <v>0</v>
      </c>
      <c r="S10" s="426">
        <f>'[1]ALL NEW COMP'!$AQ10</f>
        <v>0</v>
      </c>
      <c r="T10" s="216"/>
      <c r="U10" s="403"/>
      <c r="Z10" s="435"/>
      <c r="AA10" s="435"/>
      <c r="AB10" s="435"/>
      <c r="AC10" s="435"/>
      <c r="AD10" s="435"/>
      <c r="AE10" s="434"/>
    </row>
    <row r="11" spans="1:31">
      <c r="A11" s="320" t="str">
        <f>'[1]ALL NEW COMP'!A11</f>
        <v>ALL004</v>
      </c>
      <c r="B11" s="190" t="str">
        <f>'[1]ALL NEW COMP'!B11</f>
        <v>MT28 (1ph)</v>
      </c>
      <c r="C11" s="410"/>
      <c r="D11" s="73">
        <f>'[1]ALL NEW COMP'!D11</f>
        <v>2.3</v>
      </c>
      <c r="E11" s="73" t="str">
        <f>'[1]ALL NEW COMP'!E11</f>
        <v>(V01,06)</v>
      </c>
      <c r="F11" s="73"/>
      <c r="G11" s="411" t="str">
        <f>'[1]ALL NEW COMP'!G11</f>
        <v>5768 btu</v>
      </c>
      <c r="H11" s="195">
        <f>'[1]ALL NEW COMP'!O11</f>
        <v>2575.44798951049</v>
      </c>
      <c r="I11" s="424"/>
      <c r="J11" s="425" t="str">
        <f>'[1]ALL NEW COMP'!T11</f>
        <v>CU - 36  QC</v>
      </c>
      <c r="K11" s="195">
        <f>'[1]ALL NEW COMP'!W11</f>
        <v>5150.95530743962</v>
      </c>
      <c r="L11" s="195"/>
      <c r="M11" s="426">
        <f>'[1]ALL NEW COMP'!AB11</f>
        <v>0</v>
      </c>
      <c r="N11" s="424"/>
      <c r="O11" s="195">
        <f>'[1]ALL NEW COMP'!AK11</f>
        <v>0</v>
      </c>
      <c r="P11" s="427">
        <f>'[1]ALL NEW COMP'!AL11</f>
        <v>0</v>
      </c>
      <c r="Q11" s="195">
        <f>'[1]ALL NEW COMP'!AM11</f>
        <v>0</v>
      </c>
      <c r="R11" s="379">
        <f>'[1]ALL NEW COMP'!$AN11</f>
        <v>0</v>
      </c>
      <c r="S11" s="426">
        <f>'[1]ALL NEW COMP'!$AQ11</f>
        <v>0</v>
      </c>
      <c r="T11" s="216"/>
      <c r="U11" s="403"/>
      <c r="Z11" s="435"/>
      <c r="AA11" s="435"/>
      <c r="AB11" s="435"/>
      <c r="AC11" s="435"/>
      <c r="AD11" s="435"/>
      <c r="AE11" s="434"/>
    </row>
    <row r="12" spans="1:31">
      <c r="A12" s="320" t="str">
        <f>'[1]ALL NEW COMP'!A12</f>
        <v>ALL005</v>
      </c>
      <c r="B12" s="190" t="str">
        <f>'[1]ALL NEW COMP'!B12</f>
        <v>MT28</v>
      </c>
      <c r="C12" s="410"/>
      <c r="D12" s="73">
        <f>'[1]ALL NEW COMP'!D12</f>
        <v>2.3</v>
      </c>
      <c r="E12" s="73" t="str">
        <f>'[1]ALL NEW COMP'!E12</f>
        <v>(V01,06)</v>
      </c>
      <c r="F12" s="73"/>
      <c r="G12" s="411" t="str">
        <f>'[1]ALL NEW COMP'!G12</f>
        <v>5768 btu</v>
      </c>
      <c r="H12" s="195">
        <f>'[1]ALL NEW COMP'!O12</f>
        <v>2590.30812937063</v>
      </c>
      <c r="I12" s="424"/>
      <c r="J12" s="425" t="str">
        <f>'[1]ALL NEW COMP'!T12</f>
        <v>CU - 36  QC</v>
      </c>
      <c r="K12" s="195">
        <f>'[1]ALL NEW COMP'!W12</f>
        <v>5007.55703904135</v>
      </c>
      <c r="L12" s="195"/>
      <c r="M12" s="426">
        <f>'[1]ALL NEW COMP'!AB12</f>
        <v>0</v>
      </c>
      <c r="N12" s="424"/>
      <c r="O12" s="195">
        <f>'[1]ALL NEW COMP'!AK12</f>
        <v>0</v>
      </c>
      <c r="P12" s="427">
        <f>'[1]ALL NEW COMP'!AL12</f>
        <v>0</v>
      </c>
      <c r="Q12" s="195">
        <f>'[1]ALL NEW COMP'!AM12</f>
        <v>0</v>
      </c>
      <c r="R12" s="379">
        <f>'[1]ALL NEW COMP'!$AN12</f>
        <v>0</v>
      </c>
      <c r="S12" s="426">
        <f>'[1]ALL NEW COMP'!$AQ12</f>
        <v>0</v>
      </c>
      <c r="T12" s="216"/>
      <c r="U12" s="403"/>
      <c r="Z12" s="435"/>
      <c r="AA12" s="435"/>
      <c r="AB12" s="435"/>
      <c r="AC12" s="435"/>
      <c r="AD12" s="435"/>
      <c r="AE12" s="434"/>
    </row>
    <row r="13" spans="1:31">
      <c r="A13" s="320" t="str">
        <f>'[1]ALL NEW COMP'!A13</f>
        <v>ALL006</v>
      </c>
      <c r="B13" s="190" t="str">
        <f>'[1]ALL NEW COMP'!B13</f>
        <v>MT32 (1ph)</v>
      </c>
      <c r="C13" s="410"/>
      <c r="D13" s="73">
        <f>'[1]ALL NEW COMP'!D13</f>
        <v>2.5</v>
      </c>
      <c r="E13" s="73" t="str">
        <f>'[1]ALL NEW COMP'!E13</f>
        <v> (V06,09)</v>
      </c>
      <c r="F13" s="73"/>
      <c r="G13" s="411" t="str">
        <f>'[1]ALL NEW COMP'!G13</f>
        <v>6143 btu</v>
      </c>
      <c r="H13" s="195">
        <f>'[1]ALL NEW COMP'!O13</f>
        <v>2653.88166520978</v>
      </c>
      <c r="I13" s="424"/>
      <c r="J13" s="425" t="str">
        <f>'[1]ALL NEW COMP'!T13</f>
        <v>CU - 36  QC</v>
      </c>
      <c r="K13" s="195">
        <f>'[1]ALL NEW COMP'!W13</f>
        <v>5231.87894109762</v>
      </c>
      <c r="L13" s="195"/>
      <c r="M13" s="426">
        <f>'[1]ALL NEW COMP'!AB13</f>
        <v>0</v>
      </c>
      <c r="N13" s="424"/>
      <c r="O13" s="195">
        <f>'[1]ALL NEW COMP'!AK13</f>
        <v>0</v>
      </c>
      <c r="P13" s="427">
        <f>'[1]ALL NEW COMP'!AL13</f>
        <v>0</v>
      </c>
      <c r="Q13" s="195">
        <f>'[1]ALL NEW COMP'!AM13</f>
        <v>0</v>
      </c>
      <c r="R13" s="379">
        <f>'[1]ALL NEW COMP'!$AN13</f>
        <v>0</v>
      </c>
      <c r="S13" s="426">
        <f>'[1]ALL NEW COMP'!$AQ13</f>
        <v>0</v>
      </c>
      <c r="T13" s="216"/>
      <c r="U13" s="403"/>
      <c r="Z13" s="435"/>
      <c r="AA13" s="435"/>
      <c r="AB13" s="435"/>
      <c r="AC13" s="435"/>
      <c r="AD13" s="435"/>
      <c r="AE13" s="434"/>
    </row>
    <row r="14" spans="1:31">
      <c r="A14" s="320" t="str">
        <f>'[1]ALL NEW COMP'!A14</f>
        <v>ALL007</v>
      </c>
      <c r="B14" s="190" t="str">
        <f>'[1]ALL NEW COMP'!B14</f>
        <v>MT32</v>
      </c>
      <c r="C14" s="410"/>
      <c r="D14" s="73">
        <f>'[1]ALL NEW COMP'!D14</f>
        <v>2.5</v>
      </c>
      <c r="E14" s="73" t="str">
        <f>'[1]ALL NEW COMP'!E14</f>
        <v> (V06,09)</v>
      </c>
      <c r="F14" s="73"/>
      <c r="G14" s="411" t="str">
        <f>'[1]ALL NEW COMP'!G14</f>
        <v>6143 btu</v>
      </c>
      <c r="H14" s="195">
        <f>'[1]ALL NEW COMP'!O14</f>
        <v>2653.88166520978</v>
      </c>
      <c r="I14" s="424"/>
      <c r="J14" s="425" t="str">
        <f>'[1]ALL NEW COMP'!T14</f>
        <v>CU - 36  QC</v>
      </c>
      <c r="K14" s="195">
        <f>'[1]ALL NEW COMP'!W14</f>
        <v>5073.14878236747</v>
      </c>
      <c r="L14" s="195"/>
      <c r="M14" s="426">
        <f>'[1]ALL NEW COMP'!AB14</f>
        <v>0</v>
      </c>
      <c r="N14" s="424"/>
      <c r="O14" s="195">
        <f>'[1]ALL NEW COMP'!AK14</f>
        <v>0</v>
      </c>
      <c r="P14" s="427">
        <f>'[1]ALL NEW COMP'!AL14</f>
        <v>0</v>
      </c>
      <c r="Q14" s="195">
        <f>'[1]ALL NEW COMP'!AM14</f>
        <v>0</v>
      </c>
      <c r="R14" s="379">
        <f>'[1]ALL NEW COMP'!$AN14</f>
        <v>0</v>
      </c>
      <c r="S14" s="426">
        <f>'[1]ALL NEW COMP'!$AQ14</f>
        <v>0</v>
      </c>
      <c r="T14" s="216"/>
      <c r="U14" s="403"/>
      <c r="Z14" s="435"/>
      <c r="AA14" s="435"/>
      <c r="AB14" s="435"/>
      <c r="AC14" s="435"/>
      <c r="AD14" s="435"/>
      <c r="AE14" s="434"/>
    </row>
    <row r="15" spans="1:31">
      <c r="A15" s="320" t="str">
        <f>'[1]ALL NEW COMP'!A15</f>
        <v>ALL009</v>
      </c>
      <c r="B15" s="190" t="str">
        <f>'[1]ALL NEW COMP'!B15</f>
        <v>MT36</v>
      </c>
      <c r="C15" s="410"/>
      <c r="D15" s="73">
        <f>'[1]ALL NEW COMP'!D15</f>
        <v>3</v>
      </c>
      <c r="E15" s="73" t="str">
        <f>'[1]ALL NEW COMP'!E15</f>
        <v> (V06,09)</v>
      </c>
      <c r="F15" s="73"/>
      <c r="G15" s="411" t="str">
        <f>'[1]ALL NEW COMP'!G15</f>
        <v>7780 btu</v>
      </c>
      <c r="H15" s="195">
        <f>'[1]ALL NEW COMP'!O15</f>
        <v>2762.36068618881</v>
      </c>
      <c r="I15" s="424"/>
      <c r="J15" s="425" t="str">
        <f>'[1]ALL NEW COMP'!T15</f>
        <v>CU - 40  QC</v>
      </c>
      <c r="K15" s="195">
        <f>'[1]ALL NEW COMP'!W15</f>
        <v>5281.30390062384</v>
      </c>
      <c r="L15" s="195"/>
      <c r="M15" s="426">
        <f>'[1]ALL NEW COMP'!AB15</f>
        <v>0</v>
      </c>
      <c r="N15" s="424"/>
      <c r="O15" s="195">
        <f>'[1]ALL NEW COMP'!AK15</f>
        <v>0</v>
      </c>
      <c r="P15" s="427">
        <f>'[1]ALL NEW COMP'!AL15</f>
        <v>0</v>
      </c>
      <c r="Q15" s="195">
        <f>'[1]ALL NEW COMP'!AM15</f>
        <v>0</v>
      </c>
      <c r="R15" s="379">
        <f>'[1]ALL NEW COMP'!$AN15</f>
        <v>0</v>
      </c>
      <c r="S15" s="426">
        <f>'[1]ALL NEW COMP'!$AQ15</f>
        <v>0</v>
      </c>
      <c r="T15" s="216"/>
      <c r="U15" s="403"/>
      <c r="Z15" s="435"/>
      <c r="AA15" s="435"/>
      <c r="AB15" s="435"/>
      <c r="AC15" s="435"/>
      <c r="AD15" s="435"/>
      <c r="AE15" s="434"/>
    </row>
    <row r="16" spans="1:31">
      <c r="A16" s="320" t="str">
        <f>'[1]ALL NEW COMP'!A16</f>
        <v>ALL010</v>
      </c>
      <c r="B16" s="190" t="str">
        <f>'[1]ALL NEW COMP'!B16</f>
        <v>MT40</v>
      </c>
      <c r="C16" s="410"/>
      <c r="D16" s="73">
        <f>'[1]ALL NEW COMP'!D16</f>
        <v>3.5</v>
      </c>
      <c r="E16" s="73" t="str">
        <f>'[1]ALL NEW COMP'!E16</f>
        <v> (V06,09)</v>
      </c>
      <c r="F16" s="73"/>
      <c r="G16" s="411" t="str">
        <f>'[1]ALL NEW COMP'!G16</f>
        <v>8294 btu</v>
      </c>
      <c r="H16" s="195">
        <f>'[1]ALL NEW COMP'!O16</f>
        <v>2808.85779417155</v>
      </c>
      <c r="I16" s="424"/>
      <c r="J16" s="425" t="str">
        <f>'[1]ALL NEW COMP'!T16</f>
        <v>CU - 50  QC</v>
      </c>
      <c r="K16" s="195">
        <f>'[1]ALL NEW COMP'!W16</f>
        <v>5449.66626221226</v>
      </c>
      <c r="L16" s="195"/>
      <c r="M16" s="426">
        <f>'[1]ALL NEW COMP'!AB16</f>
        <v>0</v>
      </c>
      <c r="N16" s="424"/>
      <c r="O16" s="195">
        <f>'[1]ALL NEW COMP'!AK16</f>
        <v>0</v>
      </c>
      <c r="P16" s="427">
        <f>'[1]ALL NEW COMP'!AL16</f>
        <v>0</v>
      </c>
      <c r="Q16" s="195">
        <f>'[1]ALL NEW COMP'!AM16</f>
        <v>0</v>
      </c>
      <c r="R16" s="379">
        <f>'[1]ALL NEW COMP'!$AN16</f>
        <v>0</v>
      </c>
      <c r="S16" s="426">
        <f>'[1]ALL NEW COMP'!$AQ16</f>
        <v>0</v>
      </c>
      <c r="T16" s="216"/>
      <c r="U16" s="403"/>
      <c r="Z16" s="435"/>
      <c r="AA16" s="435"/>
      <c r="AB16" s="435"/>
      <c r="AC16" s="435"/>
      <c r="AD16" s="435"/>
      <c r="AE16" s="434"/>
    </row>
    <row r="17" spans="1:31">
      <c r="A17" s="320" t="str">
        <f>'[1]ALL NEW COMP'!A17</f>
        <v>ALL010.1</v>
      </c>
      <c r="B17" s="190" t="str">
        <f>'[1]ALL NEW COMP'!B17</f>
        <v>MT44</v>
      </c>
      <c r="C17" s="410"/>
      <c r="D17" s="73">
        <f>'[1]ALL NEW COMP'!D17</f>
        <v>4</v>
      </c>
      <c r="E17" s="73" t="str">
        <f>'[1]ALL NEW COMP'!E17</f>
        <v>(V04,07)</v>
      </c>
      <c r="F17" s="73"/>
      <c r="G17" s="411" t="str">
        <f>'[1]ALL NEW COMP'!G17</f>
        <v>9600 btu</v>
      </c>
      <c r="H17" s="195">
        <f>'[1]ALL NEW COMP'!O17</f>
        <v>3051.40613544721</v>
      </c>
      <c r="I17" s="424"/>
      <c r="J17" s="425" t="str">
        <f>'[1]ALL NEW COMP'!T17</f>
        <v>CU - 64B QC</v>
      </c>
      <c r="K17" s="195">
        <f>'[1]ALL NEW COMP'!W17</f>
        <v>6171.25579767832</v>
      </c>
      <c r="L17" s="195"/>
      <c r="M17" s="426">
        <f>'[1]ALL NEW COMP'!AB17</f>
        <v>0</v>
      </c>
      <c r="N17" s="424"/>
      <c r="O17" s="195">
        <f>'[1]ALL NEW COMP'!AK17</f>
        <v>0</v>
      </c>
      <c r="P17" s="427">
        <f>'[1]ALL NEW COMP'!AL17</f>
        <v>0</v>
      </c>
      <c r="Q17" s="195">
        <f>'[1]ALL NEW COMP'!AM17</f>
        <v>0</v>
      </c>
      <c r="R17" s="379">
        <f>'[1]ALL NEW COMP'!$AN17</f>
        <v>0</v>
      </c>
      <c r="S17" s="426">
        <f>'[1]ALL NEW COMP'!$AQ17</f>
        <v>0</v>
      </c>
      <c r="T17" s="216"/>
      <c r="U17" s="403"/>
      <c r="Z17" s="435"/>
      <c r="AA17" s="435"/>
      <c r="AB17" s="435"/>
      <c r="AC17" s="435"/>
      <c r="AD17" s="435"/>
      <c r="AE17" s="434"/>
    </row>
    <row r="18" spans="1:31">
      <c r="A18" s="320" t="str">
        <f>'[1]ALL NEW COMP'!A18</f>
        <v>ALL011</v>
      </c>
      <c r="B18" s="190" t="str">
        <f>'[1]ALL NEW COMP'!B18</f>
        <v>MT50</v>
      </c>
      <c r="C18" s="410"/>
      <c r="D18" s="73">
        <f>'[1]ALL NEW COMP'!D18</f>
        <v>4</v>
      </c>
      <c r="E18" s="73" t="str">
        <f>'[1]ALL NEW COMP'!E18</f>
        <v>(V04,07)</v>
      </c>
      <c r="F18" s="73"/>
      <c r="G18" s="411" t="str">
        <f>'[1]ALL NEW COMP'!G18</f>
        <v>9932 btu</v>
      </c>
      <c r="H18" s="195">
        <f>'[1]ALL NEW COMP'!O18</f>
        <v>3295.0038243007</v>
      </c>
      <c r="I18" s="424"/>
      <c r="J18" s="425" t="str">
        <f>'[1]ALL NEW COMP'!T18</f>
        <v>CU - 64B QC</v>
      </c>
      <c r="K18" s="195">
        <f>'[1]ALL NEW COMP'!W18</f>
        <v>6567.89180056432</v>
      </c>
      <c r="L18" s="195"/>
      <c r="M18" s="426">
        <f>'[1]ALL NEW COMP'!AB18</f>
        <v>0</v>
      </c>
      <c r="N18" s="424"/>
      <c r="O18" s="195">
        <f>'[1]ALL NEW COMP'!AK18</f>
        <v>0</v>
      </c>
      <c r="P18" s="427">
        <f>'[1]ALL NEW COMP'!AL18</f>
        <v>0</v>
      </c>
      <c r="Q18" s="195">
        <f>'[1]ALL NEW COMP'!AM18</f>
        <v>0</v>
      </c>
      <c r="R18" s="379">
        <f>'[1]ALL NEW COMP'!$AN18</f>
        <v>0</v>
      </c>
      <c r="S18" s="426">
        <f>'[1]ALL NEW COMP'!$AQ18</f>
        <v>0</v>
      </c>
      <c r="T18" s="216"/>
      <c r="U18" s="403"/>
      <c r="Z18" s="435"/>
      <c r="AA18" s="435"/>
      <c r="AB18" s="435"/>
      <c r="AC18" s="435"/>
      <c r="AD18" s="435"/>
      <c r="AE18" s="434"/>
    </row>
    <row r="19" spans="1:31">
      <c r="A19" s="320" t="str">
        <f>'[1]ALL NEW COMP'!A19</f>
        <v>ALL012</v>
      </c>
      <c r="B19" s="190" t="str">
        <f>'[1]ALL NEW COMP'!B19</f>
        <v>MT64</v>
      </c>
      <c r="C19" s="410"/>
      <c r="D19" s="73">
        <f>'[1]ALL NEW COMP'!D19</f>
        <v>5</v>
      </c>
      <c r="E19" s="73" t="str">
        <f>'[1]ALL NEW COMP'!E19</f>
        <v> (V04,07)</v>
      </c>
      <c r="F19" s="73"/>
      <c r="G19" s="411" t="str">
        <f>'[1]ALL NEW COMP'!G19</f>
        <v>11843 btu</v>
      </c>
      <c r="H19" s="195">
        <f>'[1]ALL NEW COMP'!O19</f>
        <v>3492.83343945925</v>
      </c>
      <c r="I19" s="424"/>
      <c r="J19" s="425" t="str">
        <f>'[1]ALL NEW COMP'!T19</f>
        <v>CU - 72 QC</v>
      </c>
      <c r="K19" s="195">
        <f>'[1]ALL NEW COMP'!W19</f>
        <v>6934.42454938907</v>
      </c>
      <c r="L19" s="195"/>
      <c r="M19" s="426">
        <f>'[1]ALL NEW COMP'!AB19</f>
        <v>0</v>
      </c>
      <c r="N19" s="424"/>
      <c r="O19" s="195">
        <f>'[1]ALL NEW COMP'!AK19</f>
        <v>0</v>
      </c>
      <c r="P19" s="427">
        <f>'[1]ALL NEW COMP'!AL19</f>
        <v>0</v>
      </c>
      <c r="Q19" s="195">
        <f>'[1]ALL NEW COMP'!AM19</f>
        <v>0</v>
      </c>
      <c r="R19" s="379" t="str">
        <f>'[1]ALL NEW COMP'!$AN19</f>
        <v>HTC-5</v>
      </c>
      <c r="S19" s="426">
        <f>'[1]ALL NEW COMP'!$AQ19</f>
        <v>6590.94126455726</v>
      </c>
      <c r="T19" s="216"/>
      <c r="U19" s="403"/>
      <c r="Z19" s="435"/>
      <c r="AA19" s="435"/>
      <c r="AB19" s="435"/>
      <c r="AC19" s="435"/>
      <c r="AD19" s="435"/>
      <c r="AE19" s="434"/>
    </row>
    <row r="20" spans="1:31">
      <c r="A20" s="320" t="str">
        <f>'[1]ALL NEW COMP'!A20</f>
        <v>ALL013</v>
      </c>
      <c r="B20" s="190" t="str">
        <f>'[1]ALL NEW COMP'!B20</f>
        <v>MT72</v>
      </c>
      <c r="C20" s="410"/>
      <c r="D20" s="73">
        <f>'[1]ALL NEW COMP'!D20</f>
        <v>6</v>
      </c>
      <c r="E20" s="73" t="str">
        <f>'[1]ALL NEW COMP'!E20</f>
        <v> (V04,07)</v>
      </c>
      <c r="F20" s="73"/>
      <c r="G20" s="411" t="str">
        <f>'[1]ALL NEW COMP'!G20</f>
        <v>13200 btu</v>
      </c>
      <c r="H20" s="195">
        <f>'[1]ALL NEW COMP'!O20</f>
        <v>3690.32611268939</v>
      </c>
      <c r="I20" s="424"/>
      <c r="J20" s="425" t="str">
        <f>'[1]ALL NEW COMP'!T20</f>
        <v>CU - 90 QC</v>
      </c>
      <c r="K20" s="195">
        <f>'[1]ALL NEW COMP'!W20</f>
        <v>7559.88907111758</v>
      </c>
      <c r="L20" s="195"/>
      <c r="M20" s="426">
        <f>'[1]ALL NEW COMP'!AB20</f>
        <v>0</v>
      </c>
      <c r="N20" s="424"/>
      <c r="O20" s="195">
        <f>'[1]ALL NEW COMP'!AK20</f>
        <v>0</v>
      </c>
      <c r="P20" s="427">
        <f>'[1]ALL NEW COMP'!AL20</f>
        <v>0</v>
      </c>
      <c r="Q20" s="195">
        <f>'[1]ALL NEW COMP'!AM20</f>
        <v>0</v>
      </c>
      <c r="R20" s="379">
        <f>'[1]ALL NEW COMP'!$AN20</f>
        <v>0</v>
      </c>
      <c r="S20" s="426">
        <f>'[1]ALL NEW COMP'!$AQ20</f>
        <v>0</v>
      </c>
      <c r="T20" s="216"/>
      <c r="U20" s="403"/>
      <c r="Z20" s="435"/>
      <c r="AA20" s="435"/>
      <c r="AB20" s="435"/>
      <c r="AC20" s="435"/>
      <c r="AD20" s="435"/>
      <c r="AE20" s="434"/>
    </row>
    <row r="21" spans="1:31">
      <c r="A21" s="320" t="str">
        <f>'[1]ALL NEW COMP'!A21</f>
        <v>ALL014</v>
      </c>
      <c r="B21" s="190" t="str">
        <f>'[1]ALL NEW COMP'!B21</f>
        <v>MT80</v>
      </c>
      <c r="C21" s="410"/>
      <c r="D21" s="73">
        <f>'[1]ALL NEW COMP'!D21</f>
        <v>6.5</v>
      </c>
      <c r="E21" s="73" t="str">
        <f>'[1]ALL NEW COMP'!E21</f>
        <v>(V02,04)</v>
      </c>
      <c r="F21" s="73"/>
      <c r="G21" s="411" t="str">
        <f>'[1]ALL NEW COMP'!G21</f>
        <v>14983 btu</v>
      </c>
      <c r="H21" s="195">
        <f>'[1]ALL NEW COMP'!O21</f>
        <v>4853.9253715035</v>
      </c>
      <c r="I21" s="424"/>
      <c r="J21" s="425" t="str">
        <f>'[1]ALL NEW COMP'!T21</f>
        <v>CU - 90 QC</v>
      </c>
      <c r="K21" s="195">
        <f>'[1]ALL NEW COMP'!W21</f>
        <v>9053.31101375826</v>
      </c>
      <c r="L21" s="195"/>
      <c r="M21" s="426">
        <f>'[1]ALL NEW COMP'!AB21</f>
        <v>0</v>
      </c>
      <c r="N21" s="424"/>
      <c r="O21" s="195">
        <f>'[1]ALL NEW COMP'!AK21</f>
        <v>0</v>
      </c>
      <c r="P21" s="427">
        <f>'[1]ALL NEW COMP'!AL21</f>
        <v>0</v>
      </c>
      <c r="Q21" s="195">
        <f>'[1]ALL NEW COMP'!AM21</f>
        <v>0</v>
      </c>
      <c r="R21" s="379">
        <f>'[1]ALL NEW COMP'!$AN21</f>
        <v>0</v>
      </c>
      <c r="S21" s="426">
        <f>'[1]ALL NEW COMP'!$AQ21</f>
        <v>0</v>
      </c>
      <c r="T21" s="216"/>
      <c r="U21" s="403"/>
      <c r="Z21" s="435"/>
      <c r="AA21" s="435"/>
      <c r="AB21" s="435"/>
      <c r="AC21" s="435"/>
      <c r="AD21" s="435"/>
      <c r="AE21" s="434"/>
    </row>
    <row r="22" spans="1:31">
      <c r="A22" s="320" t="str">
        <f>'[1]ALL NEW COMP'!A22</f>
        <v>ALL015</v>
      </c>
      <c r="B22" s="190" t="str">
        <f>'[1]ALL NEW COMP'!B22</f>
        <v>MT100</v>
      </c>
      <c r="C22" s="410"/>
      <c r="D22" s="73">
        <f>'[1]ALL NEW COMP'!D22</f>
        <v>8.5</v>
      </c>
      <c r="E22" s="73" t="str">
        <f>'[1]ALL NEW COMP'!E22</f>
        <v>(V05,02)</v>
      </c>
      <c r="F22" s="73"/>
      <c r="G22" s="411" t="str">
        <f>'[1]ALL NEW COMP'!G22</f>
        <v>18293 btu</v>
      </c>
      <c r="H22" s="195">
        <f>'[1]ALL NEW COMP'!O22</f>
        <v>6042.73656031469</v>
      </c>
      <c r="I22" s="424"/>
      <c r="J22" s="425" t="str">
        <f>'[1]ALL NEW COMP'!T22</f>
        <v>CU - 125 QC</v>
      </c>
      <c r="K22" s="195">
        <f>'[1]ALL NEW COMP'!W22</f>
        <v>11901.9608750806</v>
      </c>
      <c r="L22" s="195"/>
      <c r="M22" s="426">
        <f>'[1]ALL NEW COMP'!AB22</f>
        <v>0</v>
      </c>
      <c r="N22" s="424"/>
      <c r="O22" s="195">
        <f>'[1]ALL NEW COMP'!AK22</f>
        <v>0</v>
      </c>
      <c r="P22" s="427">
        <f>'[1]ALL NEW COMP'!AL22</f>
        <v>0</v>
      </c>
      <c r="Q22" s="195">
        <f>'[1]ALL NEW COMP'!AM22</f>
        <v>0</v>
      </c>
      <c r="R22" s="379">
        <f>'[1]ALL NEW COMP'!$AN22</f>
        <v>0</v>
      </c>
      <c r="S22" s="426">
        <f>'[1]ALL NEW COMP'!$AQ22</f>
        <v>0</v>
      </c>
      <c r="T22" s="216"/>
      <c r="U22" s="403"/>
      <c r="Z22" s="435"/>
      <c r="AA22" s="435"/>
      <c r="AB22" s="435"/>
      <c r="AC22" s="435"/>
      <c r="AD22" s="435"/>
      <c r="AE22" s="434"/>
    </row>
    <row r="23" spans="1:31">
      <c r="A23" s="320" t="str">
        <f>'[1]ALL NEW COMP'!A23</f>
        <v>ALL016</v>
      </c>
      <c r="B23" s="190" t="str">
        <f>'[1]ALL NEW COMP'!B23</f>
        <v>MT125</v>
      </c>
      <c r="C23" s="410"/>
      <c r="D23" s="73">
        <f>'[1]ALL NEW COMP'!D23</f>
        <v>10</v>
      </c>
      <c r="E23" s="73" t="str">
        <f>'[1]ALL NEW COMP'!E23</f>
        <v> (V05,02)</v>
      </c>
      <c r="F23" s="73"/>
      <c r="G23" s="411" t="str">
        <f>'[1]ALL NEW COMP'!G23</f>
        <v>25563 btu</v>
      </c>
      <c r="H23" s="195">
        <f>'[1]ALL NEW COMP'!O23</f>
        <v>6845.18411276224</v>
      </c>
      <c r="I23" s="424"/>
      <c r="J23" s="425" t="str">
        <f>'[1]ALL NEW COMP'!T23</f>
        <v>CU - 144 QC</v>
      </c>
      <c r="K23" s="195">
        <f>'[1]ALL NEW COMP'!W23</f>
        <v>13302.4765402029</v>
      </c>
      <c r="L23" s="195"/>
      <c r="M23" s="426">
        <f>'[1]ALL NEW COMP'!AB23</f>
        <v>0</v>
      </c>
      <c r="N23" s="424"/>
      <c r="O23" s="195">
        <f>'[1]ALL NEW COMP'!AK23</f>
        <v>0</v>
      </c>
      <c r="P23" s="427">
        <f>'[1]ALL NEW COMP'!AL23</f>
        <v>0</v>
      </c>
      <c r="Q23" s="195">
        <f>'[1]ALL NEW COMP'!AM23</f>
        <v>0</v>
      </c>
      <c r="R23" s="379">
        <f>'[1]ALL NEW COMP'!$AN23</f>
        <v>0</v>
      </c>
      <c r="S23" s="426">
        <f>'[1]ALL NEW COMP'!$AQ23</f>
        <v>0</v>
      </c>
      <c r="T23" s="216"/>
      <c r="U23" s="403"/>
      <c r="Z23" s="435"/>
      <c r="AA23" s="435"/>
      <c r="AB23" s="435"/>
      <c r="AC23" s="435"/>
      <c r="AD23" s="435"/>
      <c r="AE23" s="434"/>
    </row>
    <row r="24" spans="1:31">
      <c r="A24" s="320" t="str">
        <f>'[1]ALL NEW COMP'!A24</f>
        <v>ALL017</v>
      </c>
      <c r="B24" s="190" t="str">
        <f>'[1]ALL NEW COMP'!B24</f>
        <v>MT144</v>
      </c>
      <c r="C24" s="410"/>
      <c r="D24" s="73">
        <f>'[1]ALL NEW COMP'!D24</f>
        <v>12</v>
      </c>
      <c r="E24" s="73" t="str">
        <f>'[1]ALL NEW COMP'!E24</f>
        <v> (V05,03)</v>
      </c>
      <c r="F24" s="73"/>
      <c r="G24" s="411" t="str">
        <f>'[1]ALL NEW COMP'!G24</f>
        <v>29000btu</v>
      </c>
      <c r="H24" s="195" t="str">
        <f>'[1]ALL NEW COMP'!O24</f>
        <v>~</v>
      </c>
      <c r="I24" s="424"/>
      <c r="J24" s="425" t="str">
        <f>'[1]ALL NEW COMP'!T24</f>
        <v>CU - 160 QC</v>
      </c>
      <c r="K24" s="195" t="str">
        <f>'[1]ALL NEW COMP'!W24</f>
        <v>~</v>
      </c>
      <c r="L24" s="195"/>
      <c r="M24" s="426">
        <f>'[1]ALL NEW COMP'!AB24</f>
        <v>0</v>
      </c>
      <c r="N24" s="424"/>
      <c r="O24" s="195">
        <f>'[1]ALL NEW COMP'!AK24</f>
        <v>0</v>
      </c>
      <c r="P24" s="427">
        <f>'[1]ALL NEW COMP'!AL24</f>
        <v>0</v>
      </c>
      <c r="Q24" s="195">
        <f>'[1]ALL NEW COMP'!AM24</f>
        <v>0</v>
      </c>
      <c r="R24" s="379">
        <f>'[1]ALL NEW COMP'!$AN24</f>
        <v>0</v>
      </c>
      <c r="S24" s="426">
        <f>'[1]ALL NEW COMP'!$AQ24</f>
        <v>0</v>
      </c>
      <c r="T24" s="216"/>
      <c r="U24" s="403"/>
      <c r="Z24" s="435"/>
      <c r="AA24" s="435"/>
      <c r="AB24" s="435"/>
      <c r="AC24" s="435"/>
      <c r="AD24" s="435"/>
      <c r="AE24" s="434"/>
    </row>
    <row r="25" spans="1:31">
      <c r="A25" s="320" t="str">
        <f>'[1]ALL NEW COMP'!A25</f>
        <v>ALL018</v>
      </c>
      <c r="B25" s="190" t="str">
        <f>'[1]ALL NEW COMP'!B25</f>
        <v>MT160</v>
      </c>
      <c r="C25" s="222"/>
      <c r="D25" s="73">
        <f>'[1]ALL NEW COMP'!D25</f>
        <v>13</v>
      </c>
      <c r="E25" s="73" t="str">
        <f>'[1]ALL NEW COMP'!E25</f>
        <v> (V05,03)</v>
      </c>
      <c r="F25" s="73"/>
      <c r="G25" s="411" t="str">
        <f>'[1]ALL NEW COMP'!G25</f>
        <v>32970 btu</v>
      </c>
      <c r="H25" s="195">
        <f>'[1]ALL NEW COMP'!O25</f>
        <v>8177.25633741259</v>
      </c>
      <c r="I25" s="428"/>
      <c r="J25" s="425" t="str">
        <f>'[1]ALL NEW COMP'!T25</f>
        <v>CU - 200 QC</v>
      </c>
      <c r="K25" s="195">
        <f>'[1]ALL NEW COMP'!W25</f>
        <v>16406.7862889283</v>
      </c>
      <c r="L25" s="195"/>
      <c r="M25" s="426">
        <f>'[1]ALL NEW COMP'!AB25</f>
        <v>0</v>
      </c>
      <c r="N25" s="428"/>
      <c r="O25" s="195">
        <f>'[1]ALL NEW COMP'!AK25</f>
        <v>0</v>
      </c>
      <c r="P25" s="427">
        <f>'[1]ALL NEW COMP'!AL25</f>
        <v>0</v>
      </c>
      <c r="Q25" s="195">
        <f>'[1]ALL NEW COMP'!AM25</f>
        <v>0</v>
      </c>
      <c r="R25" s="379">
        <f>'[1]ALL NEW COMP'!$AN25</f>
        <v>0</v>
      </c>
      <c r="S25" s="426">
        <f>'[1]ALL NEW COMP'!$AQ25</f>
        <v>0</v>
      </c>
      <c r="T25" s="216"/>
      <c r="U25" s="403"/>
      <c r="Z25" s="435"/>
      <c r="AA25" s="435"/>
      <c r="AB25" s="435"/>
      <c r="AC25" s="435"/>
      <c r="AD25" s="435"/>
      <c r="AE25" s="434"/>
    </row>
    <row r="26" customHeight="1" spans="1:31">
      <c r="A26" s="320" t="str">
        <f>'[1]ALL NEW COMP'!A26</f>
        <v>ALL019</v>
      </c>
      <c r="B26" s="190" t="str">
        <f>'[1]ALL NEW COMP'!B26</f>
        <v>MTZ18</v>
      </c>
      <c r="C26" s="221" t="s">
        <v>275</v>
      </c>
      <c r="D26" s="73">
        <f>'[1]ALL NEW COMP'!D26</f>
        <v>1.5</v>
      </c>
      <c r="E26" s="73" t="str">
        <f>'[1]ALL NEW COMP'!E26</f>
        <v>(V01,06)</v>
      </c>
      <c r="F26" s="73"/>
      <c r="G26" s="411" t="str">
        <f>'[1]ALL NEW COMP'!G26</f>
        <v>3200btu</v>
      </c>
      <c r="H26" s="195">
        <f>'[1]ALL NEW COMP'!O26</f>
        <v>2184.62631118881</v>
      </c>
      <c r="I26" s="429" t="s">
        <v>273</v>
      </c>
      <c r="J26" s="425" t="str">
        <f>'[1]ALL NEW COMP'!T26</f>
        <v>CU - 22  QC</v>
      </c>
      <c r="K26" s="195">
        <f>'[1]ALL NEW COMP'!W26</f>
        <v>4393.32493459478</v>
      </c>
      <c r="L26" s="195"/>
      <c r="M26" s="426">
        <f>'[1]ALL NEW COMP'!AB26</f>
        <v>0</v>
      </c>
      <c r="N26" s="429" t="s">
        <v>274</v>
      </c>
      <c r="O26" s="195">
        <f>'[1]ALL NEW COMP'!AK26</f>
        <v>0</v>
      </c>
      <c r="P26" s="427">
        <f>'[1]ALL NEW COMP'!AL26</f>
        <v>0</v>
      </c>
      <c r="Q26" s="195">
        <f>'[1]ALL NEW COMP'!AM26</f>
        <v>0</v>
      </c>
      <c r="R26" s="379">
        <f>'[1]ALL NEW COMP'!$AN26</f>
        <v>0</v>
      </c>
      <c r="S26" s="426">
        <f>'[1]ALL NEW COMP'!$AQ26</f>
        <v>0</v>
      </c>
      <c r="T26" s="216"/>
      <c r="U26" s="403"/>
      <c r="Z26" s="435"/>
      <c r="AA26" s="435"/>
      <c r="AB26" s="435"/>
      <c r="AC26" s="435"/>
      <c r="AD26" s="435"/>
      <c r="AE26" s="434"/>
    </row>
    <row r="27" spans="1:31">
      <c r="A27" s="320" t="str">
        <f>'[1]ALL NEW COMP'!A27</f>
        <v>ALL020</v>
      </c>
      <c r="B27" s="190" t="str">
        <f>'[1]ALL NEW COMP'!B27</f>
        <v>MTZ-22 </v>
      </c>
      <c r="C27" s="410"/>
      <c r="D27" s="73">
        <f>'[1]ALL NEW COMP'!D27</f>
        <v>2</v>
      </c>
      <c r="E27" s="73" t="str">
        <f>'[1]ALL NEW COMP'!E27</f>
        <v> (V01,06)</v>
      </c>
      <c r="F27" s="73"/>
      <c r="G27" s="411" t="str">
        <f>'[1]ALL NEW COMP'!G27</f>
        <v>4300 btu</v>
      </c>
      <c r="H27" s="195">
        <f>'[1]ALL NEW COMP'!O27</f>
        <v>2307.96547202797</v>
      </c>
      <c r="I27" s="424"/>
      <c r="J27" s="425" t="str">
        <f>'[1]ALL NEW COMP'!T27</f>
        <v>CU - 32  QC</v>
      </c>
      <c r="K27" s="195">
        <f>'[1]ALL NEW COMP'!W27</f>
        <v>4568.9659406992</v>
      </c>
      <c r="L27" s="195"/>
      <c r="M27" s="426">
        <f>'[1]ALL NEW COMP'!AB27</f>
        <v>0</v>
      </c>
      <c r="N27" s="424"/>
      <c r="O27" s="195">
        <f>'[1]ALL NEW COMP'!AK27</f>
        <v>0</v>
      </c>
      <c r="P27" s="427">
        <f>'[1]ALL NEW COMP'!AL27</f>
        <v>0</v>
      </c>
      <c r="Q27" s="195">
        <f>'[1]ALL NEW COMP'!AM27</f>
        <v>0</v>
      </c>
      <c r="R27" s="379">
        <f>'[1]ALL NEW COMP'!$AN27</f>
        <v>0</v>
      </c>
      <c r="S27" s="426">
        <f>'[1]ALL NEW COMP'!$AQ27</f>
        <v>0</v>
      </c>
      <c r="T27" s="216"/>
      <c r="U27" s="403"/>
      <c r="Z27" s="435"/>
      <c r="AA27" s="435"/>
      <c r="AB27" s="435"/>
      <c r="AC27" s="435"/>
      <c r="AD27" s="435"/>
      <c r="AE27" s="434"/>
    </row>
    <row r="28" spans="1:31">
      <c r="A28" s="320" t="str">
        <f>'[1]ALL NEW COMP'!A28</f>
        <v>ALL021</v>
      </c>
      <c r="B28" s="190" t="str">
        <f>'[1]ALL NEW COMP'!B28</f>
        <v>MTZ-28</v>
      </c>
      <c r="C28" s="410"/>
      <c r="D28" s="73">
        <f>'[1]ALL NEW COMP'!D28</f>
        <v>2.3</v>
      </c>
      <c r="E28" s="73" t="str">
        <f>'[1]ALL NEW COMP'!E28</f>
        <v>(V01,06)</v>
      </c>
      <c r="F28" s="73"/>
      <c r="G28" s="411" t="str">
        <f>'[1]ALL NEW COMP'!G28</f>
        <v>5460 btu</v>
      </c>
      <c r="H28" s="195">
        <f>'[1]ALL NEW COMP'!O28</f>
        <v>2649.74868881119</v>
      </c>
      <c r="I28" s="424"/>
      <c r="J28" s="425" t="str">
        <f>'[1]ALL NEW COMP'!T28</f>
        <v>CU - 36  QC</v>
      </c>
      <c r="K28" s="195">
        <f>'[1]ALL NEW COMP'!W28</f>
        <v>5068.88460036891</v>
      </c>
      <c r="L28" s="195"/>
      <c r="M28" s="426">
        <f>'[1]ALL NEW COMP'!AB28</f>
        <v>0</v>
      </c>
      <c r="N28" s="424"/>
      <c r="O28" s="195">
        <f>'[1]ALL NEW COMP'!AK28</f>
        <v>0</v>
      </c>
      <c r="P28" s="427">
        <f>'[1]ALL NEW COMP'!AL28</f>
        <v>0</v>
      </c>
      <c r="Q28" s="195">
        <f>'[1]ALL NEW COMP'!AM28</f>
        <v>0</v>
      </c>
      <c r="R28" s="379">
        <f>'[1]ALL NEW COMP'!$AN28</f>
        <v>0</v>
      </c>
      <c r="S28" s="426">
        <f>'[1]ALL NEW COMP'!$AQ28</f>
        <v>0</v>
      </c>
      <c r="T28" s="216"/>
      <c r="U28" s="403"/>
      <c r="Z28" s="435"/>
      <c r="AA28" s="435"/>
      <c r="AB28" s="435"/>
      <c r="AC28" s="435"/>
      <c r="AD28" s="435"/>
      <c r="AE28" s="434"/>
    </row>
    <row r="29" spans="1:31">
      <c r="A29" s="320" t="str">
        <f>'[1]ALL NEW COMP'!A29</f>
        <v>ALL022</v>
      </c>
      <c r="B29" s="190" t="str">
        <f>'[1]ALL NEW COMP'!B29</f>
        <v>MTZ-32</v>
      </c>
      <c r="C29" s="410"/>
      <c r="D29" s="73">
        <f>'[1]ALL NEW COMP'!D29</f>
        <v>2.5</v>
      </c>
      <c r="E29" s="73" t="str">
        <f>'[1]ALL NEW COMP'!E29</f>
        <v>(V06,09)</v>
      </c>
      <c r="F29" s="73"/>
      <c r="G29" s="411" t="str">
        <f>'[1]ALL NEW COMP'!G29</f>
        <v>5767 btu</v>
      </c>
      <c r="H29" s="195">
        <f>'[1]ALL NEW COMP'!O29</f>
        <v>2754.93061625874</v>
      </c>
      <c r="I29" s="424"/>
      <c r="J29" s="425" t="str">
        <f>'[1]ALL NEW COMP'!T29</f>
        <v>CU - 36  QC</v>
      </c>
      <c r="K29" s="195">
        <f>'[1]ALL NEW COMP'!W29</f>
        <v>5177.40563662432</v>
      </c>
      <c r="L29" s="195"/>
      <c r="M29" s="426">
        <f>'[1]ALL NEW COMP'!AB29</f>
        <v>0</v>
      </c>
      <c r="N29" s="424"/>
      <c r="O29" s="195">
        <f>'[1]ALL NEW COMP'!AK29</f>
        <v>0</v>
      </c>
      <c r="P29" s="427">
        <f>'[1]ALL NEW COMP'!AL29</f>
        <v>0</v>
      </c>
      <c r="Q29" s="195">
        <f>'[1]ALL NEW COMP'!AM29</f>
        <v>0</v>
      </c>
      <c r="R29" s="379">
        <f>'[1]ALL NEW COMP'!$AN29</f>
        <v>0</v>
      </c>
      <c r="S29" s="426">
        <f>'[1]ALL NEW COMP'!$AQ29</f>
        <v>0</v>
      </c>
      <c r="T29" s="216"/>
      <c r="U29" s="403"/>
      <c r="Z29" s="435"/>
      <c r="AA29" s="435"/>
      <c r="AB29" s="435"/>
      <c r="AC29" s="435"/>
      <c r="AD29" s="435"/>
      <c r="AE29" s="434"/>
    </row>
    <row r="30" spans="1:31">
      <c r="A30" s="320" t="str">
        <f>'[1]ALL NEW COMP'!A30</f>
        <v>ALL023</v>
      </c>
      <c r="B30" s="190" t="str">
        <f>'[1]ALL NEW COMP'!B30</f>
        <v>MTZ-36</v>
      </c>
      <c r="C30" s="410"/>
      <c r="D30" s="73">
        <f>'[1]ALL NEW COMP'!D30</f>
        <v>3</v>
      </c>
      <c r="E30" s="73" t="str">
        <f>'[1]ALL NEW COMP'!E30</f>
        <v> (V06,09)</v>
      </c>
      <c r="F30" s="73"/>
      <c r="G30" s="411" t="str">
        <f>'[1]ALL NEW COMP'!G30</f>
        <v>7440 btu</v>
      </c>
      <c r="H30" s="195">
        <f>'[1]ALL NEW COMP'!O30</f>
        <v>2964.68149038462</v>
      </c>
      <c r="I30" s="424"/>
      <c r="J30" s="425" t="str">
        <f>'[1]ALL NEW COMP'!T30</f>
        <v>CU - 40  QC</v>
      </c>
      <c r="K30" s="195">
        <f>'[1]ALL NEW COMP'!W30</f>
        <v>5490.04758749252</v>
      </c>
      <c r="L30" s="195"/>
      <c r="M30" s="426">
        <f>'[1]ALL NEW COMP'!AB30</f>
        <v>0</v>
      </c>
      <c r="N30" s="424"/>
      <c r="O30" s="195">
        <f>'[1]ALL NEW COMP'!AK30</f>
        <v>0</v>
      </c>
      <c r="P30" s="427">
        <f>'[1]ALL NEW COMP'!AL30</f>
        <v>0</v>
      </c>
      <c r="Q30" s="195">
        <f>'[1]ALL NEW COMP'!AM30</f>
        <v>0</v>
      </c>
      <c r="R30" s="379">
        <f>'[1]ALL NEW COMP'!$AN30</f>
        <v>0</v>
      </c>
      <c r="S30" s="426">
        <f>'[1]ALL NEW COMP'!$AQ30</f>
        <v>0</v>
      </c>
      <c r="T30" s="216"/>
      <c r="U30" s="403"/>
      <c r="Z30" s="435"/>
      <c r="AA30" s="435"/>
      <c r="AB30" s="435"/>
      <c r="AC30" s="435"/>
      <c r="AD30" s="435"/>
      <c r="AE30" s="434"/>
    </row>
    <row r="31" spans="1:31">
      <c r="A31" s="320" t="str">
        <f>'[1]ALL NEW COMP'!A31</f>
        <v>ALL024</v>
      </c>
      <c r="B31" s="190" t="str">
        <f>'[1]ALL NEW COMP'!B31</f>
        <v>MTZ-40 </v>
      </c>
      <c r="C31" s="410"/>
      <c r="D31" s="73">
        <f>'[1]ALL NEW COMP'!D31</f>
        <v>3.5</v>
      </c>
      <c r="E31" s="73" t="str">
        <f>'[1]ALL NEW COMP'!E31</f>
        <v>(V06,09)</v>
      </c>
      <c r="F31" s="73"/>
      <c r="G31" s="411" t="str">
        <f>'[1]ALL NEW COMP'!G31</f>
        <v>7747 btu</v>
      </c>
      <c r="H31" s="195">
        <f>'[1]ALL NEW COMP'!O31</f>
        <v>3014.98306381119</v>
      </c>
      <c r="I31" s="424"/>
      <c r="J31" s="425" t="str">
        <f>'[1]ALL NEW COMP'!T31</f>
        <v>CU - 50  QC</v>
      </c>
      <c r="K31" s="195">
        <f>'[1]ALL NEW COMP'!W31</f>
        <v>5796.09032426132</v>
      </c>
      <c r="L31" s="195"/>
      <c r="M31" s="426">
        <f>'[1]ALL NEW COMP'!AB31</f>
        <v>0</v>
      </c>
      <c r="N31" s="424"/>
      <c r="O31" s="195">
        <f>'[1]ALL NEW COMP'!AK31</f>
        <v>0</v>
      </c>
      <c r="P31" s="427">
        <f>'[1]ALL NEW COMP'!AL31</f>
        <v>0</v>
      </c>
      <c r="Q31" s="195">
        <f>'[1]ALL NEW COMP'!AM31</f>
        <v>0</v>
      </c>
      <c r="R31" s="379">
        <f>'[1]ALL NEW COMP'!$AN31</f>
        <v>0</v>
      </c>
      <c r="S31" s="426">
        <f>'[1]ALL NEW COMP'!$AQ31</f>
        <v>0</v>
      </c>
      <c r="T31" s="216"/>
      <c r="U31" s="403"/>
      <c r="Z31" s="435"/>
      <c r="AA31" s="435"/>
      <c r="AB31" s="435"/>
      <c r="AC31" s="435"/>
      <c r="AD31" s="435"/>
      <c r="AE31" s="434"/>
    </row>
    <row r="32" spans="1:31">
      <c r="A32" s="320" t="str">
        <f>'[1]ALL NEW COMP'!A32</f>
        <v>ALL024.1</v>
      </c>
      <c r="B32" s="190" t="str">
        <f>'[1]ALL NEW COMP'!B32</f>
        <v>MTZ-44</v>
      </c>
      <c r="C32" s="410"/>
      <c r="D32" s="73">
        <f>'[1]ALL NEW COMP'!D32</f>
        <v>4</v>
      </c>
      <c r="E32" s="73" t="str">
        <f>'[1]ALL NEW COMP'!E32</f>
        <v> (V04,07)</v>
      </c>
      <c r="F32" s="73"/>
      <c r="G32" s="411">
        <f>'[1]ALL NEW COMP'!G32</f>
        <v>0</v>
      </c>
      <c r="H32" s="195">
        <f>'[1]ALL NEW COMP'!O32</f>
        <v>3360.75994318182</v>
      </c>
      <c r="I32" s="424"/>
      <c r="J32" s="425" t="str">
        <f>'[1]ALL NEW COMP'!T32</f>
        <v>CU - 64B QC</v>
      </c>
      <c r="K32" s="195">
        <f>'[1]ALL NEW COMP'!W32</f>
        <v>6635.73541528294</v>
      </c>
      <c r="L32" s="195"/>
      <c r="M32" s="426">
        <f>'[1]ALL NEW COMP'!AB32</f>
        <v>0</v>
      </c>
      <c r="N32" s="424"/>
      <c r="O32" s="195">
        <f>'[1]ALL NEW COMP'!AK32</f>
        <v>0</v>
      </c>
      <c r="P32" s="427">
        <f>'[1]ALL NEW COMP'!AL32</f>
        <v>0</v>
      </c>
      <c r="Q32" s="195">
        <f>'[1]ALL NEW COMP'!AM32</f>
        <v>0</v>
      </c>
      <c r="R32" s="379">
        <f>'[1]ALL NEW COMP'!$AN32</f>
        <v>0</v>
      </c>
      <c r="S32" s="426">
        <f>'[1]ALL NEW COMP'!$AQ32</f>
        <v>0</v>
      </c>
      <c r="T32" s="216"/>
      <c r="U32" s="403"/>
      <c r="Z32" s="435"/>
      <c r="AA32" s="435"/>
      <c r="AB32" s="435"/>
      <c r="AC32" s="435"/>
      <c r="AD32" s="435"/>
      <c r="AE32" s="434"/>
    </row>
    <row r="33" spans="1:31">
      <c r="A33" s="320" t="str">
        <f>'[1]ALL NEW COMP'!A33</f>
        <v>ALL025</v>
      </c>
      <c r="B33" s="190" t="str">
        <f>'[1]ALL NEW COMP'!B33</f>
        <v>MTZ-50</v>
      </c>
      <c r="C33" s="410"/>
      <c r="D33" s="73">
        <f>'[1]ALL NEW COMP'!D33</f>
        <v>4</v>
      </c>
      <c r="E33" s="73" t="str">
        <f>'[1]ALL NEW COMP'!E33</f>
        <v> (V04,07)</v>
      </c>
      <c r="F33" s="73"/>
      <c r="G33" s="411" t="str">
        <f>'[1]ALL NEW COMP'!G33</f>
        <v>10000 btu</v>
      </c>
      <c r="H33" s="195">
        <f>'[1]ALL NEW COMP'!O33</f>
        <v>3473.32550262238</v>
      </c>
      <c r="I33" s="424"/>
      <c r="J33" s="425" t="str">
        <f>'[1]ALL NEW COMP'!T33</f>
        <v>CU - 64 QC</v>
      </c>
      <c r="K33" s="195">
        <f>'[1]ALL NEW COMP'!W33</f>
        <v>7050.43049862053</v>
      </c>
      <c r="L33" s="195"/>
      <c r="M33" s="426">
        <f>'[1]ALL NEW COMP'!AB33</f>
        <v>0</v>
      </c>
      <c r="N33" s="424"/>
      <c r="O33" s="195">
        <f>'[1]ALL NEW COMP'!AK33</f>
        <v>0</v>
      </c>
      <c r="P33" s="427">
        <f>'[1]ALL NEW COMP'!AL33</f>
        <v>0</v>
      </c>
      <c r="Q33" s="195">
        <f>'[1]ALL NEW COMP'!AM33</f>
        <v>0</v>
      </c>
      <c r="R33" s="379">
        <f>'[1]ALL NEW COMP'!$AN33</f>
        <v>0</v>
      </c>
      <c r="S33" s="426">
        <f>'[1]ALL NEW COMP'!$AQ33</f>
        <v>0</v>
      </c>
      <c r="T33" s="216"/>
      <c r="U33" s="403"/>
      <c r="Z33" s="435"/>
      <c r="AA33" s="435"/>
      <c r="AB33" s="435"/>
      <c r="AC33" s="435"/>
      <c r="AD33" s="435"/>
      <c r="AE33" s="434"/>
    </row>
    <row r="34" spans="1:31">
      <c r="A34" s="320" t="str">
        <f>'[1]ALL NEW COMP'!A34</f>
        <v>ALL026</v>
      </c>
      <c r="B34" s="190" t="str">
        <f>'[1]ALL NEW COMP'!B34</f>
        <v>MTZ-64</v>
      </c>
      <c r="C34" s="410"/>
      <c r="D34" s="73">
        <f>'[1]ALL NEW COMP'!D34</f>
        <v>5</v>
      </c>
      <c r="E34" s="73" t="str">
        <f>'[1]ALL NEW COMP'!E34</f>
        <v> (V04,07)</v>
      </c>
      <c r="F34" s="73"/>
      <c r="G34" s="411" t="str">
        <f>'[1]ALL NEW COMP'!G34</f>
        <v>12935 btu</v>
      </c>
      <c r="H34" s="195">
        <f>'[1]ALL NEW COMP'!O34</f>
        <v>3668.10580166903</v>
      </c>
      <c r="I34" s="424"/>
      <c r="J34" s="425" t="str">
        <f>'[1]ALL NEW COMP'!T34</f>
        <v>CU - 72 QC</v>
      </c>
      <c r="K34" s="195">
        <f>'[1]ALL NEW COMP'!W34</f>
        <v>7445.12981634434</v>
      </c>
      <c r="L34" s="195"/>
      <c r="M34" s="426">
        <f>'[1]ALL NEW COMP'!AB34</f>
        <v>0</v>
      </c>
      <c r="N34" s="424"/>
      <c r="O34" s="195">
        <f>'[1]ALL NEW COMP'!AK34</f>
        <v>0</v>
      </c>
      <c r="P34" s="427">
        <f>'[1]ALL NEW COMP'!AL34</f>
        <v>0</v>
      </c>
      <c r="Q34" s="195">
        <f>'[1]ALL NEW COMP'!AM34</f>
        <v>0</v>
      </c>
      <c r="R34" s="379">
        <f>'[1]ALL NEW COMP'!$AN34</f>
        <v>0</v>
      </c>
      <c r="S34" s="426">
        <f>'[1]ALL NEW COMP'!$AQ34</f>
        <v>0</v>
      </c>
      <c r="T34" s="216"/>
      <c r="U34" s="403"/>
      <c r="Z34" s="435"/>
      <c r="AA34" s="435"/>
      <c r="AB34" s="435"/>
      <c r="AC34" s="435"/>
      <c r="AD34" s="435"/>
      <c r="AE34" s="434"/>
    </row>
    <row r="35" spans="1:31">
      <c r="A35" s="320" t="str">
        <f>'[1]ALL NEW COMP'!A35</f>
        <v>ALL027</v>
      </c>
      <c r="B35" s="190" t="str">
        <f>'[1]ALL NEW COMP'!B35</f>
        <v>MTZ-72</v>
      </c>
      <c r="C35" s="410"/>
      <c r="D35" s="73">
        <f>'[1]ALL NEW COMP'!D35</f>
        <v>6</v>
      </c>
      <c r="E35" s="73" t="str">
        <f>'[1]ALL NEW COMP'!E35</f>
        <v> (V04,07)</v>
      </c>
      <c r="F35" s="73"/>
      <c r="G35" s="411" t="str">
        <f>'[1]ALL NEW COMP'!G35</f>
        <v>15119 btu</v>
      </c>
      <c r="H35" s="195">
        <f>'[1]ALL NEW COMP'!O35</f>
        <v>4067.73109702797</v>
      </c>
      <c r="I35" s="424"/>
      <c r="J35" s="425" t="str">
        <f>'[1]ALL NEW COMP'!T35</f>
        <v>CU - 90 QC</v>
      </c>
      <c r="K35" s="195">
        <f>'[1]ALL NEW COMP'!W35</f>
        <v>8242.15819088669</v>
      </c>
      <c r="L35" s="195"/>
      <c r="M35" s="426">
        <f>'[1]ALL NEW COMP'!AB35</f>
        <v>0</v>
      </c>
      <c r="N35" s="424"/>
      <c r="O35" s="195">
        <f>'[1]ALL NEW COMP'!AK35</f>
        <v>0</v>
      </c>
      <c r="P35" s="427">
        <f>'[1]ALL NEW COMP'!AL35</f>
        <v>0</v>
      </c>
      <c r="Q35" s="195">
        <f>'[1]ALL NEW COMP'!AM35</f>
        <v>0</v>
      </c>
      <c r="R35" s="379">
        <f>'[1]ALL NEW COMP'!$AN35</f>
        <v>0</v>
      </c>
      <c r="S35" s="426">
        <f>'[1]ALL NEW COMP'!$AQ35</f>
        <v>0</v>
      </c>
      <c r="T35" s="216"/>
      <c r="U35" s="403"/>
      <c r="Z35" s="435"/>
      <c r="AA35" s="435"/>
      <c r="AB35" s="435"/>
      <c r="AC35" s="435"/>
      <c r="AD35" s="435"/>
      <c r="AE35" s="434"/>
    </row>
    <row r="36" spans="1:31">
      <c r="A36" s="320" t="str">
        <f>'[1]ALL NEW COMP'!A36</f>
        <v>ALL028</v>
      </c>
      <c r="B36" s="190" t="str">
        <f>'[1]ALL NEW COMP'!B36</f>
        <v>MTZ-80</v>
      </c>
      <c r="C36" s="410"/>
      <c r="D36" s="73">
        <f>'[1]ALL NEW COMP'!D36</f>
        <v>6.5</v>
      </c>
      <c r="E36" s="73" t="str">
        <f>'[1]ALL NEW COMP'!E36</f>
        <v>(V02,04)</v>
      </c>
      <c r="F36" s="73"/>
      <c r="G36" s="411" t="str">
        <f>'[1]ALL NEW COMP'!G36</f>
        <v>17269 btu</v>
      </c>
      <c r="H36" s="195">
        <f>'[1]ALL NEW COMP'!O36</f>
        <v>4846.49530157343</v>
      </c>
      <c r="I36" s="424"/>
      <c r="J36" s="425" t="str">
        <f>'[1]ALL NEW COMP'!T36</f>
        <v>CU - 90 QC</v>
      </c>
      <c r="K36" s="195">
        <f>'[1]ALL NEW COMP'!W36</f>
        <v>9045.64506859232</v>
      </c>
      <c r="L36" s="195"/>
      <c r="M36" s="426">
        <f>'[1]ALL NEW COMP'!AB36</f>
        <v>0</v>
      </c>
      <c r="N36" s="424"/>
      <c r="O36" s="195">
        <f>'[1]ALL NEW COMP'!AK36</f>
        <v>0</v>
      </c>
      <c r="P36" s="427">
        <f>'[1]ALL NEW COMP'!AL36</f>
        <v>0</v>
      </c>
      <c r="Q36" s="195">
        <f>'[1]ALL NEW COMP'!AM36</f>
        <v>0</v>
      </c>
      <c r="R36" s="379">
        <f>'[1]ALL NEW COMP'!$AN36</f>
        <v>0</v>
      </c>
      <c r="S36" s="426">
        <f>'[1]ALL NEW COMP'!$AQ36</f>
        <v>0</v>
      </c>
      <c r="T36" s="216"/>
      <c r="U36" s="403"/>
      <c r="Z36" s="435"/>
      <c r="AA36" s="435"/>
      <c r="AB36" s="435"/>
      <c r="AC36" s="435"/>
      <c r="AD36" s="435"/>
      <c r="AE36" s="434"/>
    </row>
    <row r="37" spans="1:31">
      <c r="A37" s="320" t="str">
        <f>'[1]ALL NEW COMP'!A37</f>
        <v>ALL029</v>
      </c>
      <c r="B37" s="190" t="str">
        <f>'[1]ALL NEW COMP'!B37</f>
        <v>MTZ-100</v>
      </c>
      <c r="C37" s="410"/>
      <c r="D37" s="73">
        <f>'[1]ALL NEW COMP'!D37</f>
        <v>8.5</v>
      </c>
      <c r="E37" s="73" t="str">
        <f>'[1]ALL NEW COMP'!E37</f>
        <v> (V05,02)</v>
      </c>
      <c r="F37" s="73"/>
      <c r="G37" s="411" t="str">
        <f>'[1]ALL NEW COMP'!G37</f>
        <v>19317 btu</v>
      </c>
      <c r="H37" s="195">
        <f>'[1]ALL NEW COMP'!O37</f>
        <v>6713.671875</v>
      </c>
      <c r="I37" s="424"/>
      <c r="J37" s="425" t="str">
        <f>'[1]ALL NEW COMP'!T37</f>
        <v>CU - 125 QC</v>
      </c>
      <c r="K37" s="195">
        <f>'[1]ALL NEW COMP'!W37</f>
        <v>12594.1957235655</v>
      </c>
      <c r="L37" s="195"/>
      <c r="M37" s="426">
        <f>'[1]ALL NEW COMP'!AB37</f>
        <v>0</v>
      </c>
      <c r="N37" s="424"/>
      <c r="O37" s="195">
        <f>'[1]ALL NEW COMP'!AK37</f>
        <v>0</v>
      </c>
      <c r="P37" s="427">
        <f>'[1]ALL NEW COMP'!AL37</f>
        <v>0</v>
      </c>
      <c r="Q37" s="195">
        <f>'[1]ALL NEW COMP'!AM37</f>
        <v>0</v>
      </c>
      <c r="R37" s="379">
        <f>'[1]ALL NEW COMP'!$AN37</f>
        <v>0</v>
      </c>
      <c r="S37" s="426">
        <f>'[1]ALL NEW COMP'!$AQ37</f>
        <v>0</v>
      </c>
      <c r="T37" s="216"/>
      <c r="U37" s="403"/>
      <c r="Z37" s="435"/>
      <c r="AA37" s="435"/>
      <c r="AB37" s="435"/>
      <c r="AC37" s="435"/>
      <c r="AD37" s="435"/>
      <c r="AE37" s="434"/>
    </row>
    <row r="38" spans="1:31">
      <c r="A38" s="320" t="str">
        <f>'[1]ALL NEW COMP'!A38</f>
        <v>ALL030</v>
      </c>
      <c r="B38" s="190" t="str">
        <f>'[1]ALL NEW COMP'!B38</f>
        <v>MTZ-125</v>
      </c>
      <c r="C38" s="410"/>
      <c r="D38" s="73">
        <f>'[1]ALL NEW COMP'!D38</f>
        <v>10</v>
      </c>
      <c r="E38" s="73" t="str">
        <f>'[1]ALL NEW COMP'!E38</f>
        <v> (V05,02)</v>
      </c>
      <c r="F38" s="73"/>
      <c r="G38" s="411" t="str">
        <f>'[1]ALL NEW COMP'!G38</f>
        <v>26553 btu</v>
      </c>
      <c r="H38" s="195">
        <f>'[1]ALL NEW COMP'!O38</f>
        <v>7573.33096590909</v>
      </c>
      <c r="I38" s="424"/>
      <c r="J38" s="425" t="str">
        <f>'[1]ALL NEW COMP'!T38</f>
        <v>CU - 144 QC</v>
      </c>
      <c r="K38" s="195">
        <f>'[1]ALL NEW COMP'!W38</f>
        <v>14053.7391664655</v>
      </c>
      <c r="L38" s="195"/>
      <c r="M38" s="426">
        <f>'[1]ALL NEW COMP'!AB38</f>
        <v>0</v>
      </c>
      <c r="N38" s="424"/>
      <c r="O38" s="195">
        <f>'[1]ALL NEW COMP'!AK38</f>
        <v>0</v>
      </c>
      <c r="P38" s="427">
        <f>'[1]ALL NEW COMP'!AL38</f>
        <v>0</v>
      </c>
      <c r="Q38" s="195">
        <f>'[1]ALL NEW COMP'!AM38</f>
        <v>0</v>
      </c>
      <c r="R38" s="379">
        <f>'[1]ALL NEW COMP'!$AN38</f>
        <v>0</v>
      </c>
      <c r="S38" s="426">
        <f>'[1]ALL NEW COMP'!$AQ38</f>
        <v>0</v>
      </c>
      <c r="T38" s="216"/>
      <c r="U38" s="403"/>
      <c r="Z38" s="435"/>
      <c r="AA38" s="435"/>
      <c r="AB38" s="435"/>
      <c r="AC38" s="435"/>
      <c r="AD38" s="435"/>
      <c r="AE38" s="434"/>
    </row>
    <row r="39" spans="1:31">
      <c r="A39" s="320" t="str">
        <f>'[1]ALL NEW COMP'!A39</f>
        <v>ALL031</v>
      </c>
      <c r="B39" s="190" t="str">
        <f>'[1]ALL NEW COMP'!B39</f>
        <v>MTZ-160</v>
      </c>
      <c r="C39" s="222"/>
      <c r="D39" s="73">
        <f>'[1]ALL NEW COMP'!D39</f>
        <v>13</v>
      </c>
      <c r="E39" s="73" t="str">
        <f>'[1]ALL NEW COMP'!E39</f>
        <v> (V05,03)</v>
      </c>
      <c r="F39" s="73"/>
      <c r="G39" s="411" t="str">
        <f>'[1]ALL NEW COMP'!G39</f>
        <v>34983 btu</v>
      </c>
      <c r="H39" s="195">
        <f>'[1]ALL NEW COMP'!O39</f>
        <v>8383.81228146853</v>
      </c>
      <c r="I39" s="428"/>
      <c r="J39" s="425" t="str">
        <f>'[1]ALL NEW COMP'!T39</f>
        <v>CU - 200 QC</v>
      </c>
      <c r="K39" s="195">
        <f>'[1]ALL NEW COMP'!W39</f>
        <v>16619.8995645416</v>
      </c>
      <c r="L39" s="195"/>
      <c r="M39" s="426">
        <f>'[1]ALL NEW COMP'!AB39</f>
        <v>0</v>
      </c>
      <c r="N39" s="428"/>
      <c r="O39" s="195">
        <f>'[1]ALL NEW COMP'!AK39</f>
        <v>0</v>
      </c>
      <c r="P39" s="427">
        <f>'[1]ALL NEW COMP'!AL39</f>
        <v>0</v>
      </c>
      <c r="Q39" s="195">
        <f>'[1]ALL NEW COMP'!AM39</f>
        <v>0</v>
      </c>
      <c r="R39" s="379">
        <f>'[1]ALL NEW COMP'!$AN39</f>
        <v>0</v>
      </c>
      <c r="S39" s="426">
        <f>'[1]ALL NEW COMP'!$AQ39</f>
        <v>0</v>
      </c>
      <c r="T39" s="216"/>
      <c r="U39" s="403"/>
      <c r="Z39" s="435"/>
      <c r="AA39" s="435"/>
      <c r="AB39" s="435"/>
      <c r="AC39" s="435"/>
      <c r="AD39" s="435"/>
      <c r="AE39" s="434"/>
    </row>
    <row r="40" ht="15" customHeight="1" spans="1:31">
      <c r="A40" s="320" t="str">
        <f>'[1]ALL NEW COMP'!A40</f>
        <v>ALL037</v>
      </c>
      <c r="B40" s="412" t="str">
        <f>'[1]ALL NEW COMP'!B40</f>
        <v>NTZ-215A4LR1A</v>
      </c>
      <c r="C40" s="413" t="s">
        <v>276</v>
      </c>
      <c r="D40" s="73">
        <f>'[1]ALL NEW COMP'!D40</f>
        <v>10</v>
      </c>
      <c r="E40" s="73" t="str">
        <f>'[1]ALL NEW COMP'!E40</f>
        <v> (V05,02)</v>
      </c>
      <c r="F40" s="73"/>
      <c r="G40" s="411" t="str">
        <f>'[1]ALL NEW COMP'!G40</f>
        <v>32355 btu</v>
      </c>
      <c r="H40" s="195" t="str">
        <f>'[1]ALL NEW COMP'!O40</f>
        <v>~</v>
      </c>
      <c r="I40" s="430" t="s">
        <v>277</v>
      </c>
      <c r="J40" s="425" t="str">
        <f>'[1]ALL NEW COMP'!T40</f>
        <v>CU - 144 QC</v>
      </c>
      <c r="K40" s="195">
        <f>'[1]ALL NEW COMP'!W40</f>
        <v>14710.0566477992</v>
      </c>
      <c r="L40" s="195"/>
      <c r="M40" s="426">
        <f>'[1]ALL NEW COMP'!AB40</f>
        <v>0</v>
      </c>
      <c r="N40" s="431"/>
      <c r="O40" s="195">
        <f>'[1]ALL NEW COMP'!AK40</f>
        <v>0</v>
      </c>
      <c r="P40" s="427">
        <f>'[1]ALL NEW COMP'!AL40</f>
        <v>0</v>
      </c>
      <c r="Q40" s="195">
        <f>'[1]ALL NEW COMP'!AM40</f>
        <v>0</v>
      </c>
      <c r="R40" s="379">
        <f>'[1]ALL NEW COMP'!$AN40</f>
        <v>0</v>
      </c>
      <c r="S40" s="426">
        <f>'[1]ALL NEW COMP'!$AQ40</f>
        <v>0</v>
      </c>
      <c r="T40" s="216"/>
      <c r="U40" s="403"/>
      <c r="Z40" s="435"/>
      <c r="AA40" s="435"/>
      <c r="AB40" s="435"/>
      <c r="AC40" s="435"/>
      <c r="AD40" s="435"/>
      <c r="AE40" s="434"/>
    </row>
    <row r="41" customHeight="1" spans="1:31">
      <c r="A41" s="320" t="str">
        <f>'[1]ALL NEW COMP'!A41</f>
        <v>ALL078</v>
      </c>
      <c r="B41" s="320" t="str">
        <f>'[1]ALL NEW COMP'!B41</f>
        <v>KCJ511HAE (1ph)</v>
      </c>
      <c r="C41" s="221" t="s">
        <v>278</v>
      </c>
      <c r="D41" s="73">
        <f>'[1]ALL NEW COMP'!D41</f>
        <v>1</v>
      </c>
      <c r="E41" s="73" t="str">
        <f>'[1]ALL NEW COMP'!E41</f>
        <v>3/8 , 1/2</v>
      </c>
      <c r="F41" s="73" t="str">
        <f>'[1]ALL NEW COMP'!F41</f>
        <v>0.055 * 4ft, 5ft</v>
      </c>
      <c r="G41" s="411" t="str">
        <f>'[1]ALL NEW COMP'!G41</f>
        <v>WJ5510/CAJ4510T</v>
      </c>
      <c r="H41" s="195">
        <f>'[1]ALL NEW COMP'!O41</f>
        <v>973.339160839161</v>
      </c>
      <c r="I41" s="429" t="s">
        <v>273</v>
      </c>
      <c r="J41" s="425" t="str">
        <f>'[1]ALL NEW COMP'!T41</f>
        <v>CU - 15 QC  </v>
      </c>
      <c r="K41" s="195">
        <f>'[1]ALL NEW COMP'!W41</f>
        <v>2993.88575131128</v>
      </c>
      <c r="L41" s="195"/>
      <c r="M41" s="426" t="str">
        <f>'[1]ALL NEW COMP'!AB41</f>
        <v>WCU-1HP</v>
      </c>
      <c r="N41" s="429" t="s">
        <v>279</v>
      </c>
      <c r="O41" s="195">
        <f>'[1]ALL NEW COMP'!AK41</f>
        <v>2890.86344982767</v>
      </c>
      <c r="P41" s="427">
        <f>'[1]ALL NEW COMP'!AL41</f>
        <v>2787.68884665306</v>
      </c>
      <c r="Q41" s="195">
        <f>'[1]ALL NEW COMP'!AM41</f>
        <v>2787.68884665306</v>
      </c>
      <c r="R41" s="379">
        <f>'[1]ALL NEW COMP'!$AN41</f>
        <v>0</v>
      </c>
      <c r="S41" s="426">
        <f>'[1]ALL NEW COMP'!$AQ41</f>
        <v>0</v>
      </c>
      <c r="T41" s="211"/>
      <c r="U41" s="403"/>
      <c r="Z41" s="435"/>
      <c r="AA41" s="435"/>
      <c r="AB41" s="435"/>
      <c r="AC41" s="435"/>
      <c r="AD41" s="435"/>
      <c r="AE41" s="434"/>
    </row>
    <row r="42" spans="1:31">
      <c r="A42" s="320" t="str">
        <f>'[1]ALL NEW COMP'!A42</f>
        <v>ALL079</v>
      </c>
      <c r="B42" s="320" t="str">
        <f>'[1]ALL NEW COMP'!B42</f>
        <v>KCJ513HAE (1ph)</v>
      </c>
      <c r="C42" s="410"/>
      <c r="D42" s="73">
        <f>'[1]ALL NEW COMP'!D42</f>
        <v>1.5</v>
      </c>
      <c r="E42" s="73" t="str">
        <f>'[1]ALL NEW COMP'!E42</f>
        <v>3/8 , 1/2</v>
      </c>
      <c r="F42" s="73" t="str">
        <f>'[1]ALL NEW COMP'!F42</f>
        <v>0.055 * 4ft ,5ft</v>
      </c>
      <c r="G42" s="411" t="str">
        <f>'[1]ALL NEW COMP'!G42</f>
        <v>WJ5515/CAJ4517T</v>
      </c>
      <c r="H42" s="195">
        <f>'[1]ALL NEW COMP'!O42</f>
        <v>1062.5</v>
      </c>
      <c r="I42" s="424"/>
      <c r="J42" s="425" t="str">
        <f>'[1]ALL NEW COMP'!T42</f>
        <v>CU - 22  QC</v>
      </c>
      <c r="K42" s="195">
        <f>'[1]ALL NEW COMP'!W42</f>
        <v>3209.14699447933</v>
      </c>
      <c r="L42" s="195"/>
      <c r="M42" s="426" t="str">
        <f>'[1]ALL NEW COMP'!AB42</f>
        <v>WCU-1.5HP</v>
      </c>
      <c r="N42" s="424"/>
      <c r="O42" s="195">
        <f>'[1]ALL NEW COMP'!AK42</f>
        <v>3164.87950570611</v>
      </c>
      <c r="P42" s="427">
        <f>'[1]ALL NEW COMP'!AL42</f>
        <v>3061.70490253151</v>
      </c>
      <c r="Q42" s="195">
        <f>'[1]ALL NEW COMP'!AM42</f>
        <v>3061.70490253151</v>
      </c>
      <c r="R42" s="379">
        <f>'[1]ALL NEW COMP'!$AN42</f>
        <v>0</v>
      </c>
      <c r="S42" s="426">
        <f>'[1]ALL NEW COMP'!$AQ42</f>
        <v>0</v>
      </c>
      <c r="T42" s="216"/>
      <c r="U42" s="403"/>
      <c r="Z42" s="435"/>
      <c r="AA42" s="435"/>
      <c r="AB42" s="435"/>
      <c r="AC42" s="435"/>
      <c r="AD42" s="435"/>
      <c r="AE42" s="434"/>
    </row>
    <row r="43" ht="13.5" customHeight="1" spans="1:31">
      <c r="A43" s="320" t="str">
        <f>'[1]ALL NEW COMP'!A43</f>
        <v>ALL080</v>
      </c>
      <c r="B43" s="320" t="str">
        <f>'[1]ALL NEW COMP'!B43</f>
        <v>CR22K6M-PF1 (1ph)</v>
      </c>
      <c r="C43" s="410"/>
      <c r="D43" s="73">
        <f>'[1]ALL NEW COMP'!D43</f>
        <v>2</v>
      </c>
      <c r="E43" s="73" t="str">
        <f>'[1]ALL NEW COMP'!E43</f>
        <v>3/8 , 1/2</v>
      </c>
      <c r="F43" s="73" t="str">
        <f>'[1]ALL NEW COMP'!F43</f>
        <v>CW relay box</v>
      </c>
      <c r="G43" s="411" t="str">
        <f>'[1]ALL NEW COMP'!G43</f>
        <v>MT22/FH4524</v>
      </c>
      <c r="H43" s="195">
        <f>'[1]ALL NEW COMP'!O43</f>
        <v>1110.22727272727</v>
      </c>
      <c r="I43" s="424"/>
      <c r="J43" s="425" t="str">
        <f>'[1]ALL NEW COMP'!T43</f>
        <v>CU - 32  QC</v>
      </c>
      <c r="K43" s="195">
        <f>'[1]ALL NEW COMP'!W43</f>
        <v>3491.93446523023</v>
      </c>
      <c r="L43" s="195"/>
      <c r="M43" s="426" t="str">
        <f>'[1]ALL NEW COMP'!AB43</f>
        <v>WCU-2HP</v>
      </c>
      <c r="N43" s="424"/>
      <c r="O43" s="195">
        <f>'[1]ALL NEW COMP'!AK43</f>
        <v>3663.10128972845</v>
      </c>
      <c r="P43" s="427">
        <f>'[1]ALL NEW COMP'!AL43</f>
        <v>3559.92668655384</v>
      </c>
      <c r="Q43" s="195">
        <f>'[1]ALL NEW COMP'!AM43</f>
        <v>3533.49811512527</v>
      </c>
      <c r="R43" s="379">
        <f>'[1]ALL NEW COMP'!$AN43</f>
        <v>0</v>
      </c>
      <c r="S43" s="426">
        <f>'[1]ALL NEW COMP'!$AQ43</f>
        <v>0</v>
      </c>
      <c r="T43" s="216"/>
      <c r="U43" s="403"/>
      <c r="Z43" s="435"/>
      <c r="AA43" s="435"/>
      <c r="AB43" s="435"/>
      <c r="AC43" s="435"/>
      <c r="AD43" s="435"/>
      <c r="AE43" s="434"/>
    </row>
    <row r="44" ht="13.5" customHeight="1" spans="1:31">
      <c r="A44" s="320" t="str">
        <f>'[1]ALL NEW COMP'!A44</f>
        <v>ALL081</v>
      </c>
      <c r="B44" s="320" t="str">
        <f>'[1]ALL NEW COMP'!B44</f>
        <v>CR22K6M-TFM (3ph)</v>
      </c>
      <c r="C44" s="410"/>
      <c r="D44" s="73">
        <f>'[1]ALL NEW COMP'!D44</f>
        <v>2</v>
      </c>
      <c r="E44" s="73" t="str">
        <f>'[1]ALL NEW COMP'!E44</f>
        <v>3/8 , 1/2</v>
      </c>
      <c r="F44" s="73">
        <f>'[1]ALL NEW COMP'!F44</f>
        <v>0</v>
      </c>
      <c r="G44" s="411" t="str">
        <f>'[1]ALL NEW COMP'!G44</f>
        <v>MT22/TFH4524</v>
      </c>
      <c r="H44" s="195">
        <f>'[1]ALL NEW COMP'!O44</f>
        <v>1277.97202797203</v>
      </c>
      <c r="I44" s="424"/>
      <c r="J44" s="425" t="str">
        <f>'[1]ALL NEW COMP'!T44</f>
        <v>CU - 32  QC</v>
      </c>
      <c r="K44" s="195">
        <f>'[1]ALL NEW COMP'!W44</f>
        <v>3506.27429207005</v>
      </c>
      <c r="L44" s="195"/>
      <c r="M44" s="426" t="str">
        <f>'[1]ALL NEW COMP'!AB44</f>
        <v>WCU-2HP</v>
      </c>
      <c r="N44" s="424"/>
      <c r="O44" s="195">
        <f>'[1]ALL NEW COMP'!AK44</f>
        <v>3952.82622333683</v>
      </c>
      <c r="P44" s="427">
        <f>'[1]ALL NEW COMP'!AL44</f>
        <v>3849.65162016223</v>
      </c>
      <c r="Q44" s="195">
        <f>'[1]ALL NEW COMP'!AM44</f>
        <v>3547.8379419651</v>
      </c>
      <c r="R44" s="379">
        <f>'[1]ALL NEW COMP'!$AN44</f>
        <v>0</v>
      </c>
      <c r="S44" s="426">
        <f>'[1]ALL NEW COMP'!$AQ44</f>
        <v>0</v>
      </c>
      <c r="T44" s="216"/>
      <c r="U44" s="403"/>
      <c r="Z44" s="435"/>
      <c r="AA44" s="435"/>
      <c r="AB44" s="435"/>
      <c r="AC44" s="435"/>
      <c r="AD44" s="435"/>
      <c r="AE44" s="434"/>
    </row>
    <row r="45" ht="13.5" customHeight="1" spans="1:31">
      <c r="A45" s="320" t="str">
        <f>'[1]ALL NEW COMP'!A45</f>
        <v>ALL082</v>
      </c>
      <c r="B45" s="320" t="str">
        <f>'[1]ALL NEW COMP'!B45</f>
        <v>CR30K6M-TFM (3ph)</v>
      </c>
      <c r="C45" s="410"/>
      <c r="D45" s="73">
        <f>'[1]ALL NEW COMP'!D45</f>
        <v>2.5</v>
      </c>
      <c r="E45" s="73" t="str">
        <f>'[1]ALL NEW COMP'!E45</f>
        <v>3/8 , 5/8</v>
      </c>
      <c r="F45" s="73">
        <f>'[1]ALL NEW COMP'!F45</f>
        <v>0</v>
      </c>
      <c r="G45" s="411" t="str">
        <f>'[1]ALL NEW COMP'!G45</f>
        <v>MT28/TFH4531</v>
      </c>
      <c r="H45" s="195">
        <f>'[1]ALL NEW COMP'!O45</f>
        <v>1337.41258741259</v>
      </c>
      <c r="I45" s="424"/>
      <c r="J45" s="425" t="str">
        <f>'[1]ALL NEW COMP'!T45</f>
        <v>CU - 36  QC</v>
      </c>
      <c r="K45" s="195">
        <f>'[1]ALL NEW COMP'!W45</f>
        <v>3714.88703543385</v>
      </c>
      <c r="L45" s="195"/>
      <c r="M45" s="426" t="str">
        <f>'[1]ALL NEW COMP'!AB45</f>
        <v>WCU-3HP</v>
      </c>
      <c r="N45" s="424"/>
      <c r="O45" s="195">
        <f>'[1]ALL NEW COMP'!AK45</f>
        <v>4590.23896301404</v>
      </c>
      <c r="P45" s="427">
        <f>'[1]ALL NEW COMP'!AL45</f>
        <v>4487.06435983944</v>
      </c>
      <c r="Q45" s="195">
        <f>'[1]ALL NEW COMP'!AM45</f>
        <v>4185.25068164231</v>
      </c>
      <c r="R45" s="379">
        <f>'[1]ALL NEW COMP'!$AN45</f>
        <v>0</v>
      </c>
      <c r="S45" s="426">
        <f>'[1]ALL NEW COMP'!$AQ45</f>
        <v>0</v>
      </c>
      <c r="T45" s="216"/>
      <c r="U45" s="403"/>
      <c r="Z45" s="435"/>
      <c r="AA45" s="435"/>
      <c r="AB45" s="435"/>
      <c r="AC45" s="435"/>
      <c r="AD45" s="435"/>
      <c r="AE45" s="434"/>
    </row>
    <row r="46" ht="13.5" customHeight="1" spans="1:31">
      <c r="A46" s="320" t="str">
        <f>'[1]ALL NEW COMP'!A46</f>
        <v>ALL083</v>
      </c>
      <c r="B46" s="320" t="str">
        <f>'[1]ALL NEW COMP'!B46</f>
        <v>CR30K6M-PFM (1ph)</v>
      </c>
      <c r="C46" s="410"/>
      <c r="D46" s="73">
        <f>'[1]ALL NEW COMP'!D46</f>
        <v>2.5</v>
      </c>
      <c r="E46" s="73" t="str">
        <f>'[1]ALL NEW COMP'!E46</f>
        <v>3/8 , 5/8</v>
      </c>
      <c r="F46" s="73" t="str">
        <f>'[1]ALL NEW COMP'!F46</f>
        <v>CW relay box</v>
      </c>
      <c r="G46" s="411" t="str">
        <f>'[1]ALL NEW COMP'!G46</f>
        <v>MT28/FH4531</v>
      </c>
      <c r="H46" s="195">
        <f>'[1]ALL NEW COMP'!O46</f>
        <v>1214.24825174825</v>
      </c>
      <c r="I46" s="424"/>
      <c r="J46" s="425" t="str">
        <f>'[1]ALL NEW COMP'!T46</f>
        <v>CU - 36  QC</v>
      </c>
      <c r="K46" s="195">
        <f>'[1]ALL NEW COMP'!W46</f>
        <v>3746.54287958969</v>
      </c>
      <c r="L46" s="195"/>
      <c r="M46" s="426" t="str">
        <f>'[1]ALL NEW COMP'!AB46</f>
        <v>WCU-3HP</v>
      </c>
      <c r="N46" s="424"/>
      <c r="O46" s="195">
        <f>'[1]ALL NEW COMP'!AK46</f>
        <v>4346.50970040133</v>
      </c>
      <c r="P46" s="427">
        <f>'[1]ALL NEW COMP'!AL46</f>
        <v>4243.33509722673</v>
      </c>
      <c r="Q46" s="195">
        <f>'[1]ALL NEW COMP'!AM46</f>
        <v>4216.90652579816</v>
      </c>
      <c r="R46" s="379">
        <f>'[1]ALL NEW COMP'!$AN46</f>
        <v>0</v>
      </c>
      <c r="S46" s="426">
        <f>'[1]ALL NEW COMP'!$AQ46</f>
        <v>0</v>
      </c>
      <c r="T46" s="216"/>
      <c r="U46" s="403"/>
      <c r="Z46" s="435"/>
      <c r="AA46" s="435"/>
      <c r="AB46" s="435"/>
      <c r="AC46" s="435"/>
      <c r="AD46" s="435"/>
      <c r="AE46" s="434"/>
    </row>
    <row r="47" ht="13.5" customHeight="1" spans="1:31">
      <c r="A47" s="320" t="str">
        <f>'[1]ALL NEW COMP'!A47</f>
        <v>ALL084</v>
      </c>
      <c r="B47" s="320" t="str">
        <f>'[1]ALL NEW COMP'!B47</f>
        <v>CR36K6M-PFZ (1ph)</v>
      </c>
      <c r="C47" s="410"/>
      <c r="D47" s="73">
        <f>'[1]ALL NEW COMP'!D47</f>
        <v>3</v>
      </c>
      <c r="E47" s="73" t="str">
        <f>'[1]ALL NEW COMP'!E47</f>
        <v>3/8 , 3/4</v>
      </c>
      <c r="F47" s="73" t="str">
        <f>'[1]ALL NEW COMP'!F47</f>
        <v>CW relay box</v>
      </c>
      <c r="G47" s="411" t="str">
        <f>'[1]ALL NEW COMP'!G47</f>
        <v>MT36</v>
      </c>
      <c r="H47" s="195">
        <f>'[1]ALL NEW COMP'!O47</f>
        <v>1355.41958041958</v>
      </c>
      <c r="I47" s="424"/>
      <c r="J47" s="425" t="str">
        <f>'[1]ALL NEW COMP'!T47</f>
        <v>CU - 40  QC</v>
      </c>
      <c r="K47" s="195">
        <f>'[1]ALL NEW COMP'!W47</f>
        <v>3988.42815657622</v>
      </c>
      <c r="L47" s="195"/>
      <c r="M47" s="426" t="str">
        <f>'[1]ALL NEW COMP'!AB47</f>
        <v>WCU-4HP</v>
      </c>
      <c r="N47" s="424"/>
      <c r="O47" s="195">
        <f>'[1]ALL NEW COMP'!AK47</f>
        <v>4678.73799028858</v>
      </c>
      <c r="P47" s="427">
        <f>'[1]ALL NEW COMP'!AL47</f>
        <v>4575.56338711397</v>
      </c>
      <c r="Q47" s="195">
        <f>'[1]ALL NEW COMP'!AM47</f>
        <v>4549.1348156854</v>
      </c>
      <c r="R47" s="379">
        <f>'[1]ALL NEW COMP'!$AN47</f>
        <v>0</v>
      </c>
      <c r="S47" s="426">
        <f>'[1]ALL NEW COMP'!$AQ47</f>
        <v>0</v>
      </c>
      <c r="T47" s="216"/>
      <c r="U47" s="403"/>
      <c r="Z47" s="435"/>
      <c r="AA47" s="435"/>
      <c r="AB47" s="435"/>
      <c r="AC47" s="435"/>
      <c r="AD47" s="435"/>
      <c r="AE47" s="434"/>
    </row>
    <row r="48" ht="13.5" customHeight="1" spans="1:31">
      <c r="A48" s="320" t="str">
        <f>'[1]ALL NEW COMP'!A48</f>
        <v>ALL085</v>
      </c>
      <c r="B48" s="320" t="str">
        <f>'[1]ALL NEW COMP'!B48</f>
        <v>CR37K6M-TFD (3ph)</v>
      </c>
      <c r="C48" s="410"/>
      <c r="D48" s="73">
        <f>'[1]ALL NEW COMP'!D48</f>
        <v>3</v>
      </c>
      <c r="E48" s="73" t="str">
        <f>'[1]ALL NEW COMP'!E48</f>
        <v>3/8 , 3/4</v>
      </c>
      <c r="F48" s="73"/>
      <c r="G48" s="411" t="str">
        <f>'[1]ALL NEW COMP'!G48</f>
        <v>MT36</v>
      </c>
      <c r="H48" s="195">
        <f>'[1]ALL NEW COMP'!O48</f>
        <v>1411.71328671329</v>
      </c>
      <c r="I48" s="424"/>
      <c r="J48" s="425" t="str">
        <f>'[1]ALL NEW COMP'!T48</f>
        <v>CU - 40  QC</v>
      </c>
      <c r="K48" s="195">
        <f>'[1]ALL NEW COMP'!W48</f>
        <v>3887.77880592687</v>
      </c>
      <c r="L48" s="195"/>
      <c r="M48" s="426" t="str">
        <f>'[1]ALL NEW COMP'!AB48</f>
        <v>WCU-4HP</v>
      </c>
      <c r="N48" s="424"/>
      <c r="O48" s="195">
        <f>'[1]ALL NEW COMP'!AK48</f>
        <v>4853.47374640778</v>
      </c>
      <c r="P48" s="427">
        <f>'[1]ALL NEW COMP'!AL48</f>
        <v>4750.29914323317</v>
      </c>
      <c r="Q48" s="195">
        <f>'[1]ALL NEW COMP'!AM48</f>
        <v>4448.48546503605</v>
      </c>
      <c r="R48" s="379">
        <f>'[1]ALL NEW COMP'!$AN48</f>
        <v>0</v>
      </c>
      <c r="S48" s="426">
        <f>'[1]ALL NEW COMP'!$AQ48</f>
        <v>0</v>
      </c>
      <c r="T48" s="216"/>
      <c r="U48" s="403"/>
      <c r="Z48" s="435"/>
      <c r="AA48" s="435"/>
      <c r="AB48" s="435"/>
      <c r="AC48" s="435"/>
      <c r="AD48" s="435"/>
      <c r="AE48" s="434"/>
    </row>
    <row r="49" ht="13.5" customHeight="1" spans="1:31">
      <c r="A49" s="320" t="str">
        <f>'[1]ALL NEW COMP'!A49</f>
        <v>ALL086</v>
      </c>
      <c r="B49" s="320" t="str">
        <f>'[1]ALL NEW COMP'!B49</f>
        <v>CR42K6M-TFM (3ph)</v>
      </c>
      <c r="C49" s="410"/>
      <c r="D49" s="73">
        <f>'[1]ALL NEW COMP'!D49</f>
        <v>3.5</v>
      </c>
      <c r="E49" s="73" t="str">
        <f>'[1]ALL NEW COMP'!E49</f>
        <v>1/2 , 5/8</v>
      </c>
      <c r="F49" s="73"/>
      <c r="G49" s="411" t="str">
        <f>'[1]ALL NEW COMP'!G49</f>
        <v>MT40/TFH4540</v>
      </c>
      <c r="H49" s="195">
        <f>'[1]ALL NEW COMP'!O49</f>
        <v>1448.86363636364</v>
      </c>
      <c r="I49" s="424"/>
      <c r="J49" s="425" t="str">
        <f>'[1]ALL NEW COMP'!T49</f>
        <v>CU - 50  QC</v>
      </c>
      <c r="K49" s="195">
        <f>'[1]ALL NEW COMP'!W49</f>
        <v>4111.25931325844</v>
      </c>
      <c r="L49" s="195"/>
      <c r="M49" s="426" t="str">
        <f>'[1]ALL NEW COMP'!AB49</f>
        <v>WCU-4HP</v>
      </c>
      <c r="N49" s="424"/>
      <c r="O49" s="195">
        <f>'[1]ALL NEW COMP'!AK49</f>
        <v>4919.32589960933</v>
      </c>
      <c r="P49" s="427">
        <f>'[1]ALL NEW COMP'!AL49</f>
        <v>4816.15129643473</v>
      </c>
      <c r="Q49" s="195">
        <f>'[1]ALL NEW COMP'!AM49</f>
        <v>4417.82168437227</v>
      </c>
      <c r="R49" s="379">
        <f>'[1]ALL NEW COMP'!$AN49</f>
        <v>0</v>
      </c>
      <c r="S49" s="426">
        <f>'[1]ALL NEW COMP'!$AQ49</f>
        <v>0</v>
      </c>
      <c r="T49" s="216"/>
      <c r="U49" s="403"/>
      <c r="Z49" s="435"/>
      <c r="AA49" s="435"/>
      <c r="AB49" s="435"/>
      <c r="AC49" s="435"/>
      <c r="AD49" s="435"/>
      <c r="AE49" s="434"/>
    </row>
    <row r="50" ht="13.5" customHeight="1" spans="1:31">
      <c r="A50" s="320" t="str">
        <f>'[1]ALL NEW COMP'!A50</f>
        <v>ALL087</v>
      </c>
      <c r="B50" s="320" t="str">
        <f>'[1]ALL NEW COMP'!B50</f>
        <v>CR47KQM-TFD (3ph)</v>
      </c>
      <c r="C50" s="410"/>
      <c r="D50" s="73">
        <f>'[1]ALL NEW COMP'!D50</f>
        <v>4</v>
      </c>
      <c r="E50" s="73" t="str">
        <f>'[1]ALL NEW COMP'!E50</f>
        <v>1/2 , 3/4</v>
      </c>
      <c r="F50" s="73"/>
      <c r="G50" s="411" t="str">
        <f>'[1]ALL NEW COMP'!G50</f>
        <v>MT50/TAG4546</v>
      </c>
      <c r="H50" s="195">
        <f>'[1]ALL NEW COMP'!O50</f>
        <v>1604.65542521994</v>
      </c>
      <c r="I50" s="424"/>
      <c r="J50" s="425" t="str">
        <f>'[1]ALL NEW COMP'!T50</f>
        <v>CU - 64B QC</v>
      </c>
      <c r="K50" s="195">
        <f>'[1]ALL NEW COMP'!W50</f>
        <v>4747.46938443879</v>
      </c>
      <c r="L50" s="195"/>
      <c r="M50" s="426" t="str">
        <f>'[1]ALL NEW COMP'!AB50</f>
        <v>LCU-05</v>
      </c>
      <c r="N50" s="424"/>
      <c r="O50" s="195">
        <f>'[1]ALL NEW COMP'!AK50</f>
        <v>6396.79371548044</v>
      </c>
      <c r="P50" s="427">
        <f>'[1]ALL NEW COMP'!AL50</f>
        <v>6293.61911230583</v>
      </c>
      <c r="Q50" s="195">
        <f>'[1]ALL NEW COMP'!AM50</f>
        <v>5895.28950024338</v>
      </c>
      <c r="R50" s="379">
        <f>'[1]ALL NEW COMP'!$AN50</f>
        <v>0</v>
      </c>
      <c r="S50" s="426">
        <f>'[1]ALL NEW COMP'!$AQ50</f>
        <v>0</v>
      </c>
      <c r="T50" s="216"/>
      <c r="U50" s="403"/>
      <c r="Z50" s="435"/>
      <c r="AA50" s="435"/>
      <c r="AB50" s="435"/>
      <c r="AC50" s="435"/>
      <c r="AD50" s="435"/>
      <c r="AE50" s="434"/>
    </row>
    <row r="51" ht="13.5" customHeight="1" spans="1:31">
      <c r="A51" s="320" t="str">
        <f>'[1]ALL NEW COMP'!A51</f>
        <v>ALL088</v>
      </c>
      <c r="B51" s="320" t="str">
        <f>'[1]ALL NEW COMP'!B51</f>
        <v>CR62KQM-TFD (3ph)</v>
      </c>
      <c r="C51" s="410"/>
      <c r="D51" s="73">
        <f>'[1]ALL NEW COMP'!D51</f>
        <v>5</v>
      </c>
      <c r="E51" s="73" t="str">
        <f>'[1]ALL NEW COMP'!E51</f>
        <v>1/2 , 7/8</v>
      </c>
      <c r="F51" s="73"/>
      <c r="G51" s="411" t="str">
        <f>'[1]ALL NEW COMP'!G51</f>
        <v>MT64/TAG4561</v>
      </c>
      <c r="H51" s="195">
        <f>'[1]ALL NEW COMP'!O51</f>
        <v>1790.64685314685</v>
      </c>
      <c r="I51" s="424"/>
      <c r="J51" s="425" t="str">
        <f>'[1]ALL NEW COMP'!T51</f>
        <v>CU - 72 QC</v>
      </c>
      <c r="K51" s="195">
        <f>'[1]ALL NEW COMP'!W51</f>
        <v>5566.29289805429</v>
      </c>
      <c r="L51" s="195"/>
      <c r="M51" s="426" t="str">
        <f>'[1]ALL NEW COMP'!AB51</f>
        <v>LCU-06</v>
      </c>
      <c r="N51" s="424"/>
      <c r="O51" s="195">
        <f>'[1]ALL NEW COMP'!AK51</f>
        <v>7061.06810892045</v>
      </c>
      <c r="P51" s="427">
        <f>'[1]ALL NEW COMP'!AL51</f>
        <v>6957.89350574584</v>
      </c>
      <c r="Q51" s="195">
        <f>'[1]ALL NEW COMP'!AM51</f>
        <v>6559.56389368339</v>
      </c>
      <c r="R51" s="379">
        <f>'[1]ALL NEW COMP'!$AN51</f>
        <v>0</v>
      </c>
      <c r="S51" s="426">
        <f>'[1]ALL NEW COMP'!$AQ51</f>
        <v>0</v>
      </c>
      <c r="T51" s="216"/>
      <c r="U51" s="403"/>
      <c r="Z51" s="435"/>
      <c r="AA51" s="435"/>
      <c r="AB51" s="435"/>
      <c r="AC51" s="435"/>
      <c r="AD51" s="435"/>
      <c r="AE51" s="434"/>
    </row>
    <row r="52" ht="13.5" customHeight="1" spans="1:31">
      <c r="A52" s="320" t="str">
        <f>'[1]ALL NEW COMP'!A52</f>
        <v>ALL089</v>
      </c>
      <c r="B52" s="320" t="str">
        <f>'[1]ALL NEW COMP'!B52</f>
        <v>CR72KQM-TFM (3ph)</v>
      </c>
      <c r="C52" s="222"/>
      <c r="D52" s="73">
        <f>'[1]ALL NEW COMP'!D52</f>
        <v>6</v>
      </c>
      <c r="E52" s="73" t="str">
        <f>'[1]ALL NEW COMP'!E52</f>
        <v>1/2 , 7/8</v>
      </c>
      <c r="F52" s="73"/>
      <c r="G52" s="411" t="str">
        <f>'[1]ALL NEW COMP'!G52</f>
        <v>MT72/TAG4573</v>
      </c>
      <c r="H52" s="195">
        <f>'[1]ALL NEW COMP'!O52</f>
        <v>2214.16083916084</v>
      </c>
      <c r="I52" s="428"/>
      <c r="J52" s="425" t="str">
        <f>'[1]ALL NEW COMP'!T52</f>
        <v>CU - 90 QC</v>
      </c>
      <c r="K52" s="195">
        <f>'[1]ALL NEW COMP'!W52</f>
        <v>6329.74443276981</v>
      </c>
      <c r="L52" s="195"/>
      <c r="M52" s="426" t="str">
        <f>'[1]ALL NEW COMP'!AB52</f>
        <v>LCU-08</v>
      </c>
      <c r="N52" s="428"/>
      <c r="O52" s="195">
        <f>'[1]ALL NEW COMP'!AK52</f>
        <v>7932.35177537578</v>
      </c>
      <c r="P52" s="427">
        <f>'[1]ALL NEW COMP'!AL52</f>
        <v>7829.17717220118</v>
      </c>
      <c r="Q52" s="195">
        <f>'[1]ALL NEW COMP'!AM52</f>
        <v>7430.84756013872</v>
      </c>
      <c r="R52" s="379">
        <f>'[1]ALL NEW COMP'!$AN52</f>
        <v>0</v>
      </c>
      <c r="S52" s="426">
        <f>'[1]ALL NEW COMP'!$AQ52</f>
        <v>0</v>
      </c>
      <c r="T52" s="216"/>
      <c r="U52" s="403"/>
      <c r="Z52" s="435"/>
      <c r="AA52" s="435"/>
      <c r="AB52" s="435"/>
      <c r="AC52" s="435"/>
      <c r="AD52" s="435"/>
      <c r="AE52" s="434"/>
    </row>
    <row r="53" customHeight="1" spans="1:31">
      <c r="A53" s="320" t="str">
        <f>'[1]ALL NEW COMP'!A53</f>
        <v>ALL090</v>
      </c>
      <c r="B53" s="320" t="str">
        <f>'[1]ALL NEW COMP'!B53</f>
        <v>KCJ461CAL (1ph)</v>
      </c>
      <c r="C53" s="47" t="s">
        <v>280</v>
      </c>
      <c r="D53" s="73">
        <f>'[1]ALL NEW COMP'!D53</f>
        <v>1</v>
      </c>
      <c r="E53" s="73" t="str">
        <f>'[1]ALL NEW COMP'!E53</f>
        <v>3/8 , 1/2</v>
      </c>
      <c r="F53" s="73"/>
      <c r="G53" s="411" t="str">
        <f>'[1]ALL NEW COMP'!G53</f>
        <v>WJ5510/CAJ4510Z</v>
      </c>
      <c r="H53" s="195">
        <f>'[1]ALL NEW COMP'!O53</f>
        <v>1055.06993006993</v>
      </c>
      <c r="I53" s="429" t="s">
        <v>273</v>
      </c>
      <c r="J53" s="425" t="str">
        <f>'[1]ALL NEW COMP'!T53</f>
        <v>CU - 15 QC  </v>
      </c>
      <c r="K53" s="195">
        <f>'[1]ALL NEW COMP'!W53</f>
        <v>3078.21114813668</v>
      </c>
      <c r="L53" s="195"/>
      <c r="M53" s="426" t="str">
        <f>'[1]ALL NEW COMP'!AB53</f>
        <v>WCU-1.5HP</v>
      </c>
      <c r="N53" s="429" t="s">
        <v>274</v>
      </c>
      <c r="O53" s="195">
        <f>'[1]ALL NEW COMP'!AK53</f>
        <v>3529.11460117405</v>
      </c>
      <c r="P53" s="427">
        <f>'[1]ALL NEW COMP'!AL53</f>
        <v>3425.93999799945</v>
      </c>
      <c r="Q53" s="195">
        <f>'[1]ALL NEW COMP'!AM53</f>
        <v>3027.61038593699</v>
      </c>
      <c r="R53" s="379">
        <f>'[1]ALL NEW COMP'!$AN53</f>
        <v>0</v>
      </c>
      <c r="S53" s="426">
        <f>'[1]ALL NEW COMP'!$AQ53</f>
        <v>0</v>
      </c>
      <c r="T53" s="216"/>
      <c r="U53" s="403"/>
      <c r="Z53" s="435"/>
      <c r="AA53" s="435"/>
      <c r="AB53" s="435"/>
      <c r="AC53" s="435"/>
      <c r="AD53" s="435"/>
      <c r="AE53" s="434"/>
    </row>
    <row r="54" spans="1:31">
      <c r="A54" s="320" t="str">
        <f>'[1]ALL NEW COMP'!A54</f>
        <v>ALL091</v>
      </c>
      <c r="B54" s="320" t="str">
        <f>'[1]ALL NEW COMP'!B54</f>
        <v>KCJ484CAL (1ph)</v>
      </c>
      <c r="C54" s="47"/>
      <c r="D54" s="73">
        <f>'[1]ALL NEW COMP'!D54</f>
        <v>1.5</v>
      </c>
      <c r="E54" s="73" t="str">
        <f>'[1]ALL NEW COMP'!E54</f>
        <v>3/8 , 1/2</v>
      </c>
      <c r="F54" s="73"/>
      <c r="G54" s="411" t="str">
        <f>'[1]ALL NEW COMP'!G54</f>
        <v>WJ5515/CAJ4517Z</v>
      </c>
      <c r="H54" s="195">
        <f>'[1]ALL NEW COMP'!O54</f>
        <v>1159.09090909091</v>
      </c>
      <c r="I54" s="424"/>
      <c r="J54" s="425" t="str">
        <f>'[1]ALL NEW COMP'!T54</f>
        <v>CU - 22  QC</v>
      </c>
      <c r="K54" s="195">
        <f>'[1]ALL NEW COMP'!W54</f>
        <v>3308.80428163662</v>
      </c>
      <c r="L54" s="195"/>
      <c r="M54" s="426" t="str">
        <f>'[1]ALL NEW COMP'!AB54</f>
        <v>WCU-2HP</v>
      </c>
      <c r="N54" s="424"/>
      <c r="O54" s="195">
        <f>'[1]ALL NEW COMP'!AK54</f>
        <v>3900.25846311847</v>
      </c>
      <c r="P54" s="427">
        <f>'[1]ALL NEW COMP'!AL54</f>
        <v>3797.08385994386</v>
      </c>
      <c r="Q54" s="195">
        <f>'[1]ALL NEW COMP'!AM54</f>
        <v>3398.75424788141</v>
      </c>
      <c r="R54" s="379">
        <f>'[1]ALL NEW COMP'!$AN54</f>
        <v>0</v>
      </c>
      <c r="S54" s="426">
        <f>'[1]ALL NEW COMP'!$AQ54</f>
        <v>0</v>
      </c>
      <c r="T54" s="216"/>
      <c r="U54" s="403"/>
      <c r="Z54" s="435"/>
      <c r="AA54" s="435"/>
      <c r="AB54" s="435"/>
      <c r="AC54" s="435"/>
      <c r="AD54" s="435"/>
      <c r="AE54" s="434"/>
    </row>
    <row r="55" ht="12.75" customHeight="1" spans="1:31">
      <c r="A55" s="320" t="str">
        <f>'[1]ALL NEW COMP'!A55</f>
        <v>ALL092</v>
      </c>
      <c r="B55" s="320" t="str">
        <f>'[1]ALL NEW COMP'!B55</f>
        <v>KCM511CAL (1ph)</v>
      </c>
      <c r="C55" s="47"/>
      <c r="D55" s="73">
        <f>'[1]ALL NEW COMP'!D55</f>
        <v>1.75</v>
      </c>
      <c r="E55" s="73" t="str">
        <f>'[1]ALL NEW COMP'!E55</f>
        <v>3/8 , 1/2</v>
      </c>
      <c r="F55" s="73"/>
      <c r="G55" s="411" t="str">
        <f>'[1]ALL NEW COMP'!G55</f>
        <v>MTZ22/CAJ4519Z</v>
      </c>
      <c r="H55" s="195">
        <f>'[1]ALL NEW COMP'!O55</f>
        <v>1512.01923076923</v>
      </c>
      <c r="I55" s="424"/>
      <c r="J55" s="425" t="str">
        <f>'[1]ALL NEW COMP'!T55</f>
        <v>CU - 32  QC</v>
      </c>
      <c r="K55" s="195" t="str">
        <f>'[1]ALL NEW COMP'!W55</f>
        <v>~</v>
      </c>
      <c r="L55" s="195"/>
      <c r="M55" s="426" t="str">
        <f>'[1]ALL NEW COMP'!AB55</f>
        <v>WCU-2HP</v>
      </c>
      <c r="N55" s="424"/>
      <c r="O55" s="195">
        <f>'[1]ALL NEW COMP'!AK55</f>
        <v>4290.81942992943</v>
      </c>
      <c r="P55" s="427">
        <f>'[1]ALL NEW COMP'!AL55</f>
        <v>4187.64482675483</v>
      </c>
      <c r="Q55" s="195">
        <f>'[1]ALL NEW COMP'!AM55</f>
        <v>3789.31521469237</v>
      </c>
      <c r="R55" s="379">
        <f>'[1]ALL NEW COMP'!$AN55</f>
        <v>0</v>
      </c>
      <c r="S55" s="426">
        <f>'[1]ALL NEW COMP'!$AQ55</f>
        <v>0</v>
      </c>
      <c r="T55" s="216"/>
      <c r="U55" s="403"/>
      <c r="Z55" s="435"/>
      <c r="AA55" s="435"/>
      <c r="AB55" s="435"/>
      <c r="AC55" s="435"/>
      <c r="AD55" s="435"/>
      <c r="AE55" s="434"/>
    </row>
    <row r="56" ht="12.75" customHeight="1" spans="1:31">
      <c r="A56" s="320" t="str">
        <f>'[1]ALL NEW COMP'!A56</f>
        <v>ALL093</v>
      </c>
      <c r="B56" s="320" t="str">
        <f>'[1]ALL NEW COMP'!B56</f>
        <v>KCM511CAL (3ph)</v>
      </c>
      <c r="C56" s="47"/>
      <c r="D56" s="73">
        <f>'[1]ALL NEW COMP'!D56</f>
        <v>1.75</v>
      </c>
      <c r="E56" s="73" t="str">
        <f>'[1]ALL NEW COMP'!E56</f>
        <v>3/8 , 1/2</v>
      </c>
      <c r="F56" s="73"/>
      <c r="G56" s="411" t="str">
        <f>'[1]ALL NEW COMP'!G56</f>
        <v>MTZ22/TAJ4519Z</v>
      </c>
      <c r="H56" s="195" t="str">
        <f>'[1]ALL NEW COMP'!O56</f>
        <v>~</v>
      </c>
      <c r="I56" s="424"/>
      <c r="J56" s="425" t="str">
        <f>'[1]ALL NEW COMP'!T56</f>
        <v>CU - 32  QC</v>
      </c>
      <c r="K56" s="195" t="str">
        <f>'[1]ALL NEW COMP'!W56</f>
        <v>~</v>
      </c>
      <c r="L56" s="195"/>
      <c r="M56" s="426" t="str">
        <f>'[1]ALL NEW COMP'!AB56</f>
        <v>WCU-2HP</v>
      </c>
      <c r="N56" s="424"/>
      <c r="O56" s="195">
        <f>'[1]ALL NEW COMP'!AK56</f>
        <v>4156.66538952539</v>
      </c>
      <c r="P56" s="427">
        <f>'[1]ALL NEW COMP'!AL56</f>
        <v>4053.49078635079</v>
      </c>
      <c r="Q56" s="195">
        <f>'[1]ALL NEW COMP'!AM56</f>
        <v>3655.16117428833</v>
      </c>
      <c r="R56" s="379">
        <f>'[1]ALL NEW COMP'!$AN56</f>
        <v>0</v>
      </c>
      <c r="S56" s="426">
        <f>'[1]ALL NEW COMP'!$AQ56</f>
        <v>0</v>
      </c>
      <c r="T56" s="216"/>
      <c r="U56" s="403"/>
      <c r="Z56" s="435"/>
      <c r="AA56" s="435"/>
      <c r="AB56" s="435"/>
      <c r="AC56" s="435"/>
      <c r="AD56" s="435"/>
      <c r="AE56" s="434"/>
    </row>
    <row r="57" ht="12.75" customHeight="1" spans="1:31">
      <c r="A57" s="320" t="str">
        <f>'[1]ALL NEW COMP'!A57</f>
        <v>ALL094</v>
      </c>
      <c r="B57" s="320" t="str">
        <f>'[1]ALL NEW COMP'!B57</f>
        <v>KCM514CAL (1ph)</v>
      </c>
      <c r="C57" s="47"/>
      <c r="D57" s="73">
        <f>'[1]ALL NEW COMP'!D57</f>
        <v>2</v>
      </c>
      <c r="E57" s="73" t="str">
        <f>'[1]ALL NEW COMP'!E57</f>
        <v>3/8 , 5/8</v>
      </c>
      <c r="F57" s="73"/>
      <c r="G57" s="411" t="str">
        <f>'[1]ALL NEW COMP'!G57</f>
        <v>MTZ28/FH4524Z</v>
      </c>
      <c r="H57" s="195" t="str">
        <f>'[1]ALL NEW COMP'!O57</f>
        <v>~</v>
      </c>
      <c r="I57" s="424"/>
      <c r="J57" s="425" t="str">
        <f>'[1]ALL NEW COMP'!T57</f>
        <v>CU - 36  QC</v>
      </c>
      <c r="K57" s="195" t="str">
        <f>'[1]ALL NEW COMP'!W57</f>
        <v>~</v>
      </c>
      <c r="L57" s="195"/>
      <c r="M57" s="426" t="str">
        <f>'[1]ALL NEW COMP'!AB57</f>
        <v>WCU-2HP</v>
      </c>
      <c r="N57" s="424"/>
      <c r="O57" s="195">
        <f>'[1]ALL NEW COMP'!AK57</f>
        <v>4363.03263339264</v>
      </c>
      <c r="P57" s="427">
        <f>'[1]ALL NEW COMP'!AL57</f>
        <v>4259.85803021804</v>
      </c>
      <c r="Q57" s="195">
        <f>'[1]ALL NEW COMP'!AM57</f>
        <v>3861.52841815558</v>
      </c>
      <c r="R57" s="379">
        <f>'[1]ALL NEW COMP'!$AN57</f>
        <v>0</v>
      </c>
      <c r="S57" s="426">
        <f>'[1]ALL NEW COMP'!$AQ57</f>
        <v>0</v>
      </c>
      <c r="T57" s="216"/>
      <c r="U57" s="403"/>
      <c r="Z57" s="435"/>
      <c r="AA57" s="435"/>
      <c r="AB57" s="435"/>
      <c r="AC57" s="435"/>
      <c r="AD57" s="435"/>
      <c r="AE57" s="434"/>
    </row>
    <row r="58" ht="12.75" customHeight="1" spans="1:31">
      <c r="A58" s="320" t="str">
        <f>'[1]ALL NEW COMP'!A58</f>
        <v>ALL095</v>
      </c>
      <c r="B58" s="320" t="str">
        <f>'[1]ALL NEW COMP'!B58</f>
        <v>KCM514CAL (3ph)</v>
      </c>
      <c r="C58" s="47"/>
      <c r="D58" s="73">
        <f>'[1]ALL NEW COMP'!D58</f>
        <v>2</v>
      </c>
      <c r="E58" s="73" t="str">
        <f>'[1]ALL NEW COMP'!E58</f>
        <v>3/8 , 7/8</v>
      </c>
      <c r="F58" s="73"/>
      <c r="G58" s="411" t="str">
        <f>'[1]ALL NEW COMP'!G58</f>
        <v>MTZ28/TFH4524Z</v>
      </c>
      <c r="H58" s="195" t="str">
        <f>'[1]ALL NEW COMP'!O58</f>
        <v>~</v>
      </c>
      <c r="I58" s="424"/>
      <c r="J58" s="425" t="str">
        <f>'[1]ALL NEW COMP'!T58</f>
        <v>CU - 36  QC</v>
      </c>
      <c r="K58" s="195" t="str">
        <f>'[1]ALL NEW COMP'!W58</f>
        <v>~</v>
      </c>
      <c r="L58" s="195"/>
      <c r="M58" s="426" t="str">
        <f>'[1]ALL NEW COMP'!AB58</f>
        <v>WCU-2HP</v>
      </c>
      <c r="N58" s="424"/>
      <c r="O58" s="195">
        <f>'[1]ALL NEW COMP'!AK58</f>
        <v>4202.66106052106</v>
      </c>
      <c r="P58" s="427">
        <f>'[1]ALL NEW COMP'!AL58</f>
        <v>4099.48645734646</v>
      </c>
      <c r="Q58" s="195">
        <f>'[1]ALL NEW COMP'!AM58</f>
        <v>3701.156845284</v>
      </c>
      <c r="R58" s="379">
        <f>'[1]ALL NEW COMP'!$AN58</f>
        <v>0</v>
      </c>
      <c r="S58" s="426">
        <f>'[1]ALL NEW COMP'!$AQ58</f>
        <v>0</v>
      </c>
      <c r="T58" s="216"/>
      <c r="U58" s="403"/>
      <c r="Z58" s="435"/>
      <c r="AA58" s="435"/>
      <c r="AB58" s="435"/>
      <c r="AC58" s="435"/>
      <c r="AD58" s="435"/>
      <c r="AE58" s="434"/>
    </row>
    <row r="59" ht="12.75" customHeight="1" spans="1:31">
      <c r="A59" s="320" t="str">
        <f>'[1]ALL NEW COMP'!A59</f>
        <v>ALL096</v>
      </c>
      <c r="B59" s="320" t="str">
        <f>'[1]ALL NEW COMP'!B59</f>
        <v>KCM519CAL (1ph)</v>
      </c>
      <c r="C59" s="47"/>
      <c r="D59" s="73">
        <f>'[1]ALL NEW COMP'!D59</f>
        <v>3</v>
      </c>
      <c r="E59" s="73" t="str">
        <f>'[1]ALL NEW COMP'!E59</f>
        <v>3/8 , 7/8</v>
      </c>
      <c r="F59" s="73"/>
      <c r="G59" s="411" t="str">
        <f>'[1]ALL NEW COMP'!G59</f>
        <v>MTZ36</v>
      </c>
      <c r="H59" s="195" t="str">
        <f>'[1]ALL NEW COMP'!O59</f>
        <v>~</v>
      </c>
      <c r="I59" s="424"/>
      <c r="J59" s="425" t="str">
        <f>'[1]ALL NEW COMP'!T59</f>
        <v>CU - 40  QC</v>
      </c>
      <c r="K59" s="195" t="str">
        <f>'[1]ALL NEW COMP'!W59</f>
        <v>~</v>
      </c>
      <c r="L59" s="195"/>
      <c r="M59" s="426" t="str">
        <f>'[1]ALL NEW COMP'!AB59</f>
        <v>WCU-3HP</v>
      </c>
      <c r="N59" s="424"/>
      <c r="O59" s="195">
        <f>'[1]ALL NEW COMP'!AK59</f>
        <v>4939.73108735556</v>
      </c>
      <c r="P59" s="427">
        <f>'[1]ALL NEW COMP'!AL59</f>
        <v>4836.55648418096</v>
      </c>
      <c r="Q59" s="195">
        <f>'[1]ALL NEW COMP'!AM59</f>
        <v>4438.2268721185</v>
      </c>
      <c r="R59" s="379">
        <f>'[1]ALL NEW COMP'!$AN59</f>
        <v>0</v>
      </c>
      <c r="S59" s="426">
        <f>'[1]ALL NEW COMP'!$AQ59</f>
        <v>0</v>
      </c>
      <c r="T59" s="216"/>
      <c r="U59" s="403"/>
      <c r="Z59" s="435"/>
      <c r="AA59" s="435"/>
      <c r="AB59" s="435"/>
      <c r="AC59" s="435"/>
      <c r="AD59" s="435"/>
      <c r="AE59" s="434"/>
    </row>
    <row r="60" ht="12.75" customHeight="1" spans="1:31">
      <c r="A60" s="320" t="str">
        <f>'[1]ALL NEW COMP'!A60</f>
        <v>ALL097</v>
      </c>
      <c r="B60" s="320" t="str">
        <f>'[1]ALL NEW COMP'!B60</f>
        <v>KCM519CAL (3ph)</v>
      </c>
      <c r="C60" s="47"/>
      <c r="D60" s="73">
        <f>'[1]ALL NEW COMP'!D60</f>
        <v>3</v>
      </c>
      <c r="E60" s="73" t="str">
        <f>'[1]ALL NEW COMP'!E60</f>
        <v>3/8 , 7/8</v>
      </c>
      <c r="F60" s="73"/>
      <c r="G60" s="411" t="str">
        <f>'[1]ALL NEW COMP'!G60</f>
        <v>MTZ36</v>
      </c>
      <c r="H60" s="195">
        <f>'[1]ALL NEW COMP'!O60</f>
        <v>1448.86363636364</v>
      </c>
      <c r="I60" s="424"/>
      <c r="J60" s="425" t="str">
        <f>'[1]ALL NEW COMP'!T60</f>
        <v>CU - 40  QC</v>
      </c>
      <c r="K60" s="195">
        <f>'[1]ALL NEW COMP'!W60</f>
        <v>3926.10853175659</v>
      </c>
      <c r="L60" s="195"/>
      <c r="M60" s="426" t="str">
        <f>'[1]ALL NEW COMP'!AB60</f>
        <v>WCU-3HP</v>
      </c>
      <c r="N60" s="424"/>
      <c r="O60" s="195">
        <f>'[1]ALL NEW COMP'!AK60</f>
        <v>4801.74407436855</v>
      </c>
      <c r="P60" s="427">
        <f>'[1]ALL NEW COMP'!AL60</f>
        <v>4698.56947119395</v>
      </c>
      <c r="Q60" s="195">
        <f>'[1]ALL NEW COMP'!AM60</f>
        <v>4300.23985913149</v>
      </c>
      <c r="R60" s="379">
        <f>'[1]ALL NEW COMP'!$AN60</f>
        <v>0</v>
      </c>
      <c r="S60" s="426">
        <f>'[1]ALL NEW COMP'!$AQ60</f>
        <v>0</v>
      </c>
      <c r="T60" s="216"/>
      <c r="U60" s="403"/>
      <c r="Z60" s="435"/>
      <c r="AA60" s="435"/>
      <c r="AB60" s="435"/>
      <c r="AC60" s="435"/>
      <c r="AD60" s="435"/>
      <c r="AE60" s="434"/>
    </row>
    <row r="61" ht="12.75" customHeight="1" spans="1:31">
      <c r="A61" s="320" t="str">
        <f>'[1]ALL NEW COMP'!A61</f>
        <v>ALL098</v>
      </c>
      <c r="B61" s="320" t="str">
        <f>'[1]ALL NEW COMP'!B61</f>
        <v>KCM522CAL (3ph)</v>
      </c>
      <c r="C61" s="47"/>
      <c r="D61" s="73">
        <f>'[1]ALL NEW COMP'!D61</f>
        <v>3.5</v>
      </c>
      <c r="E61" s="73" t="str">
        <f>'[1]ALL NEW COMP'!E61</f>
        <v>3/8 , 7/8</v>
      </c>
      <c r="F61" s="73"/>
      <c r="G61" s="411" t="str">
        <f>'[1]ALL NEW COMP'!G61</f>
        <v>MTZ40/TFH4540Z</v>
      </c>
      <c r="H61" s="195">
        <f>'[1]ALL NEW COMP'!O61</f>
        <v>1593.00699300699</v>
      </c>
      <c r="I61" s="428"/>
      <c r="J61" s="425" t="str">
        <f>'[1]ALL NEW COMP'!T61</f>
        <v>CU - 50  QC</v>
      </c>
      <c r="K61" s="195">
        <f>'[1]ALL NEW COMP'!W61</f>
        <v>4328.97215597129</v>
      </c>
      <c r="L61" s="195"/>
      <c r="M61" s="426" t="str">
        <f>'[1]ALL NEW COMP'!AB61</f>
        <v>WCU-4HP</v>
      </c>
      <c r="N61" s="428"/>
      <c r="O61" s="195">
        <f>'[1]ALL NEW COMP'!AK61</f>
        <v>5137.03874232218</v>
      </c>
      <c r="P61" s="427">
        <f>'[1]ALL NEW COMP'!AL61</f>
        <v>5033.86413914758</v>
      </c>
      <c r="Q61" s="195">
        <f>'[1]ALL NEW COMP'!AM61</f>
        <v>4635.53452708512</v>
      </c>
      <c r="R61" s="379">
        <f>'[1]ALL NEW COMP'!$AN61</f>
        <v>0</v>
      </c>
      <c r="S61" s="426">
        <f>'[1]ALL NEW COMP'!$AQ61</f>
        <v>0</v>
      </c>
      <c r="T61" s="216"/>
      <c r="U61" s="403"/>
      <c r="Z61" s="435"/>
      <c r="AA61" s="435"/>
      <c r="AB61" s="435"/>
      <c r="AC61" s="435"/>
      <c r="AD61" s="435"/>
      <c r="AE61" s="434"/>
    </row>
    <row r="62" ht="12.75" customHeight="1" spans="1:31">
      <c r="A62" s="320" t="str">
        <f>'[1]ALL NEW COMP'!A62</f>
        <v>ALL098.01</v>
      </c>
      <c r="B62" s="320" t="str">
        <f>'[1]ALL NEW COMP'!B62</f>
        <v>CS11K6ME-PFZ-135 (1ph)</v>
      </c>
      <c r="C62" s="47" t="s">
        <v>281</v>
      </c>
      <c r="D62" s="73">
        <f>'[1]ALL NEW COMP'!D62</f>
        <v>2</v>
      </c>
      <c r="E62" s="73" t="str">
        <f>'[1]ALL NEW COMP'!E62</f>
        <v> (V01,09)</v>
      </c>
      <c r="F62" s="73"/>
      <c r="G62" s="411" t="str">
        <f>'[1]ALL NEW COMP'!G62</f>
        <v>MTZ22/FH4524Z</v>
      </c>
      <c r="H62" s="195">
        <f>'[1]ALL NEW COMP'!O62</f>
        <v>1387.79774912587</v>
      </c>
      <c r="I62" s="429" t="s">
        <v>273</v>
      </c>
      <c r="J62" s="425" t="str">
        <f>'[1]ALL NEW COMP'!T62</f>
        <v>CU - 32  QC</v>
      </c>
      <c r="K62" s="195">
        <f>'[1]ALL NEW COMP'!W62</f>
        <v>3619.58654405418</v>
      </c>
      <c r="L62" s="195"/>
      <c r="M62" s="426" t="str">
        <f>'[1]ALL NEW COMP'!AB62</f>
        <v>WCU-2HP</v>
      </c>
      <c r="N62" s="429" t="s">
        <v>274</v>
      </c>
      <c r="O62" s="195">
        <f>'[1]ALL NEW COMP'!AK62</f>
        <v>3790.7533685524</v>
      </c>
      <c r="P62" s="427">
        <f>'[1]ALL NEW COMP'!AL62</f>
        <v>3687.5787653778</v>
      </c>
      <c r="Q62" s="195">
        <f>'[1]ALL NEW COMP'!AM62</f>
        <v>3784.09469924313</v>
      </c>
      <c r="R62" s="379">
        <f>'[1]ALL NEW COMP'!$AN62</f>
        <v>0</v>
      </c>
      <c r="S62" s="426">
        <f>'[1]ALL NEW COMP'!$AQ62</f>
        <v>0</v>
      </c>
      <c r="T62" s="216"/>
      <c r="U62" s="403"/>
      <c r="Z62" s="435"/>
      <c r="AA62" s="435"/>
      <c r="AB62" s="435"/>
      <c r="AC62" s="435"/>
      <c r="AD62" s="435"/>
      <c r="AE62" s="434"/>
    </row>
    <row r="63" ht="12.75" customHeight="1" spans="1:31">
      <c r="A63" s="320" t="str">
        <f>'[1]ALL NEW COMP'!A63</f>
        <v>ALL098.02</v>
      </c>
      <c r="B63" s="320" t="str">
        <f>'[1]ALL NEW COMP'!B63</f>
        <v>CS11K6ME-TFD-132 (3ph)</v>
      </c>
      <c r="C63" s="47"/>
      <c r="D63" s="73">
        <f>'[1]ALL NEW COMP'!D63</f>
        <v>2</v>
      </c>
      <c r="E63" s="73" t="str">
        <f>'[1]ALL NEW COMP'!E63</f>
        <v>(V01,09)</v>
      </c>
      <c r="F63" s="73"/>
      <c r="G63" s="411" t="str">
        <f>'[1]ALL NEW COMP'!G63</f>
        <v>MTZ22/TFH4524Z</v>
      </c>
      <c r="H63" s="195">
        <f>'[1]ALL NEW COMP'!O63</f>
        <v>1387.79774912587</v>
      </c>
      <c r="I63" s="424"/>
      <c r="J63" s="425" t="str">
        <f>'[1]ALL NEW COMP'!T63</f>
        <v>CU - 32  QC</v>
      </c>
      <c r="K63" s="195">
        <f>'[1]ALL NEW COMP'!W63</f>
        <v>3619.58654405418</v>
      </c>
      <c r="L63" s="195"/>
      <c r="M63" s="426" t="str">
        <f>'[1]ALL NEW COMP'!AB63</f>
        <v>WCU-2HP</v>
      </c>
      <c r="N63" s="424"/>
      <c r="O63" s="195">
        <f>'[1]ALL NEW COMP'!AK63</f>
        <v>4066.13847532096</v>
      </c>
      <c r="P63" s="427">
        <f>'[1]ALL NEW COMP'!AL63</f>
        <v>3962.96387214635</v>
      </c>
      <c r="Q63" s="195">
        <f>'[1]ALL NEW COMP'!AM63</f>
        <v>3784.09469924313</v>
      </c>
      <c r="R63" s="379">
        <f>'[1]ALL NEW COMP'!$AN63</f>
        <v>0</v>
      </c>
      <c r="S63" s="426">
        <f>'[1]ALL NEW COMP'!$AQ63</f>
        <v>0</v>
      </c>
      <c r="T63" s="216"/>
      <c r="U63" s="403"/>
      <c r="Z63" s="435"/>
      <c r="AA63" s="435"/>
      <c r="AB63" s="435"/>
      <c r="AC63" s="435"/>
      <c r="AD63" s="435"/>
      <c r="AE63" s="434"/>
    </row>
    <row r="64" ht="12.75" customHeight="1" spans="1:31">
      <c r="A64" s="320" t="str">
        <f>'[1]ALL NEW COMP'!A64</f>
        <v>ALL098.03</v>
      </c>
      <c r="B64" s="320" t="str">
        <f>'[1]ALL NEW COMP'!B64</f>
        <v>CS13K6ME-PFZ-135 (1ph)</v>
      </c>
      <c r="C64" s="47"/>
      <c r="D64" s="73">
        <f>'[1]ALL NEW COMP'!D64</f>
        <v>2.5</v>
      </c>
      <c r="E64" s="73" t="str">
        <f>'[1]ALL NEW COMP'!E64</f>
        <v> (V06,09)</v>
      </c>
      <c r="F64" s="73"/>
      <c r="G64" s="411" t="str">
        <f>'[1]ALL NEW COMP'!G64</f>
        <v>MTZ32/FH4531Z</v>
      </c>
      <c r="H64" s="195">
        <f>'[1]ALL NEW COMP'!O64</f>
        <v>1514.10893793706</v>
      </c>
      <c r="I64" s="424"/>
      <c r="J64" s="425" t="str">
        <f>'[1]ALL NEW COMP'!T64</f>
        <v>CU - 36  QC</v>
      </c>
      <c r="K64" s="195">
        <f>'[1]ALL NEW COMP'!W64</f>
        <v>3897.19279391148</v>
      </c>
      <c r="L64" s="195"/>
      <c r="M64" s="426" t="str">
        <f>'[1]ALL NEW COMP'!AB64</f>
        <v>WCU-2HP</v>
      </c>
      <c r="N64" s="424"/>
      <c r="O64" s="195">
        <f>'[1]ALL NEW COMP'!AK64</f>
        <v>3921.07443637347</v>
      </c>
      <c r="P64" s="427">
        <f>'[1]ALL NEW COMP'!AL64</f>
        <v>3817.89983319887</v>
      </c>
      <c r="Q64" s="195">
        <f>'[1]ALL NEW COMP'!AM64</f>
        <v>3914.4157670642</v>
      </c>
      <c r="R64" s="379">
        <f>'[1]ALL NEW COMP'!$AN64</f>
        <v>0</v>
      </c>
      <c r="S64" s="426">
        <f>'[1]ALL NEW COMP'!$AQ64</f>
        <v>0</v>
      </c>
      <c r="T64" s="216"/>
      <c r="U64" s="403"/>
      <c r="Z64" s="435"/>
      <c r="AA64" s="435"/>
      <c r="AB64" s="435"/>
      <c r="AC64" s="435"/>
      <c r="AD64" s="435"/>
      <c r="AE64" s="434"/>
    </row>
    <row r="65" ht="12.75" customHeight="1" spans="1:31">
      <c r="A65" s="320" t="str">
        <f>'[1]ALL NEW COMP'!A65</f>
        <v>ALL098.04</v>
      </c>
      <c r="B65" s="320" t="str">
        <f>'[1]ALL NEW COMP'!B65</f>
        <v>CS13K6ME-TFM-132 (3ph)</v>
      </c>
      <c r="C65" s="47"/>
      <c r="D65" s="73">
        <f>'[1]ALL NEW COMP'!D65</f>
        <v>2.5</v>
      </c>
      <c r="E65" s="73" t="str">
        <f>'[1]ALL NEW COMP'!E65</f>
        <v> (V06,09)</v>
      </c>
      <c r="F65" s="73"/>
      <c r="G65" s="411" t="str">
        <f>'[1]ALL NEW COMP'!G65</f>
        <v>MTZ32/TFH4531Z</v>
      </c>
      <c r="H65" s="195">
        <f>'[1]ALL NEW COMP'!O65</f>
        <v>1424.94809877622</v>
      </c>
      <c r="I65" s="424"/>
      <c r="J65" s="425" t="str">
        <f>'[1]ALL NEW COMP'!T65</f>
        <v>CU - 36  QC</v>
      </c>
      <c r="K65" s="195">
        <f>'[1]ALL NEW COMP'!W65</f>
        <v>3805.20145192014</v>
      </c>
      <c r="L65" s="195"/>
      <c r="M65" s="426" t="str">
        <f>'[1]ALL NEW COMP'!AB65</f>
        <v>WCU-2HP</v>
      </c>
      <c r="N65" s="424"/>
      <c r="O65" s="195">
        <f>'[1]ALL NEW COMP'!AK65</f>
        <v>4104.46820115068</v>
      </c>
      <c r="P65" s="427">
        <f>'[1]ALL NEW COMP'!AL65</f>
        <v>4001.29359797608</v>
      </c>
      <c r="Q65" s="195">
        <f>'[1]ALL NEW COMP'!AM65</f>
        <v>3822.42442507286</v>
      </c>
      <c r="R65" s="379">
        <f>'[1]ALL NEW COMP'!$AN65</f>
        <v>0</v>
      </c>
      <c r="S65" s="426">
        <f>'[1]ALL NEW COMP'!$AQ65</f>
        <v>0</v>
      </c>
      <c r="T65" s="216"/>
      <c r="U65" s="403"/>
      <c r="Z65" s="435"/>
      <c r="AA65" s="435"/>
      <c r="AB65" s="435"/>
      <c r="AC65" s="435"/>
      <c r="AD65" s="435"/>
      <c r="AE65" s="434"/>
    </row>
    <row r="66" ht="12.75" customHeight="1" spans="1:31">
      <c r="A66" s="320" t="str">
        <f>'[1]ALL NEW COMP'!A66</f>
        <v>ALL098.05</v>
      </c>
      <c r="B66" s="320" t="str">
        <f>'[1]ALL NEW COMP'!B66</f>
        <v>CS17K6ME-PFZ-135 (1ph)</v>
      </c>
      <c r="C66" s="47"/>
      <c r="D66" s="73">
        <f>'[1]ALL NEW COMP'!D66</f>
        <v>3</v>
      </c>
      <c r="E66" s="73" t="str">
        <f>'[1]ALL NEW COMP'!E66</f>
        <v>(V06,09)</v>
      </c>
      <c r="F66" s="73"/>
      <c r="G66" s="411" t="str">
        <f>'[1]ALL NEW COMP'!G66</f>
        <v>MTZ36</v>
      </c>
      <c r="H66" s="195">
        <f>'[1]ALL NEW COMP'!O66</f>
        <v>1603.2697770979</v>
      </c>
      <c r="I66" s="424"/>
      <c r="J66" s="425" t="str">
        <f>'[1]ALL NEW COMP'!T66</f>
        <v>CU - 40  QC</v>
      </c>
      <c r="K66" s="195">
        <f>'[1]ALL NEW COMP'!W66</f>
        <v>4085.4164547364</v>
      </c>
      <c r="L66" s="195"/>
      <c r="M66" s="426" t="str">
        <f>'[1]ALL NEW COMP'!AB66</f>
        <v>WCU-3HP</v>
      </c>
      <c r="N66" s="424"/>
      <c r="O66" s="195">
        <f>'[1]ALL NEW COMP'!AK66</f>
        <v>4589.15095671447</v>
      </c>
      <c r="P66" s="427">
        <f>'[1]ALL NEW COMP'!AL66</f>
        <v>4485.97635353987</v>
      </c>
      <c r="Q66" s="195">
        <f>'[1]ALL NEW COMP'!AM66</f>
        <v>4582.4922874052</v>
      </c>
      <c r="R66" s="379">
        <f>'[1]ALL NEW COMP'!$AN66</f>
        <v>0</v>
      </c>
      <c r="S66" s="426">
        <f>'[1]ALL NEW COMP'!$AQ66</f>
        <v>0</v>
      </c>
      <c r="T66" s="216"/>
      <c r="U66" s="403"/>
      <c r="Z66" s="435"/>
      <c r="AA66" s="435"/>
      <c r="AB66" s="435"/>
      <c r="AC66" s="435"/>
      <c r="AD66" s="435"/>
      <c r="AE66" s="434"/>
    </row>
    <row r="67" ht="12.75" customHeight="1" spans="1:31">
      <c r="A67" s="320" t="str">
        <f>'[1]ALL NEW COMP'!A67</f>
        <v>ALL098.06</v>
      </c>
      <c r="B67" s="320" t="str">
        <f>'[1]ALL NEW COMP'!B67</f>
        <v>CS17K6ME-TFM-132 (3ph)</v>
      </c>
      <c r="C67" s="47"/>
      <c r="D67" s="73">
        <f>'[1]ALL NEW COMP'!D67</f>
        <v>3</v>
      </c>
      <c r="E67" s="73" t="str">
        <f>'[1]ALL NEW COMP'!E67</f>
        <v>(V06,09)</v>
      </c>
      <c r="F67" s="73"/>
      <c r="G67" s="411" t="str">
        <f>'[1]ALL NEW COMP'!G67</f>
        <v>MTZ36</v>
      </c>
      <c r="H67" s="195">
        <f>'[1]ALL NEW COMP'!O67</f>
        <v>1462.09844842657</v>
      </c>
      <c r="I67" s="424"/>
      <c r="J67" s="425" t="str">
        <f>'[1]ALL NEW COMP'!T67</f>
        <v>CU - 40  QC</v>
      </c>
      <c r="K67" s="195">
        <f>'[1]ALL NEW COMP'!W67</f>
        <v>3939.76349658343</v>
      </c>
      <c r="L67" s="195"/>
      <c r="M67" s="426" t="str">
        <f>'[1]ALL NEW COMP'!AB67</f>
        <v>WCU-3HP</v>
      </c>
      <c r="N67" s="424"/>
      <c r="O67" s="195">
        <f>'[1]ALL NEW COMP'!AK67</f>
        <v>4718.88310533006</v>
      </c>
      <c r="P67" s="427">
        <f>'[1]ALL NEW COMP'!AL67</f>
        <v>4615.70850215545</v>
      </c>
      <c r="Q67" s="195">
        <f>'[1]ALL NEW COMP'!AM67</f>
        <v>4436.83932925223</v>
      </c>
      <c r="R67" s="379">
        <f>'[1]ALL NEW COMP'!$AN67</f>
        <v>0</v>
      </c>
      <c r="S67" s="426">
        <f>'[1]ALL NEW COMP'!$AQ67</f>
        <v>0</v>
      </c>
      <c r="T67" s="216"/>
      <c r="U67" s="403"/>
      <c r="Z67" s="435"/>
      <c r="AA67" s="435"/>
      <c r="AB67" s="435"/>
      <c r="AC67" s="435"/>
      <c r="AD67" s="435"/>
      <c r="AE67" s="434"/>
    </row>
    <row r="68" ht="12.75" customHeight="1" spans="1:31">
      <c r="A68" s="320" t="str">
        <f>'[1]ALL NEW COMP'!A68</f>
        <v>ALL098.061</v>
      </c>
      <c r="B68" s="320" t="str">
        <f>'[1]ALL NEW COMP'!B68</f>
        <v>CS20K6ME-PFZ-137 (1ph)</v>
      </c>
      <c r="C68" s="47"/>
      <c r="D68" s="73">
        <f>'[1]ALL NEW COMP'!D68</f>
        <v>3.5</v>
      </c>
      <c r="E68" s="73" t="str">
        <f>'[1]ALL NEW COMP'!E68</f>
        <v>(V06,09)</v>
      </c>
      <c r="F68" s="73"/>
      <c r="G68" s="411" t="str">
        <f>'[1]ALL NEW COMP'!G68</f>
        <v>MTZ40/FH4540Z</v>
      </c>
      <c r="H68" s="195">
        <f>'[1]ALL NEW COMP'!O68</f>
        <v>2004.49355332168</v>
      </c>
      <c r="I68" s="424"/>
      <c r="J68" s="425" t="str">
        <f>'[1]ALL NEW COMP'!T68</f>
        <v>CU - 50  QC</v>
      </c>
      <c r="K68" s="195">
        <f>'[1]ALL NEW COMP'!W68</f>
        <v>4753.52178169278</v>
      </c>
      <c r="L68" s="195"/>
      <c r="M68" s="426" t="str">
        <f>'[1]ALL NEW COMP'!AB68</f>
        <v>WCU-4HP</v>
      </c>
      <c r="N68" s="424"/>
      <c r="O68" s="195">
        <f>'[1]ALL NEW COMP'!AK68</f>
        <v>5465.07243417834</v>
      </c>
      <c r="P68" s="427">
        <f>'[1]ALL NEW COMP'!AL68</f>
        <v>5361.89783100374</v>
      </c>
      <c r="Q68" s="195">
        <f>'[1]ALL NEW COMP'!AM68</f>
        <v>5183.02865810051</v>
      </c>
      <c r="R68" s="379">
        <f>'[1]ALL NEW COMP'!$AN68</f>
        <v>0</v>
      </c>
      <c r="S68" s="426">
        <f>'[1]ALL NEW COMP'!$AQ68</f>
        <v>0</v>
      </c>
      <c r="T68" s="216"/>
      <c r="U68" s="403"/>
      <c r="Z68" s="435"/>
      <c r="AA68" s="435"/>
      <c r="AB68" s="435"/>
      <c r="AC68" s="435"/>
      <c r="AD68" s="435"/>
      <c r="AE68" s="434"/>
    </row>
    <row r="69" ht="12.75" customHeight="1" spans="1:31">
      <c r="A69" s="320" t="str">
        <f>'[1]ALL NEW COMP'!A69</f>
        <v>ALL098.07</v>
      </c>
      <c r="B69" s="320" t="str">
        <f>'[1]ALL NEW COMP'!B69</f>
        <v>CS20K6ME-TFD-132 (3ph)</v>
      </c>
      <c r="C69" s="47"/>
      <c r="D69" s="73">
        <f>'[1]ALL NEW COMP'!D69</f>
        <v>3.5</v>
      </c>
      <c r="E69" s="73" t="str">
        <f>'[1]ALL NEW COMP'!E69</f>
        <v>(V06,09)</v>
      </c>
      <c r="F69" s="73"/>
      <c r="G69" s="411" t="str">
        <f>'[1]ALL NEW COMP'!G69</f>
        <v>MTZ40/TFH4540Z</v>
      </c>
      <c r="H69" s="195">
        <f>'[1]ALL NEW COMP'!O69</f>
        <v>1789.20274656746</v>
      </c>
      <c r="I69" s="424"/>
      <c r="J69" s="425" t="str">
        <f>'[1]ALL NEW COMP'!T69</f>
        <v>CU - 50  QC</v>
      </c>
      <c r="K69" s="195">
        <f>'[1]ALL NEW COMP'!W69</f>
        <v>4531.39634615272</v>
      </c>
      <c r="L69" s="195"/>
      <c r="M69" s="426" t="str">
        <f>'[1]ALL NEW COMP'!AB69</f>
        <v>WCU-4HP</v>
      </c>
      <c r="N69" s="424"/>
      <c r="O69" s="195">
        <f>'[1]ALL NEW COMP'!AK69</f>
        <v>5339.46293250361</v>
      </c>
      <c r="P69" s="427">
        <f>'[1]ALL NEW COMP'!AL69</f>
        <v>5236.28832932901</v>
      </c>
      <c r="Q69" s="195">
        <f>'[1]ALL NEW COMP'!AM69</f>
        <v>4960.90322256045</v>
      </c>
      <c r="R69" s="379">
        <f>'[1]ALL NEW COMP'!$AN69</f>
        <v>0</v>
      </c>
      <c r="S69" s="426">
        <f>'[1]ALL NEW COMP'!$AQ69</f>
        <v>0</v>
      </c>
      <c r="T69" s="216"/>
      <c r="U69" s="403"/>
      <c r="Z69" s="435"/>
      <c r="AA69" s="435"/>
      <c r="AB69" s="435"/>
      <c r="AC69" s="435"/>
      <c r="AD69" s="435"/>
      <c r="AE69" s="434"/>
    </row>
    <row r="70" ht="12.75" customHeight="1" spans="1:31">
      <c r="A70" s="320" t="str">
        <f>'[1]ALL NEW COMP'!A70</f>
        <v>ALL098.08</v>
      </c>
      <c r="B70" s="320" t="str">
        <f>'[1]ALL NEW COMP'!B70</f>
        <v>CS24KQME-TFD-233 (3ph)</v>
      </c>
      <c r="C70" s="47"/>
      <c r="D70" s="73">
        <f>'[1]ALL NEW COMP'!D70</f>
        <v>3.7</v>
      </c>
      <c r="E70" s="73" t="str">
        <f>'[1]ALL NEW COMP'!E70</f>
        <v> (V06,05)</v>
      </c>
      <c r="F70" s="73"/>
      <c r="G70" s="411" t="str">
        <f>'[1]ALL NEW COMP'!G70</f>
        <v>MTZ44/TAG4546Z</v>
      </c>
      <c r="H70" s="195">
        <f>'[1]ALL NEW COMP'!O70</f>
        <v>2050.46711101399</v>
      </c>
      <c r="I70" s="424"/>
      <c r="J70" s="425" t="str">
        <f>'[1]ALL NEW COMP'!T70</f>
        <v>CU - 64 QC</v>
      </c>
      <c r="K70" s="195">
        <f>'[1]ALL NEW COMP'!W70</f>
        <v>5582.40199934202</v>
      </c>
      <c r="L70" s="195"/>
      <c r="M70" s="426" t="str">
        <f>'[1]ALL NEW COMP'!AB70</f>
        <v>WCU-4HP</v>
      </c>
      <c r="N70" s="424"/>
      <c r="O70" s="195">
        <f>'[1]ALL NEW COMP'!AK70</f>
        <v>5776.50694452122</v>
      </c>
      <c r="P70" s="427">
        <f>'[1]ALL NEW COMP'!AL70</f>
        <v>5673.33234134662</v>
      </c>
      <c r="Q70" s="195">
        <f>'[1]ALL NEW COMP'!AM70</f>
        <v>5397.94723457807</v>
      </c>
      <c r="R70" s="379">
        <f>'[1]ALL NEW COMP'!$AN70</f>
        <v>0</v>
      </c>
      <c r="S70" s="426">
        <f>'[1]ALL NEW COMP'!$AQ70</f>
        <v>0</v>
      </c>
      <c r="T70" s="216"/>
      <c r="U70" s="403"/>
      <c r="Z70" s="435"/>
      <c r="AA70" s="435"/>
      <c r="AB70" s="435"/>
      <c r="AC70" s="435"/>
      <c r="AD70" s="435"/>
      <c r="AE70" s="434"/>
    </row>
    <row r="71" ht="12.75" customHeight="1" spans="1:31">
      <c r="A71" s="320" t="str">
        <f>'[1]ALL NEW COMP'!A71</f>
        <v>ALL098.081</v>
      </c>
      <c r="B71" s="320" t="str">
        <f>'[1]ALL NEW COMP'!B71</f>
        <v>CS27KQME-TFD-233 (3ph)</v>
      </c>
      <c r="C71" s="47"/>
      <c r="D71" s="73">
        <f>'[1]ALL NEW COMP'!D71</f>
        <v>4</v>
      </c>
      <c r="E71" s="73" t="str">
        <f>'[1]ALL NEW COMP'!E71</f>
        <v> (V06,05)</v>
      </c>
      <c r="F71" s="73"/>
      <c r="G71" s="411" t="str">
        <f>'[1]ALL NEW COMP'!G71</f>
        <v>MTZ50,TAG2516Z</v>
      </c>
      <c r="H71" s="195">
        <f>'[1]ALL NEW COMP'!O71</f>
        <v>2095.04753059441</v>
      </c>
      <c r="I71" s="424"/>
      <c r="J71" s="425" t="str">
        <f>'[1]ALL NEW COMP'!T71</f>
        <v>CU - 64 QC</v>
      </c>
      <c r="K71" s="195">
        <f>'[1]ALL NEW COMP'!W71</f>
        <v>5628.39767033769</v>
      </c>
      <c r="L71" s="195"/>
      <c r="M71" s="426" t="str">
        <f>'[1]ALL NEW COMP'!AB71</f>
        <v>LCU-05</v>
      </c>
      <c r="N71" s="424"/>
      <c r="O71" s="195">
        <f>'[1]ALL NEW COMP'!AK71</f>
        <v>6979.16598730583</v>
      </c>
      <c r="P71" s="427">
        <f>'[1]ALL NEW COMP'!AL71</f>
        <v>6875.99138413123</v>
      </c>
      <c r="Q71" s="195">
        <f>'[1]ALL NEW COMP'!AM71</f>
        <v>6600.60627736267</v>
      </c>
      <c r="R71" s="379">
        <f>'[1]ALL NEW COMP'!$AN71</f>
        <v>0</v>
      </c>
      <c r="S71" s="426">
        <f>'[1]ALL NEW COMP'!$AQ71</f>
        <v>0</v>
      </c>
      <c r="T71" s="216"/>
      <c r="U71" s="403"/>
      <c r="Z71" s="435"/>
      <c r="AA71" s="435"/>
      <c r="AB71" s="435"/>
      <c r="AC71" s="435"/>
      <c r="AD71" s="435"/>
      <c r="AE71" s="434"/>
    </row>
    <row r="72" ht="12.75" customHeight="1" spans="1:31">
      <c r="A72" s="320" t="str">
        <f>'[1]ALL NEW COMP'!A72</f>
        <v>ALL098.09</v>
      </c>
      <c r="B72" s="320" t="str">
        <f>'[1]ALL NEW COMP'!B72</f>
        <v>CS33KQME-TFD-233 (3ph)</v>
      </c>
      <c r="C72" s="47"/>
      <c r="D72" s="73">
        <f>'[1]ALL NEW COMP'!D72</f>
        <v>5</v>
      </c>
      <c r="E72" s="73" t="str">
        <f>'[1]ALL NEW COMP'!E72</f>
        <v>(V06,05)</v>
      </c>
      <c r="F72" s="73"/>
      <c r="G72" s="411" t="str">
        <f>'[1]ALL NEW COMP'!G72</f>
        <v>MTZ64/TAG4561Z</v>
      </c>
      <c r="H72" s="195">
        <f>'[1]ALL NEW COMP'!O72</f>
        <v>2139.62795017482</v>
      </c>
      <c r="I72" s="428"/>
      <c r="J72" s="425" t="str">
        <f>'[1]ALL NEW COMP'!T72</f>
        <v>CU - 72 QC</v>
      </c>
      <c r="K72" s="195">
        <f>'[1]ALL NEW COMP'!W72</f>
        <v>5926.35276006729</v>
      </c>
      <c r="L72" s="195"/>
      <c r="M72" s="426" t="str">
        <f>'[1]ALL NEW COMP'!AB72</f>
        <v>LCU-06</v>
      </c>
      <c r="N72" s="424"/>
      <c r="O72" s="195">
        <f>'[1]ALL NEW COMP'!AK72</f>
        <v>7421.12797093345</v>
      </c>
      <c r="P72" s="427">
        <f>'[1]ALL NEW COMP'!AL72</f>
        <v>7317.95336775884</v>
      </c>
      <c r="Q72" s="195">
        <f>'[1]ALL NEW COMP'!AM72</f>
        <v>7042.56826099029</v>
      </c>
      <c r="R72" s="379">
        <f>'[1]ALL NEW COMP'!$AN72</f>
        <v>0</v>
      </c>
      <c r="S72" s="426">
        <f>'[1]ALL NEW COMP'!$AQ72</f>
        <v>0</v>
      </c>
      <c r="T72" s="216"/>
      <c r="U72" s="403"/>
      <c r="Z72" s="435"/>
      <c r="AA72" s="435"/>
      <c r="AB72" s="435"/>
      <c r="AC72" s="435"/>
      <c r="AD72" s="435"/>
      <c r="AE72" s="434"/>
    </row>
    <row r="73" ht="12.75" customHeight="1" spans="1:31">
      <c r="A73" s="320" t="str">
        <f>'[1]ALL NEW COMP'!A73</f>
        <v>ALL098.10</v>
      </c>
      <c r="B73" s="412" t="str">
        <f>'[1]ALL NEW COMP'!B73</f>
        <v>CF05K6ME-PFZ-135 (2hp 1ph)</v>
      </c>
      <c r="C73" s="141" t="s">
        <v>282</v>
      </c>
      <c r="D73" s="73">
        <f>'[1]ALL NEW COMP'!D73</f>
        <v>2</v>
      </c>
      <c r="E73" s="73" t="str">
        <f>'[1]ALL NEW COMP'!E73</f>
        <v> (V06,09)</v>
      </c>
      <c r="F73" s="73"/>
      <c r="G73" s="411" t="str">
        <f>'[1]ALL NEW COMP'!G73</f>
        <v>FH2480Z 8000BTU</v>
      </c>
      <c r="H73" s="195">
        <f>'[1]ALL NEW COMP'!O73</f>
        <v>1818.74180506993</v>
      </c>
      <c r="I73" s="436" t="s">
        <v>283</v>
      </c>
      <c r="J73" s="425" t="str">
        <f>'[1]ALL NEW COMP'!T73</f>
        <v>CU - 36  QC</v>
      </c>
      <c r="K73" s="195">
        <f>'[1]ALL NEW COMP'!W73</f>
        <v>4395.3510111962</v>
      </c>
      <c r="L73" s="195"/>
      <c r="M73" s="426" t="str">
        <f>'[1]ALL NEW COMP'!AB73</f>
        <v>WCU-3HP</v>
      </c>
      <c r="N73" s="437" t="s">
        <v>284</v>
      </c>
      <c r="O73" s="195">
        <f>'[1]ALL NEW COMP'!AK73</f>
        <v>5367.21887264172</v>
      </c>
      <c r="P73" s="427">
        <f>'[1]ALL NEW COMP'!AL73</f>
        <v>5264.04426946712</v>
      </c>
      <c r="Q73" s="195">
        <f>'[1]ALL NEW COMP'!AM73</f>
        <v>4988.65916269856</v>
      </c>
      <c r="R73" s="379">
        <f>'[1]ALL NEW COMP'!$AN73</f>
        <v>0</v>
      </c>
      <c r="S73" s="426">
        <f>'[1]ALL NEW COMP'!$AQ73</f>
        <v>0</v>
      </c>
      <c r="T73" s="216"/>
      <c r="U73" s="403"/>
      <c r="Z73" s="435"/>
      <c r="AA73" s="435"/>
      <c r="AB73" s="435"/>
      <c r="AC73" s="435"/>
      <c r="AD73" s="435"/>
      <c r="AE73" s="434"/>
    </row>
    <row r="74" ht="12.75" customHeight="1" spans="1:31">
      <c r="A74" s="320" t="str">
        <f>'[1]ALL NEW COMP'!A74</f>
        <v>ALL098.11</v>
      </c>
      <c r="B74" s="412" t="str">
        <f>'[1]ALL NEW COMP'!B74</f>
        <v>CF05K6ME-TFM-132 (2hp 3ph)</v>
      </c>
      <c r="C74" s="142"/>
      <c r="D74" s="73">
        <f>'[1]ALL NEW COMP'!D74</f>
        <v>2</v>
      </c>
      <c r="E74" s="73" t="str">
        <f>'[1]ALL NEW COMP'!E74</f>
        <v> (V06,09)</v>
      </c>
      <c r="F74" s="73"/>
      <c r="G74" s="411" t="str">
        <f>'[1]ALL NEW COMP'!G74</f>
        <v>TFH2480Z 8000BTU</v>
      </c>
      <c r="H74" s="195">
        <f>'[1]ALL NEW COMP'!O74</f>
        <v>1636.77939248252</v>
      </c>
      <c r="I74" s="437"/>
      <c r="J74" s="425" t="str">
        <f>'[1]ALL NEW COMP'!T74</f>
        <v>CU - 36  QC</v>
      </c>
      <c r="K74" s="195">
        <f>'[1]ALL NEW COMP'!W74</f>
        <v>4207.61201408221</v>
      </c>
      <c r="L74" s="195"/>
      <c r="M74" s="426" t="str">
        <f>'[1]ALL NEW COMP'!AB74</f>
        <v>WCU-3HP</v>
      </c>
      <c r="N74" s="437"/>
      <c r="O74" s="195">
        <f>'[1]ALL NEW COMP'!AK74</f>
        <v>5179.47987552774</v>
      </c>
      <c r="P74" s="427">
        <f>'[1]ALL NEW COMP'!AL74</f>
        <v>5076.30527235313</v>
      </c>
      <c r="Q74" s="195">
        <f>'[1]ALL NEW COMP'!AM74</f>
        <v>4800.92016558458</v>
      </c>
      <c r="R74" s="379">
        <f>'[1]ALL NEW COMP'!$AN74</f>
        <v>0</v>
      </c>
      <c r="S74" s="426">
        <f>'[1]ALL NEW COMP'!$AQ74</f>
        <v>0</v>
      </c>
      <c r="T74" s="216"/>
      <c r="U74" s="403"/>
      <c r="Z74" s="435"/>
      <c r="AA74" s="435"/>
      <c r="AB74" s="435"/>
      <c r="AC74" s="435"/>
      <c r="AD74" s="435"/>
      <c r="AE74" s="434"/>
    </row>
    <row r="75" ht="12.75" customHeight="1" spans="1:31">
      <c r="A75" s="320" t="str">
        <f>'[1]ALL NEW COMP'!A75</f>
        <v>ALL098.13</v>
      </c>
      <c r="B75" s="412" t="str">
        <f>'[1]ALL NEW COMP'!B75</f>
        <v>CF10K6ME-TFM-132 (3ph) 2.8hp</v>
      </c>
      <c r="C75" s="142"/>
      <c r="D75" s="73" t="str">
        <f>'[1]ALL NEW COMP'!D75</f>
        <v>2.8 (5AMP)</v>
      </c>
      <c r="E75" s="73" t="str">
        <f>'[1]ALL NEW COMP'!E75</f>
        <v> (V06,09)</v>
      </c>
      <c r="F75" s="73"/>
      <c r="G75" s="411" t="str">
        <f>'[1]ALL NEW COMP'!G75</f>
        <v>TFH2511Z</v>
      </c>
      <c r="H75" s="195">
        <f>'[1]ALL NEW COMP'!O75</f>
        <v>1731.80998688811</v>
      </c>
      <c r="I75" s="437"/>
      <c r="J75" s="425" t="str">
        <f>'[1]ALL NEW COMP'!T75</f>
        <v>CU - 40  QC</v>
      </c>
      <c r="K75" s="195">
        <f>'[1]ALL NEW COMP'!W75</f>
        <v>4401.89177158821</v>
      </c>
      <c r="L75" s="195"/>
      <c r="M75" s="426" t="str">
        <f>'[1]ALL NEW COMP'!AB75</f>
        <v>WCU-3HP</v>
      </c>
      <c r="N75" s="437"/>
      <c r="O75" s="195">
        <f>'[1]ALL NEW COMP'!AK75</f>
        <v>5277.52731420017</v>
      </c>
      <c r="P75" s="427">
        <f>'[1]ALL NEW COMP'!AL75</f>
        <v>5174.35271102556</v>
      </c>
      <c r="Q75" s="195">
        <f>'[1]ALL NEW COMP'!AM75</f>
        <v>4898.96760425701</v>
      </c>
      <c r="R75" s="379">
        <f>'[1]ALL NEW COMP'!$AN75</f>
        <v>0</v>
      </c>
      <c r="S75" s="426">
        <f>'[1]ALL NEW COMP'!$AQ75</f>
        <v>0</v>
      </c>
      <c r="T75" s="216"/>
      <c r="U75" s="403"/>
      <c r="Z75" s="435"/>
      <c r="AA75" s="435"/>
      <c r="AB75" s="435"/>
      <c r="AC75" s="435"/>
      <c r="AD75" s="435"/>
      <c r="AE75" s="434"/>
    </row>
    <row r="76" spans="1:31">
      <c r="A76" s="320" t="str">
        <f>'[1]ALL NEW COMP'!A76</f>
        <v>ALL098.14</v>
      </c>
      <c r="B76" s="412" t="str">
        <f>'[1]ALL NEW COMP'!B76</f>
        <v>CF12K7ME-TFD (3ph) 3.5hp</v>
      </c>
      <c r="C76" s="142"/>
      <c r="D76" s="73">
        <f>'[1]ALL NEW COMP'!D76</f>
        <v>3.5</v>
      </c>
      <c r="E76" s="73" t="str">
        <f>'[1]ALL NEW COMP'!E76</f>
        <v> (V06,09)</v>
      </c>
      <c r="F76" s="73"/>
      <c r="G76" s="411" t="str">
        <f>'[1]ALL NEW COMP'!G76</f>
        <v>TFH2513Z</v>
      </c>
      <c r="H76" s="195">
        <f>'[1]ALL NEW COMP'!O76</f>
        <v>1914.4593550638</v>
      </c>
      <c r="I76" s="437"/>
      <c r="J76" s="425" t="str">
        <f>'[1]ALL NEW COMP'!T76</f>
        <v>CU - 50  QC</v>
      </c>
      <c r="K76" s="195">
        <f>'[1]ALL NEW COMP'!W76</f>
        <v>4601.37787055037</v>
      </c>
      <c r="L76" s="195"/>
      <c r="M76" s="426" t="str">
        <f>'[1]ALL NEW COMP'!AB76</f>
        <v>WCU-4HP</v>
      </c>
      <c r="N76" s="437"/>
      <c r="O76" s="195">
        <f>'[1]ALL NEW COMP'!AK76</f>
        <v>5409.44445690126</v>
      </c>
      <c r="P76" s="427">
        <f>'[1]ALL NEW COMP'!AL76</f>
        <v>5306.26985372666</v>
      </c>
      <c r="Q76" s="195">
        <f>'[1]ALL NEW COMP'!AM76</f>
        <v>5030.8847469581</v>
      </c>
      <c r="R76" s="379">
        <f>'[1]ALL NEW COMP'!$AN76</f>
        <v>0</v>
      </c>
      <c r="S76" s="426">
        <f>'[1]ALL NEW COMP'!$AQ76</f>
        <v>0</v>
      </c>
      <c r="T76" s="216"/>
      <c r="U76" s="403"/>
      <c r="Z76" s="435"/>
      <c r="AA76" s="435"/>
      <c r="AB76" s="435"/>
      <c r="AC76" s="435"/>
      <c r="AD76" s="435"/>
      <c r="AE76" s="434"/>
    </row>
    <row r="77" ht="14.25" customHeight="1" spans="1:31">
      <c r="A77" s="320" t="str">
        <f>'[1]ALL NEW COMP'!A77</f>
        <v>ALL098.15</v>
      </c>
      <c r="B77" s="412" t="str">
        <f>'[1]ALL NEW COMP'!B77</f>
        <v>KCM475LAL-C3 (2HP 1ph)</v>
      </c>
      <c r="C77" s="142"/>
      <c r="D77" s="73">
        <f>'[1]ALL NEW COMP'!D77</f>
        <v>2</v>
      </c>
      <c r="E77" s="73" t="str">
        <f>'[1]ALL NEW COMP'!E77</f>
        <v>3/8 , 5/8</v>
      </c>
      <c r="F77" s="73"/>
      <c r="G77" s="411" t="str">
        <f>'[1]ALL NEW COMP'!G77</f>
        <v>FH2480Z 8000BTU</v>
      </c>
      <c r="H77" s="195">
        <f>'[1]ALL NEW COMP'!O77</f>
        <v>1628.42712842713</v>
      </c>
      <c r="I77" s="437"/>
      <c r="J77" s="425" t="str">
        <f>'[1]ALL NEW COMP'!T77</f>
        <v>CU - 36  QC</v>
      </c>
      <c r="K77" s="195">
        <f>'[1]ALL NEW COMP'!W77</f>
        <v>4147.29849947182</v>
      </c>
      <c r="L77" s="195"/>
      <c r="M77" s="426" t="str">
        <f>'[1]ALL NEW COMP'!AB77</f>
        <v>WCU-3HP</v>
      </c>
      <c r="N77" s="437"/>
      <c r="O77" s="195">
        <f>'[1]ALL NEW COMP'!AK77</f>
        <v>5119.16636091734</v>
      </c>
      <c r="P77" s="427">
        <f>'[1]ALL NEW COMP'!AL77</f>
        <v>5015.99175774274</v>
      </c>
      <c r="Q77" s="195">
        <f>'[1]ALL NEW COMP'!AM77</f>
        <v>4740.60665097418</v>
      </c>
      <c r="R77" s="379">
        <f>'[1]ALL NEW COMP'!$AN77</f>
        <v>0</v>
      </c>
      <c r="S77" s="426">
        <f>'[1]ALL NEW COMP'!$AQ77</f>
        <v>0</v>
      </c>
      <c r="T77" s="216"/>
      <c r="U77" s="403"/>
      <c r="Z77" s="435"/>
      <c r="AA77" s="435"/>
      <c r="AB77" s="435"/>
      <c r="AC77" s="435"/>
      <c r="AD77" s="435"/>
      <c r="AE77" s="434"/>
    </row>
    <row r="78" ht="12.75" customHeight="1" spans="1:31">
      <c r="A78" s="320" t="str">
        <f>'[1]ALL NEW COMP'!A78</f>
        <v>ALL098.16</v>
      </c>
      <c r="B78" s="412" t="str">
        <f>'[1]ALL NEW COMP'!B78</f>
        <v>KCM475LAL-E5 (2HP 3ph)</v>
      </c>
      <c r="C78" s="142"/>
      <c r="D78" s="73">
        <f>'[1]ALL NEW COMP'!D78</f>
        <v>2</v>
      </c>
      <c r="E78" s="73" t="str">
        <f>'[1]ALL NEW COMP'!E78</f>
        <v>3/8 , 5/8</v>
      </c>
      <c r="F78" s="73"/>
      <c r="G78" s="411" t="str">
        <f>'[1]ALL NEW COMP'!G79</f>
        <v>TFH2511Z</v>
      </c>
      <c r="H78" s="195">
        <f>'[1]ALL NEW COMP'!O78</f>
        <v>1480.0219941349</v>
      </c>
      <c r="I78" s="437"/>
      <c r="J78" s="425" t="str">
        <f>'[1]ALL NEW COMP'!T78</f>
        <v>CU - 36  QC</v>
      </c>
      <c r="K78" s="195">
        <f>'[1]ALL NEW COMP'!W78</f>
        <v>3975.40095257427</v>
      </c>
      <c r="L78" s="195"/>
      <c r="M78" s="426" t="str">
        <f>'[1]ALL NEW COMP'!AB78</f>
        <v>WCU-3HP</v>
      </c>
      <c r="N78" s="437"/>
      <c r="O78" s="195">
        <f>'[1]ALL NEW COMP'!AK78</f>
        <v>4947.26881401979</v>
      </c>
      <c r="P78" s="427">
        <f>'[1]ALL NEW COMP'!AL78</f>
        <v>4844.09421084519</v>
      </c>
      <c r="Q78" s="195">
        <f>'[1]ALL NEW COMP'!AM78</f>
        <v>4568.70910407664</v>
      </c>
      <c r="R78" s="379">
        <f>'[1]ALL NEW COMP'!$AN78</f>
        <v>0</v>
      </c>
      <c r="S78" s="426">
        <f>'[1]ALL NEW COMP'!$AQ78</f>
        <v>0</v>
      </c>
      <c r="T78" s="216"/>
      <c r="U78" s="403"/>
      <c r="Z78" s="435"/>
      <c r="AA78" s="435"/>
      <c r="AB78" s="435"/>
      <c r="AC78" s="435"/>
      <c r="AD78" s="435"/>
      <c r="AE78" s="434"/>
    </row>
    <row r="79" spans="1:31">
      <c r="A79" s="320" t="str">
        <f>'[1]ALL NEW COMP'!A79</f>
        <v>ALL099.01</v>
      </c>
      <c r="B79" s="412" t="str">
        <f>'[1]ALL NEW COMP'!B79</f>
        <v>KCM512LAL (3HP 3ph)</v>
      </c>
      <c r="C79" s="142"/>
      <c r="D79" s="73">
        <f>'[1]ALL NEW COMP'!D79</f>
        <v>3</v>
      </c>
      <c r="E79" s="73" t="str">
        <f>'[1]ALL NEW COMP'!E79</f>
        <v>3/8 , 3/4</v>
      </c>
      <c r="F79" s="73"/>
      <c r="G79" s="411" t="str">
        <f>'[1]ALL NEW COMP'!G80</f>
        <v>TFH2513Z</v>
      </c>
      <c r="H79" s="195">
        <f>'[1]ALL NEW COMP'!O79</f>
        <v>1557.11206896552</v>
      </c>
      <c r="I79" s="437"/>
      <c r="J79" s="425" t="str">
        <f>'[1]ALL NEW COMP'!T79</f>
        <v>CU - 50  QC</v>
      </c>
      <c r="K79" s="195">
        <f>'[1]ALL NEW COMP'!W79</f>
        <v>4302.77972390536</v>
      </c>
      <c r="L79" s="195"/>
      <c r="M79" s="426" t="str">
        <f>'[1]ALL NEW COMP'!AB79</f>
        <v>WCU-3HP</v>
      </c>
      <c r="N79" s="437"/>
      <c r="O79" s="195">
        <f>'[1]ALL NEW COMP'!AK79</f>
        <v>4924.27097852196</v>
      </c>
      <c r="P79" s="427">
        <f>'[1]ALL NEW COMP'!AL79</f>
        <v>4821.09637534736</v>
      </c>
      <c r="Q79" s="195">
        <f>'[1]ALL NEW COMP'!AM79</f>
        <v>4545.7112685788</v>
      </c>
      <c r="R79" s="379">
        <f>'[1]ALL NEW COMP'!$AN79</f>
        <v>0</v>
      </c>
      <c r="S79" s="426">
        <f>'[1]ALL NEW COMP'!$AQ79</f>
        <v>0</v>
      </c>
      <c r="T79" s="216"/>
      <c r="U79" s="403"/>
      <c r="Z79" s="435"/>
      <c r="AA79" s="435"/>
      <c r="AB79" s="435"/>
      <c r="AC79" s="435"/>
      <c r="AD79" s="435"/>
      <c r="AE79" s="434"/>
    </row>
    <row r="80" spans="1:31">
      <c r="A80" s="320" t="str">
        <f>'[1]ALL NEW COMP'!A80</f>
        <v>ALL099</v>
      </c>
      <c r="B80" s="412" t="str">
        <f>'[1]ALL NEW COMP'!B80</f>
        <v>KCM515LAL (3.5HP 3ph)</v>
      </c>
      <c r="C80" s="142"/>
      <c r="D80" s="73">
        <f>'[1]ALL NEW COMP'!D80</f>
        <v>3.5</v>
      </c>
      <c r="E80" s="73" t="str">
        <f>'[1]ALL NEW COMP'!E80</f>
        <v>3/8 , 3/4</v>
      </c>
      <c r="F80" s="73"/>
      <c r="G80" s="411" t="str">
        <f>'[1]ALL NEW COMP'!G81</f>
        <v>TAG2516Z</v>
      </c>
      <c r="H80" s="195">
        <f>'[1]ALL NEW COMP'!O80</f>
        <v>1738.63636363636</v>
      </c>
      <c r="I80" s="437"/>
      <c r="J80" s="425" t="str">
        <f>'[1]ALL NEW COMP'!T80</f>
        <v>CU - 64B QC</v>
      </c>
      <c r="K80" s="195">
        <f>'[1]ALL NEW COMP'!W80</f>
        <v>4702.51074782893</v>
      </c>
      <c r="L80" s="195"/>
      <c r="M80" s="426" t="str">
        <f>'[1]ALL NEW COMP'!AB80</f>
        <v>WCU-4HP</v>
      </c>
      <c r="N80" s="437"/>
      <c r="O80" s="195">
        <f>'[1]ALL NEW COMP'!AK80</f>
        <v>5195.17170708164</v>
      </c>
      <c r="P80" s="427">
        <f>'[1]ALL NEW COMP'!AL80</f>
        <v>5091.99710390704</v>
      </c>
      <c r="Q80" s="195">
        <f>'[1]ALL NEW COMP'!AM80</f>
        <v>4816.61199713849</v>
      </c>
      <c r="R80" s="379">
        <f>'[1]ALL NEW COMP'!$AN80</f>
        <v>0</v>
      </c>
      <c r="S80" s="426">
        <f>'[1]ALL NEW COMP'!$AQ80</f>
        <v>0</v>
      </c>
      <c r="T80" s="216"/>
      <c r="U80" s="403"/>
      <c r="Z80" s="435"/>
      <c r="AA80" s="435"/>
      <c r="AB80" s="435"/>
      <c r="AC80" s="435"/>
      <c r="AD80" s="435"/>
      <c r="AE80" s="434"/>
    </row>
    <row r="81" customHeight="1" spans="1:31">
      <c r="A81" s="320" t="str">
        <f>'[1]ALL NEW COMP'!A81</f>
        <v>ALL099.02</v>
      </c>
      <c r="B81" s="412" t="str">
        <f>'[1]ALL NEW COMP'!B81</f>
        <v>KCM517LAL (4HP)</v>
      </c>
      <c r="C81" s="142"/>
      <c r="D81" s="73">
        <f>'[1]ALL NEW COMP'!D81</f>
        <v>4</v>
      </c>
      <c r="E81" s="73" t="str">
        <f>'[1]ALL NEW COMP'!E81</f>
        <v>V06,V04(1/2,3/4) </v>
      </c>
      <c r="F81" s="73"/>
      <c r="G81" s="411" t="str">
        <f>'[1]ALL NEW COMP'!G82</f>
        <v>TAG2522Z</v>
      </c>
      <c r="H81" s="195">
        <f>'[1]ALL NEW COMP'!O81</f>
        <v>1957.42124086851</v>
      </c>
      <c r="I81" s="437"/>
      <c r="J81" s="425" t="str">
        <f>'[1]ALL NEW COMP'!T81</f>
        <v>CU - 64 QC</v>
      </c>
      <c r="K81" s="195">
        <f>'[1]ALL NEW COMP'!W81</f>
        <v>5416.03197741591</v>
      </c>
      <c r="L81" s="195"/>
      <c r="M81" s="426" t="str">
        <f>'[1]ALL NEW COMP'!AB81</f>
        <v>LCU-05</v>
      </c>
      <c r="N81" s="437"/>
      <c r="O81" s="195">
        <f>'[1]ALL NEW COMP'!AK81</f>
        <v>6766.80029438405</v>
      </c>
      <c r="P81" s="427">
        <f>'[1]ALL NEW COMP'!AL81</f>
        <v>6663.62569120944</v>
      </c>
      <c r="Q81" s="195">
        <f>'[1]ALL NEW COMP'!AM81</f>
        <v>6388.24058444089</v>
      </c>
      <c r="R81" s="379" t="str">
        <f>'[1]ALL NEW COMP'!$AN81</f>
        <v>HTC-4</v>
      </c>
      <c r="S81" s="426">
        <f>'[1]ALL NEW COMP'!$AQ81</f>
        <v>5128.99939499213</v>
      </c>
      <c r="T81" s="216"/>
      <c r="U81" s="403"/>
      <c r="Z81" s="435"/>
      <c r="AA81" s="435"/>
      <c r="AB81" s="435"/>
      <c r="AC81" s="435"/>
      <c r="AD81" s="435"/>
      <c r="AE81" s="434"/>
    </row>
    <row r="82" customHeight="1" spans="1:31">
      <c r="A82" s="320" t="str">
        <f>'[1]ALL NEW COMP'!A82</f>
        <v>ALL099.03</v>
      </c>
      <c r="B82" s="412" t="str">
        <f>'[1]ALL NEW COMP'!B82</f>
        <v>KCM520LAL (5HP)</v>
      </c>
      <c r="C82" s="142"/>
      <c r="D82" s="73">
        <f>'[1]ALL NEW COMP'!D82</f>
        <v>5</v>
      </c>
      <c r="E82" s="73" t="str">
        <f>'[1]ALL NEW COMP'!E82</f>
        <v>V06,V04(1/2,3/4) </v>
      </c>
      <c r="F82" s="73"/>
      <c r="G82" s="411"/>
      <c r="H82" s="195">
        <f>'[1]ALL NEW COMP'!O82</f>
        <v>2113.7804191681</v>
      </c>
      <c r="I82" s="438"/>
      <c r="J82" s="425" t="str">
        <f>'[1]ALL NEW COMP'!T82</f>
        <v>CU - 72 QC</v>
      </c>
      <c r="K82" s="195">
        <f>'[1]ALL NEW COMP'!W82</f>
        <v>5706.32112197956</v>
      </c>
      <c r="L82" s="195"/>
      <c r="M82" s="426" t="str">
        <f>'[1]ALL NEW COMP'!AB82</f>
        <v>LCU-06</v>
      </c>
      <c r="N82" s="438"/>
      <c r="O82" s="195">
        <f>'[1]ALL NEW COMP'!AK82</f>
        <v>7201.09633284572</v>
      </c>
      <c r="P82" s="427">
        <f>'[1]ALL NEW COMP'!AL82</f>
        <v>7097.92172967111</v>
      </c>
      <c r="Q82" s="195">
        <f>'[1]ALL NEW COMP'!AM82</f>
        <v>6822.53662290256</v>
      </c>
      <c r="R82" s="379" t="str">
        <f>'[1]ALL NEW COMP'!$AN82</f>
        <v>HTC-5</v>
      </c>
      <c r="S82" s="426">
        <f>'[1]ALL NEW COMP'!$AQ82</f>
        <v>5362.83783714775</v>
      </c>
      <c r="T82" s="216"/>
      <c r="U82" s="403"/>
      <c r="Z82" s="435"/>
      <c r="AA82" s="435"/>
      <c r="AB82" s="435"/>
      <c r="AC82" s="435"/>
      <c r="AD82" s="435"/>
      <c r="AE82" s="434"/>
    </row>
    <row r="83" customHeight="1" spans="1:31">
      <c r="A83" s="320" t="str">
        <f>'[1]ALL NEW COMP'!A83</f>
        <v>ALL099.1</v>
      </c>
      <c r="B83" s="320" t="str">
        <f>'[1]ALL NEW COMP'!B83</f>
        <v>SM120S4VC</v>
      </c>
      <c r="C83" s="58" t="s">
        <v>285</v>
      </c>
      <c r="D83" s="73">
        <f>'[1]ALL NEW COMP'!D83</f>
        <v>10</v>
      </c>
      <c r="E83" s="73" t="str">
        <f>'[1]ALL NEW COMP'!E83</f>
        <v>7/8, 1 3/8</v>
      </c>
      <c r="F83" s="73"/>
      <c r="G83" s="411">
        <f>'[1]ALL NEW COMP'!G83</f>
        <v>0</v>
      </c>
      <c r="H83" s="195" t="str">
        <f>'[1]ALL NEW COMP'!O83</f>
        <v>~</v>
      </c>
      <c r="I83" s="429" t="s">
        <v>286</v>
      </c>
      <c r="J83" s="425" t="str">
        <f>'[1]ALL NEW COMP'!T83</f>
        <v>CU - 144 QC</v>
      </c>
      <c r="K83" s="195" t="str">
        <f>'[1]ALL NEW COMP'!W83</f>
        <v>~</v>
      </c>
      <c r="L83" s="195"/>
      <c r="M83" s="426" t="str">
        <f>'[1]ALL NEW COMP'!AB83</f>
        <v>TCU - 120 </v>
      </c>
      <c r="N83" s="429" t="s">
        <v>274</v>
      </c>
      <c r="O83" s="195">
        <f>'[1]ALL NEW COMP'!AK83</f>
        <v>14734.605903087</v>
      </c>
      <c r="P83" s="427">
        <f>'[1]ALL NEW COMP'!AL83</f>
        <v>14631.4312999124</v>
      </c>
      <c r="Q83" s="195">
        <f>'[1]ALL NEW COMP'!AM83</f>
        <v>14356.0461931439</v>
      </c>
      <c r="R83" s="379">
        <f>'[1]ALL NEW COMP'!$AN83</f>
        <v>0</v>
      </c>
      <c r="S83" s="426">
        <f>'[1]ALL NEW COMP'!$AQ83</f>
        <v>0</v>
      </c>
      <c r="T83" s="211"/>
      <c r="U83" s="403"/>
      <c r="Z83" s="435"/>
      <c r="AA83" s="435"/>
      <c r="AB83" s="435"/>
      <c r="AC83" s="435"/>
      <c r="AD83" s="435"/>
      <c r="AE83" s="434"/>
    </row>
    <row r="84" spans="1:31">
      <c r="A84" s="320" t="str">
        <f>'[1]ALL NEW COMP'!A84</f>
        <v>ALL100</v>
      </c>
      <c r="B84" s="320" t="str">
        <f>'[1]ALL NEW COMP'!B84</f>
        <v>SM124A4ALB</v>
      </c>
      <c r="C84" s="59"/>
      <c r="D84" s="73">
        <f>'[1]ALL NEW COMP'!D84</f>
        <v>10</v>
      </c>
      <c r="E84" s="73" t="str">
        <f>'[1]ALL NEW COMP'!E84</f>
        <v>7/8, 1 3/8</v>
      </c>
      <c r="F84" s="73"/>
      <c r="G84" s="411">
        <f>'[1]ALL NEW COMP'!G84</f>
        <v>0</v>
      </c>
      <c r="H84" s="195">
        <f>'[1]ALL NEW COMP'!O84</f>
        <v>3863.63636363636</v>
      </c>
      <c r="I84" s="424"/>
      <c r="J84" s="425" t="str">
        <f>'[1]ALL NEW COMP'!T84</f>
        <v>CU - 144 QC</v>
      </c>
      <c r="K84" s="195">
        <f>'[1]ALL NEW COMP'!W84</f>
        <v>10007.5004271246</v>
      </c>
      <c r="L84" s="195"/>
      <c r="M84" s="426" t="str">
        <f>'[1]ALL NEW COMP'!AB84</f>
        <v>TCU - 120 </v>
      </c>
      <c r="N84" s="424"/>
      <c r="O84" s="195">
        <f>'[1]ALL NEW COMP'!AK84</f>
        <v>12403.4196863586</v>
      </c>
      <c r="P84" s="427">
        <f>'[1]ALL NEW COMP'!AL84</f>
        <v>12300.245083184</v>
      </c>
      <c r="Q84" s="195">
        <f>'[1]ALL NEW COMP'!AM84</f>
        <v>12024.8599764155</v>
      </c>
      <c r="R84" s="379">
        <f>'[1]ALL NEW COMP'!$AN84</f>
        <v>0</v>
      </c>
      <c r="S84" s="426">
        <f>'[1]ALL NEW COMP'!$AQ84</f>
        <v>0</v>
      </c>
      <c r="T84" s="216"/>
      <c r="U84" s="403"/>
      <c r="Z84" s="435"/>
      <c r="AA84" s="435"/>
      <c r="AB84" s="435"/>
      <c r="AC84" s="435"/>
      <c r="AD84" s="435"/>
      <c r="AE84" s="434"/>
    </row>
    <row r="85" spans="1:31">
      <c r="A85" s="320" t="str">
        <f>'[1]ALL NEW COMP'!A85</f>
        <v>ALL101</v>
      </c>
      <c r="B85" s="320" t="str">
        <f>'[1]ALL NEW COMP'!B85</f>
        <v>SM147A4ALB</v>
      </c>
      <c r="C85" s="59"/>
      <c r="D85" s="73">
        <f>'[1]ALL NEW COMP'!D85</f>
        <v>12</v>
      </c>
      <c r="E85" s="73" t="str">
        <f>'[1]ALL NEW COMP'!E85</f>
        <v>7/8, 1 3/8</v>
      </c>
      <c r="F85" s="73"/>
      <c r="G85" s="411">
        <f>'[1]ALL NEW COMP'!G85</f>
        <v>0</v>
      </c>
      <c r="H85" s="195">
        <f>'[1]ALL NEW COMP'!O85</f>
        <v>4428.32167832168</v>
      </c>
      <c r="I85" s="424"/>
      <c r="J85" s="425" t="str">
        <f>'[1]ALL NEW COMP'!T85</f>
        <v>CU - 160 QC</v>
      </c>
      <c r="K85" s="195">
        <f>'[1]ALL NEW COMP'!W85</f>
        <v>11179.2289675315</v>
      </c>
      <c r="L85" s="195"/>
      <c r="M85" s="426" t="str">
        <f>'[1]ALL NEW COMP'!AB85</f>
        <v>TCU - 120 </v>
      </c>
      <c r="N85" s="424"/>
      <c r="O85" s="195">
        <f>'[1]ALL NEW COMP'!AK85</f>
        <v>13070.1537220686</v>
      </c>
      <c r="P85" s="427">
        <f>'[1]ALL NEW COMP'!AL85</f>
        <v>12966.979118894</v>
      </c>
      <c r="Q85" s="195">
        <f>'[1]ALL NEW COMP'!AM85</f>
        <v>12691.5940121254</v>
      </c>
      <c r="R85" s="379">
        <f>'[1]ALL NEW COMP'!$AN85</f>
        <v>0</v>
      </c>
      <c r="S85" s="426">
        <f>'[1]ALL NEW COMP'!$AQ85</f>
        <v>0</v>
      </c>
      <c r="T85" s="216"/>
      <c r="U85" s="403"/>
      <c r="Z85" s="435"/>
      <c r="AA85" s="435"/>
      <c r="AB85" s="435"/>
      <c r="AC85" s="435"/>
      <c r="AD85" s="435"/>
      <c r="AE85" s="434"/>
    </row>
    <row r="86" spans="1:31">
      <c r="A86" s="320" t="str">
        <f>'[1]ALL NEW COMP'!A86</f>
        <v>ALL102</v>
      </c>
      <c r="B86" s="320" t="str">
        <f>'[1]ALL NEW COMP'!B86</f>
        <v>SM161T4VC</v>
      </c>
      <c r="C86" s="59"/>
      <c r="D86" s="73">
        <f>'[1]ALL NEW COMP'!D86</f>
        <v>13</v>
      </c>
      <c r="E86" s="73" t="str">
        <f>'[1]ALL NEW COMP'!E86</f>
        <v>7/8, 1 3/8</v>
      </c>
      <c r="F86" s="73"/>
      <c r="G86" s="411">
        <f>'[1]ALL NEW COMP'!G86</f>
        <v>0</v>
      </c>
      <c r="H86" s="195">
        <f>'[1]ALL NEW COMP'!O86</f>
        <v>5713.72377622378</v>
      </c>
      <c r="I86" s="424"/>
      <c r="J86" s="425" t="str">
        <f>'[1]ALL NEW COMP'!T86</f>
        <v>CU - 160 QC</v>
      </c>
      <c r="K86" s="195">
        <f>'[1]ALL NEW COMP'!W86</f>
        <v>12548.0873930565</v>
      </c>
      <c r="L86" s="195"/>
      <c r="M86" s="426" t="str">
        <f>'[1]ALL NEW COMP'!AB86</f>
        <v>TCU - 150 </v>
      </c>
      <c r="N86" s="424"/>
      <c r="O86" s="195">
        <f>'[1]ALL NEW COMP'!AK86</f>
        <v>15100.2918043734</v>
      </c>
      <c r="P86" s="427">
        <f>'[1]ALL NEW COMP'!AL86</f>
        <v>14997.1172011988</v>
      </c>
      <c r="Q86" s="195">
        <f>'[1]ALL NEW COMP'!AM86</f>
        <v>14721.7320944302</v>
      </c>
      <c r="R86" s="379">
        <f>'[1]ALL NEW COMP'!$AN86</f>
        <v>0</v>
      </c>
      <c r="S86" s="426">
        <f>'[1]ALL NEW COMP'!$AQ86</f>
        <v>0</v>
      </c>
      <c r="T86" s="216"/>
      <c r="U86" s="403"/>
      <c r="Z86" s="435"/>
      <c r="AA86" s="435"/>
      <c r="AB86" s="435"/>
      <c r="AC86" s="435"/>
      <c r="AD86" s="435"/>
      <c r="AE86" s="434"/>
    </row>
    <row r="87" customHeight="1" spans="1:31">
      <c r="A87" s="320" t="str">
        <f>'[1]ALL NEW COMP'!A87</f>
        <v>ALL103</v>
      </c>
      <c r="B87" s="320" t="str">
        <f>'[1]ALL NEW COMP'!B87</f>
        <v>SM185S4CC</v>
      </c>
      <c r="C87" s="59"/>
      <c r="D87" s="73">
        <f>'[1]ALL NEW COMP'!D87</f>
        <v>15</v>
      </c>
      <c r="E87" s="73" t="str">
        <f>'[1]ALL NEW COMP'!E87</f>
        <v>1 1/8, 1 5/8</v>
      </c>
      <c r="F87" s="73"/>
      <c r="G87" s="411">
        <f>'[1]ALL NEW COMP'!G87</f>
        <v>0</v>
      </c>
      <c r="H87" s="195">
        <f>'[1]ALL NEW COMP'!O87</f>
        <v>6308.12937062937</v>
      </c>
      <c r="I87" s="424"/>
      <c r="J87" s="425" t="str">
        <f>'[1]ALL NEW COMP'!T87</f>
        <v>CU - 200 QC</v>
      </c>
      <c r="K87" s="195">
        <f>'[1]ALL NEW COMP'!W87</f>
        <v>14460.9259742106</v>
      </c>
      <c r="L87" s="195"/>
      <c r="M87" s="426" t="str">
        <f>'[1]ALL NEW COMP'!AB87</f>
        <v>TCU - 150 </v>
      </c>
      <c r="N87" s="424"/>
      <c r="O87" s="195">
        <f>'[1]ALL NEW COMP'!AK87</f>
        <v>15872.2975763792</v>
      </c>
      <c r="P87" s="427">
        <f>'[1]ALL NEW COMP'!AL87</f>
        <v>15769.1229732046</v>
      </c>
      <c r="Q87" s="195">
        <f>'[1]ALL NEW COMP'!AM87</f>
        <v>15493.737866436</v>
      </c>
      <c r="R87" s="379" t="str">
        <f>'[1]ALL NEW COMP'!$AN87</f>
        <v>HTC-20</v>
      </c>
      <c r="S87" s="426">
        <f>'[1]ALL NEW COMP'!$AQ87</f>
        <v>12877.3156696391</v>
      </c>
      <c r="T87" s="216"/>
      <c r="U87" s="403"/>
      <c r="Z87" s="435"/>
      <c r="AA87" s="435"/>
      <c r="AB87" s="435"/>
      <c r="AC87" s="435"/>
      <c r="AD87" s="435"/>
      <c r="AE87" s="434"/>
    </row>
    <row r="88" spans="1:31">
      <c r="A88" s="320" t="str">
        <f>'[1]ALL NEW COMP'!A88</f>
        <v>ALL104</v>
      </c>
      <c r="B88" s="320" t="str">
        <f>'[1]ALL NEW COMP'!B88</f>
        <v>SY240A4CBE</v>
      </c>
      <c r="C88" s="59"/>
      <c r="D88" s="73">
        <f>'[1]ALL NEW COMP'!D88</f>
        <v>20</v>
      </c>
      <c r="E88" s="73" t="str">
        <f>'[1]ALL NEW COMP'!E88</f>
        <v>1 1/8, 1 5/8</v>
      </c>
      <c r="F88" s="73"/>
      <c r="G88" s="411">
        <f>'[1]ALL NEW COMP'!G88</f>
        <v>0</v>
      </c>
      <c r="H88" s="195">
        <f>'[1]ALL NEW COMP'!O88</f>
        <v>11302.5780189959</v>
      </c>
      <c r="I88" s="424"/>
      <c r="J88" s="425" t="str">
        <f>'[1]ALL NEW COMP'!T88</f>
        <v>CU - 250 QC</v>
      </c>
      <c r="K88" s="195">
        <f>'[1]ALL NEW COMP'!W88</f>
        <v>22518.7102159232</v>
      </c>
      <c r="L88" s="195"/>
      <c r="M88" s="426" t="str">
        <f>'[1]ALL NEW COMP'!AB88</f>
        <v>TCU - 220</v>
      </c>
      <c r="N88" s="424"/>
      <c r="O88" s="195">
        <f>'[1]ALL NEW COMP'!AK88</f>
        <v>24299.8001636484</v>
      </c>
      <c r="P88" s="427">
        <f>'[1]ALL NEW COMP'!AL88</f>
        <v>24196.6255604738</v>
      </c>
      <c r="Q88" s="195">
        <f>'[1]ALL NEW COMP'!AM88</f>
        <v>23921.2404537053</v>
      </c>
      <c r="R88" s="379" t="str">
        <f>'[1]ALL NEW COMP'!$AN88</f>
        <v>HTC-25</v>
      </c>
      <c r="S88" s="426">
        <f>'[1]ALL NEW COMP'!$AQ88</f>
        <v>19394.2942907051</v>
      </c>
      <c r="T88" s="216"/>
      <c r="U88" s="403"/>
      <c r="Z88" s="435"/>
      <c r="AA88" s="435"/>
      <c r="AB88" s="435"/>
      <c r="AC88" s="435"/>
      <c r="AD88" s="435"/>
      <c r="AE88" s="434"/>
    </row>
    <row r="89" spans="1:31">
      <c r="A89" s="320" t="str">
        <f>'[1]ALL NEW COMP'!A89</f>
        <v>ALL105</v>
      </c>
      <c r="B89" s="320" t="str">
        <f>'[1]ALL NEW COMP'!B89</f>
        <v>SY300A4CBE</v>
      </c>
      <c r="C89" s="59"/>
      <c r="D89" s="73">
        <f>'[1]ALL NEW COMP'!D89</f>
        <v>25</v>
      </c>
      <c r="E89" s="73" t="str">
        <f>'[1]ALL NEW COMP'!E89</f>
        <v>1 1/8, 1 5/8</v>
      </c>
      <c r="F89" s="73"/>
      <c r="G89" s="411">
        <f>'[1]ALL NEW COMP'!G89</f>
        <v>0</v>
      </c>
      <c r="H89" s="195">
        <f>'[1]ALL NEW COMP'!O89</f>
        <v>11368.006993007</v>
      </c>
      <c r="I89" s="424"/>
      <c r="J89" s="425" t="str">
        <f>'[1]ALL NEW COMP'!T89</f>
        <v>CU - 300 QC</v>
      </c>
      <c r="K89" s="195">
        <f>'[1]ALL NEW COMP'!W89</f>
        <v>23954.2214727705</v>
      </c>
      <c r="L89" s="195"/>
      <c r="M89" s="426" t="str">
        <f>'[1]ALL NEW COMP'!AB89</f>
        <v>TCUV - 250</v>
      </c>
      <c r="N89" s="424"/>
      <c r="O89" s="195">
        <f>'[1]ALL NEW COMP'!AK89</f>
        <v>30275.3254064453</v>
      </c>
      <c r="P89" s="427">
        <f>'[1]ALL NEW COMP'!AL89</f>
        <v>30172.1508032707</v>
      </c>
      <c r="Q89" s="195">
        <f>'[1]ALL NEW COMP'!AM89</f>
        <v>29896.7656965021</v>
      </c>
      <c r="R89" s="379" t="str">
        <f>'[1]ALL NEW COMP'!$AN89</f>
        <v>HTC-30</v>
      </c>
      <c r="S89" s="426">
        <f>'[1]ALL NEW COMP'!$AQ89</f>
        <v>20674.220729796</v>
      </c>
      <c r="T89" s="216"/>
      <c r="U89" s="403"/>
      <c r="Z89" s="435"/>
      <c r="AA89" s="435"/>
      <c r="AB89" s="435"/>
      <c r="AC89" s="435"/>
      <c r="AD89" s="435"/>
      <c r="AE89" s="434"/>
    </row>
    <row r="90" spans="1:31">
      <c r="A90" s="320" t="str">
        <f>'[1]ALL NEW COMP'!A90</f>
        <v>ALL106</v>
      </c>
      <c r="B90" s="320" t="str">
        <f>'[1]ALL NEW COMP'!B90</f>
        <v>SY380A4CBE</v>
      </c>
      <c r="C90" s="60"/>
      <c r="D90" s="73">
        <f>'[1]ALL NEW COMP'!D90</f>
        <v>30</v>
      </c>
      <c r="E90" s="73" t="str">
        <f>'[1]ALL NEW COMP'!E90</f>
        <v>1 3/8 ,2 1/8</v>
      </c>
      <c r="F90" s="73"/>
      <c r="G90" s="411">
        <f>'[1]ALL NEW COMP'!G90</f>
        <v>0</v>
      </c>
      <c r="H90" s="195" t="str">
        <f>'[1]ALL NEW COMP'!O90</f>
        <v>~</v>
      </c>
      <c r="I90" s="428"/>
      <c r="J90" s="425" t="str">
        <f>'[1]ALL NEW COMP'!T90</f>
        <v>CU - 350 QC</v>
      </c>
      <c r="K90" s="195">
        <f>'[1]ALL NEW COMP'!W90</f>
        <v>29002.3125954105</v>
      </c>
      <c r="L90" s="195"/>
      <c r="M90" s="426" t="str">
        <f>'[1]ALL NEW COMP'!AB90</f>
        <v>TCUV - 350</v>
      </c>
      <c r="N90" s="424"/>
      <c r="O90" s="195">
        <f>'[1]ALL NEW COMP'!AK90</f>
        <v>35804.9755822803</v>
      </c>
      <c r="P90" s="427">
        <f>'[1]ALL NEW COMP'!AL90</f>
        <v>35701.8009791057</v>
      </c>
      <c r="Q90" s="195">
        <f>'[1]ALL NEW COMP'!AM90</f>
        <v>35426.4158723371</v>
      </c>
      <c r="R90" s="379" t="str">
        <f>'[1]ALL NEW COMP'!$AN90</f>
        <v>HTC-35</v>
      </c>
      <c r="S90" s="426">
        <f>'[1]ALL NEW COMP'!$AQ90</f>
        <v>25486.3396660386</v>
      </c>
      <c r="T90" s="216"/>
      <c r="U90" s="403"/>
      <c r="Z90" s="435"/>
      <c r="AA90" s="435"/>
      <c r="AB90" s="435"/>
      <c r="AC90" s="435"/>
      <c r="AD90" s="435"/>
      <c r="AE90" s="434"/>
    </row>
    <row r="91" customHeight="1" spans="1:31">
      <c r="A91" s="320" t="str">
        <f>'[1]ALL NEW COMP'!A91</f>
        <v>ALL106.1</v>
      </c>
      <c r="B91" s="320" t="str">
        <f>'[1]ALL NEW COMP'!B91</f>
        <v>SZ080A4VC</v>
      </c>
      <c r="C91" s="58" t="s">
        <v>287</v>
      </c>
      <c r="D91" s="73">
        <f>'[1]ALL NEW COMP'!D91</f>
        <v>7</v>
      </c>
      <c r="E91" s="73">
        <f>'[1]ALL NEW COMP'!E91</f>
        <v>0</v>
      </c>
      <c r="F91" s="73"/>
      <c r="G91" s="411">
        <f>'[1]ALL NEW COMP'!G91</f>
        <v>0</v>
      </c>
      <c r="H91" s="195" t="str">
        <f>'[1]ALL NEW COMP'!O91</f>
        <v>~</v>
      </c>
      <c r="I91" s="429" t="s">
        <v>286</v>
      </c>
      <c r="J91" s="425" t="str">
        <f>'[1]ALL NEW COMP'!T91</f>
        <v>CU - 100 QC</v>
      </c>
      <c r="K91" s="195" t="str">
        <f>'[1]ALL NEW COMP'!W91</f>
        <v>~</v>
      </c>
      <c r="L91" s="195"/>
      <c r="M91" s="426">
        <f>'[1]ALL NEW COMP'!AB91</f>
        <v>0</v>
      </c>
      <c r="N91" s="424"/>
      <c r="O91" s="195">
        <f>'[1]ALL NEW COMP'!AK91</f>
        <v>0</v>
      </c>
      <c r="P91" s="427">
        <f>'[1]ALL NEW COMP'!AL91</f>
        <v>0</v>
      </c>
      <c r="Q91" s="195">
        <f>'[1]ALL NEW COMP'!AM91</f>
        <v>0</v>
      </c>
      <c r="R91" s="379">
        <f>'[1]ALL NEW COMP'!$AN91</f>
        <v>0</v>
      </c>
      <c r="S91" s="426">
        <f>'[1]ALL NEW COMP'!$AQ91</f>
        <v>0</v>
      </c>
      <c r="T91" s="216"/>
      <c r="U91" s="403"/>
      <c r="Z91" s="435"/>
      <c r="AA91" s="435"/>
      <c r="AB91" s="435"/>
      <c r="AC91" s="435"/>
      <c r="AD91" s="435"/>
      <c r="AE91" s="434"/>
    </row>
    <row r="92" spans="1:31">
      <c r="A92" s="320" t="str">
        <f>'[1]ALL NEW COMP'!A92</f>
        <v>ALL106.2</v>
      </c>
      <c r="B92" s="320" t="str">
        <f>'[1]ALL NEW COMP'!B92</f>
        <v>SZ090S4VC</v>
      </c>
      <c r="C92" s="59"/>
      <c r="D92" s="73">
        <f>'[1]ALL NEW COMP'!D92</f>
        <v>8</v>
      </c>
      <c r="E92" s="73">
        <f>'[1]ALL NEW COMP'!E92</f>
        <v>0</v>
      </c>
      <c r="F92" s="73"/>
      <c r="G92" s="411">
        <f>'[1]ALL NEW COMP'!G92</f>
        <v>0</v>
      </c>
      <c r="H92" s="195" t="str">
        <f>'[1]ALL NEW COMP'!O92</f>
        <v>~</v>
      </c>
      <c r="I92" s="424"/>
      <c r="J92" s="425" t="str">
        <f>'[1]ALL NEW COMP'!T92</f>
        <v>CU - 125 QC</v>
      </c>
      <c r="K92" s="195" t="str">
        <f>'[1]ALL NEW COMP'!W92</f>
        <v>~</v>
      </c>
      <c r="L92" s="195"/>
      <c r="M92" s="426">
        <f>'[1]ALL NEW COMP'!AB92</f>
        <v>0</v>
      </c>
      <c r="N92" s="424"/>
      <c r="O92" s="195">
        <f>'[1]ALL NEW COMP'!AK92</f>
        <v>0</v>
      </c>
      <c r="P92" s="427">
        <f>'[1]ALL NEW COMP'!AL92</f>
        <v>0</v>
      </c>
      <c r="Q92" s="195">
        <f>'[1]ALL NEW COMP'!AM92</f>
        <v>0</v>
      </c>
      <c r="R92" s="379">
        <f>'[1]ALL NEW COMP'!$AN92</f>
        <v>0</v>
      </c>
      <c r="S92" s="426">
        <f>'[1]ALL NEW COMP'!$AQ92</f>
        <v>0</v>
      </c>
      <c r="T92" s="216"/>
      <c r="U92" s="403"/>
      <c r="Z92" s="435"/>
      <c r="AA92" s="435"/>
      <c r="AB92" s="435"/>
      <c r="AC92" s="435"/>
      <c r="AD92" s="435"/>
      <c r="AE92" s="434"/>
    </row>
    <row r="93" spans="1:31">
      <c r="A93" s="320" t="str">
        <f>'[1]ALL NEW COMP'!A93</f>
        <v>ALL107</v>
      </c>
      <c r="B93" s="320" t="str">
        <f>'[1]ALL NEW COMP'!B93</f>
        <v>SZ110S4VC</v>
      </c>
      <c r="C93" s="59"/>
      <c r="D93" s="73">
        <f>'[1]ALL NEW COMP'!D93</f>
        <v>9</v>
      </c>
      <c r="E93" s="73">
        <f>'[1]ALL NEW COMP'!E93</f>
        <v>0</v>
      </c>
      <c r="F93" s="73"/>
      <c r="G93" s="411">
        <f>'[1]ALL NEW COMP'!G93</f>
        <v>0</v>
      </c>
      <c r="H93" s="195" t="str">
        <f>'[1]ALL NEW COMP'!O93</f>
        <v>~</v>
      </c>
      <c r="I93" s="424"/>
      <c r="J93" s="425" t="str">
        <f>'[1]ALL NEW COMP'!T93</f>
        <v>CU - 125 QC</v>
      </c>
      <c r="K93" s="195" t="str">
        <f>'[1]ALL NEW COMP'!W93</f>
        <v>~</v>
      </c>
      <c r="L93" s="195"/>
      <c r="M93" s="426">
        <f>'[1]ALL NEW COMP'!AB93</f>
        <v>0</v>
      </c>
      <c r="N93" s="424"/>
      <c r="O93" s="195">
        <f>'[1]ALL NEW COMP'!AK93</f>
        <v>0</v>
      </c>
      <c r="P93" s="427">
        <f>'[1]ALL NEW COMP'!AL93</f>
        <v>0</v>
      </c>
      <c r="Q93" s="195">
        <f>'[1]ALL NEW COMP'!AM93</f>
        <v>0</v>
      </c>
      <c r="R93" s="379">
        <f>'[1]ALL NEW COMP'!$AN93</f>
        <v>0</v>
      </c>
      <c r="S93" s="426">
        <f>'[1]ALL NEW COMP'!$AQ93</f>
        <v>0</v>
      </c>
      <c r="T93" s="216"/>
      <c r="U93" s="403"/>
      <c r="Z93" s="435"/>
      <c r="AA93" s="435"/>
      <c r="AB93" s="435"/>
      <c r="AC93" s="435"/>
      <c r="AD93" s="435"/>
      <c r="AE93" s="434"/>
    </row>
    <row r="94" spans="1:31">
      <c r="A94" s="320" t="str">
        <f>'[1]ALL NEW COMP'!A94</f>
        <v>ALL108</v>
      </c>
      <c r="B94" s="320" t="str">
        <f>'[1]ALL NEW COMP'!B94</f>
        <v>SZ120S4VC</v>
      </c>
      <c r="C94" s="59"/>
      <c r="D94" s="73">
        <f>'[1]ALL NEW COMP'!D94</f>
        <v>10</v>
      </c>
      <c r="E94" s="73">
        <f>'[1]ALL NEW COMP'!E94</f>
        <v>0</v>
      </c>
      <c r="F94" s="73"/>
      <c r="G94" s="411">
        <f>'[1]ALL NEW COMP'!G94</f>
        <v>0</v>
      </c>
      <c r="H94" s="195">
        <f>'[1]ALL NEW COMP'!O94</f>
        <v>4762.67482517482</v>
      </c>
      <c r="I94" s="424"/>
      <c r="J94" s="425" t="str">
        <f>'[1]ALL NEW COMP'!T94</f>
        <v>CU - 144 QC</v>
      </c>
      <c r="K94" s="195">
        <f>'[1]ALL NEW COMP'!W94</f>
        <v>10935.079792204</v>
      </c>
      <c r="L94" s="195"/>
      <c r="M94" s="426">
        <f>'[1]ALL NEW COMP'!AB94</f>
        <v>0</v>
      </c>
      <c r="N94" s="424"/>
      <c r="O94" s="195">
        <f>'[1]ALL NEW COMP'!AK94</f>
        <v>0</v>
      </c>
      <c r="P94" s="427">
        <f>'[1]ALL NEW COMP'!AL94</f>
        <v>0</v>
      </c>
      <c r="Q94" s="195">
        <f>'[1]ALL NEW COMP'!AM94</f>
        <v>0</v>
      </c>
      <c r="R94" s="379">
        <f>'[1]ALL NEW COMP'!$AN94</f>
        <v>0</v>
      </c>
      <c r="S94" s="426">
        <f>'[1]ALL NEW COMP'!$AQ94</f>
        <v>0</v>
      </c>
      <c r="T94" s="216"/>
      <c r="U94" s="403"/>
      <c r="Z94" s="435"/>
      <c r="AA94" s="435"/>
      <c r="AB94" s="435"/>
      <c r="AC94" s="435"/>
      <c r="AD94" s="435"/>
      <c r="AE94" s="434"/>
    </row>
    <row r="95" customHeight="1" spans="1:31">
      <c r="A95" s="320" t="str">
        <f>'[1]ALL NEW COMP'!A95</f>
        <v>ALL109</v>
      </c>
      <c r="B95" s="320" t="str">
        <f>'[1]ALL NEW COMP'!B95</f>
        <v>SZ125S4CC</v>
      </c>
      <c r="C95" s="59"/>
      <c r="D95" s="73">
        <f>'[1]ALL NEW COMP'!D95</f>
        <v>10</v>
      </c>
      <c r="E95" s="73">
        <f>'[1]ALL NEW COMP'!E95</f>
        <v>0</v>
      </c>
      <c r="F95" s="73"/>
      <c r="G95" s="411">
        <f>'[1]ALL NEW COMP'!G95</f>
        <v>0</v>
      </c>
      <c r="H95" s="195" t="str">
        <f>'[1]ALL NEW COMP'!O95</f>
        <v>~</v>
      </c>
      <c r="I95" s="424"/>
      <c r="J95" s="425" t="str">
        <f>'[1]ALL NEW COMP'!T95</f>
        <v>CU - 144 QC</v>
      </c>
      <c r="K95" s="195" t="str">
        <f>'[1]ALL NEW COMP'!W95</f>
        <v>~</v>
      </c>
      <c r="L95" s="195"/>
      <c r="M95" s="426">
        <f>'[1]ALL NEW COMP'!AB95</f>
        <v>0</v>
      </c>
      <c r="N95" s="424"/>
      <c r="O95" s="195">
        <f>'[1]ALL NEW COMP'!AK95</f>
        <v>0</v>
      </c>
      <c r="P95" s="427">
        <f>'[1]ALL NEW COMP'!AL95</f>
        <v>0</v>
      </c>
      <c r="Q95" s="195">
        <f>'[1]ALL NEW COMP'!AM95</f>
        <v>0</v>
      </c>
      <c r="R95" s="379">
        <f>'[1]ALL NEW COMP'!$AN95</f>
        <v>0</v>
      </c>
      <c r="S95" s="426">
        <f>'[1]ALL NEW COMP'!$AQ95</f>
        <v>0</v>
      </c>
      <c r="T95" s="216"/>
      <c r="U95" s="403"/>
      <c r="Z95" s="435"/>
      <c r="AA95" s="435"/>
      <c r="AB95" s="435"/>
      <c r="AC95" s="435"/>
      <c r="AD95" s="435"/>
      <c r="AE95" s="434"/>
    </row>
    <row r="96" spans="1:31">
      <c r="A96" s="320" t="str">
        <f>'[1]ALL NEW COMP'!A96</f>
        <v>ALL110</v>
      </c>
      <c r="B96" s="320" t="str">
        <f>'[1]ALL NEW COMP'!B96</f>
        <v>SZ148T4VC</v>
      </c>
      <c r="C96" s="59"/>
      <c r="D96" s="73">
        <f>'[1]ALL NEW COMP'!D96</f>
        <v>12</v>
      </c>
      <c r="E96" s="73">
        <f>'[1]ALL NEW COMP'!E96</f>
        <v>0</v>
      </c>
      <c r="F96" s="73"/>
      <c r="G96" s="411">
        <f>'[1]ALL NEW COMP'!G96</f>
        <v>0</v>
      </c>
      <c r="H96" s="195" t="str">
        <f>'[1]ALL NEW COMP'!O96</f>
        <v>~</v>
      </c>
      <c r="I96" s="424"/>
      <c r="J96" s="425" t="str">
        <f>'[1]ALL NEW COMP'!T96</f>
        <v>CU - 160 QC</v>
      </c>
      <c r="K96" s="195" t="str">
        <f>'[1]ALL NEW COMP'!W96</f>
        <v>~</v>
      </c>
      <c r="L96" s="195"/>
      <c r="M96" s="426">
        <f>'[1]ALL NEW COMP'!AB96</f>
        <v>0</v>
      </c>
      <c r="N96" s="424"/>
      <c r="O96" s="195">
        <f>'[1]ALL NEW COMP'!AK96</f>
        <v>0</v>
      </c>
      <c r="P96" s="427">
        <f>'[1]ALL NEW COMP'!AL96</f>
        <v>0</v>
      </c>
      <c r="Q96" s="195">
        <f>'[1]ALL NEW COMP'!AM96</f>
        <v>0</v>
      </c>
      <c r="R96" s="379">
        <f>'[1]ALL NEW COMP'!$AN96</f>
        <v>0</v>
      </c>
      <c r="S96" s="426">
        <f>'[1]ALL NEW COMP'!$AQ96</f>
        <v>0</v>
      </c>
      <c r="T96" s="216"/>
      <c r="U96" s="403"/>
      <c r="Z96" s="435"/>
      <c r="AA96" s="435"/>
      <c r="AB96" s="435"/>
      <c r="AC96" s="435"/>
      <c r="AD96" s="435"/>
      <c r="AE96" s="434"/>
    </row>
    <row r="97" spans="1:31">
      <c r="A97" s="320" t="str">
        <f>'[1]ALL NEW COMP'!A97</f>
        <v>ALL111</v>
      </c>
      <c r="B97" s="320" t="str">
        <f>'[1]ALL NEW COMP'!B97</f>
        <v>SZ161T4VC</v>
      </c>
      <c r="C97" s="59"/>
      <c r="D97" s="73">
        <f>'[1]ALL NEW COMP'!D97</f>
        <v>13</v>
      </c>
      <c r="E97" s="73">
        <f>'[1]ALL NEW COMP'!E97</f>
        <v>0</v>
      </c>
      <c r="F97" s="73"/>
      <c r="G97" s="411">
        <f>'[1]ALL NEW COMP'!G97</f>
        <v>0</v>
      </c>
      <c r="H97" s="195">
        <f>'[1]ALL NEW COMP'!O97</f>
        <v>6909.96503496504</v>
      </c>
      <c r="I97" s="424"/>
      <c r="J97" s="425" t="str">
        <f>'[1]ALL NEW COMP'!T97</f>
        <v>CU - 160 QC</v>
      </c>
      <c r="K97" s="195">
        <f>'[1]ALL NEW COMP'!W97</f>
        <v>13782.3045647737</v>
      </c>
      <c r="L97" s="195"/>
      <c r="M97" s="426">
        <f>'[1]ALL NEW COMP'!AB97</f>
        <v>0</v>
      </c>
      <c r="N97" s="424"/>
      <c r="O97" s="195">
        <f>'[1]ALL NEW COMP'!AK97</f>
        <v>0</v>
      </c>
      <c r="P97" s="427">
        <f>'[1]ALL NEW COMP'!AL97</f>
        <v>0</v>
      </c>
      <c r="Q97" s="195">
        <f>'[1]ALL NEW COMP'!AM97</f>
        <v>0</v>
      </c>
      <c r="R97" s="379">
        <f>'[1]ALL NEW COMP'!$AN97</f>
        <v>0</v>
      </c>
      <c r="S97" s="426">
        <f>'[1]ALL NEW COMP'!$AQ97</f>
        <v>0</v>
      </c>
      <c r="T97" s="216"/>
      <c r="U97" s="403"/>
      <c r="Z97" s="435"/>
      <c r="AA97" s="435"/>
      <c r="AB97" s="435"/>
      <c r="AC97" s="435"/>
      <c r="AD97" s="435"/>
      <c r="AE97" s="434"/>
    </row>
    <row r="98" spans="1:31">
      <c r="A98" s="320" t="str">
        <f>'[1]ALL NEW COMP'!A98</f>
        <v>ALL112</v>
      </c>
      <c r="B98" s="320" t="str">
        <f>'[1]ALL NEW COMP'!B98</f>
        <v>SZ185S4CC</v>
      </c>
      <c r="C98" s="59"/>
      <c r="D98" s="73">
        <f>'[1]ALL NEW COMP'!D98</f>
        <v>15</v>
      </c>
      <c r="E98" s="73">
        <f>'[1]ALL NEW COMP'!E98</f>
        <v>0</v>
      </c>
      <c r="F98" s="73"/>
      <c r="G98" s="411">
        <f>'[1]ALL NEW COMP'!G98</f>
        <v>0</v>
      </c>
      <c r="H98" s="195">
        <f>'[1]ALL NEW COMP'!O98</f>
        <v>7013.98601398601</v>
      </c>
      <c r="I98" s="424"/>
      <c r="J98" s="425" t="str">
        <f>'[1]ALL NEW COMP'!T98</f>
        <v>CU - 200 QC</v>
      </c>
      <c r="K98" s="195">
        <f>'[1]ALL NEW COMP'!W98</f>
        <v>15030.4606062452</v>
      </c>
      <c r="L98" s="195"/>
      <c r="M98" s="426">
        <f>'[1]ALL NEW COMP'!AB98</f>
        <v>0</v>
      </c>
      <c r="N98" s="424"/>
      <c r="O98" s="195">
        <f>'[1]ALL NEW COMP'!AK98</f>
        <v>0</v>
      </c>
      <c r="P98" s="427">
        <f>'[1]ALL NEW COMP'!AL98</f>
        <v>0</v>
      </c>
      <c r="Q98" s="195">
        <f>'[1]ALL NEW COMP'!AM98</f>
        <v>0</v>
      </c>
      <c r="R98" s="379">
        <f>'[1]ALL NEW COMP'!$AN98</f>
        <v>0</v>
      </c>
      <c r="S98" s="426">
        <f>'[1]ALL NEW COMP'!$AQ98</f>
        <v>0</v>
      </c>
      <c r="T98" s="216"/>
      <c r="U98" s="403"/>
      <c r="Z98" s="435"/>
      <c r="AA98" s="435"/>
      <c r="AB98" s="435"/>
      <c r="AC98" s="435"/>
      <c r="AD98" s="435"/>
      <c r="AE98" s="434"/>
    </row>
    <row r="99" spans="1:31">
      <c r="A99" s="320" t="str">
        <f>'[1]ALL NEW COMP'!A99</f>
        <v>ALL113</v>
      </c>
      <c r="B99" s="320" t="str">
        <f>'[1]ALL NEW COMP'!B99</f>
        <v>SZ185 (ROTALOCK)</v>
      </c>
      <c r="C99" s="59"/>
      <c r="D99" s="73" t="str">
        <f>'[1]ALL NEW COMP'!D99</f>
        <v>15 cw rotalock</v>
      </c>
      <c r="E99" s="73">
        <f>'[1]ALL NEW COMP'!E99</f>
        <v>0</v>
      </c>
      <c r="F99" s="73"/>
      <c r="G99" s="411">
        <f>'[1]ALL NEW COMP'!G99</f>
        <v>0</v>
      </c>
      <c r="H99" s="195" t="str">
        <f>'[1]ALL NEW COMP'!O99</f>
        <v>~</v>
      </c>
      <c r="I99" s="424"/>
      <c r="J99" s="425" t="str">
        <f>'[1]ALL NEW COMP'!T99</f>
        <v>CU - 200 QC</v>
      </c>
      <c r="K99" s="195" t="str">
        <f>'[1]ALL NEW COMP'!W99</f>
        <v>~</v>
      </c>
      <c r="L99" s="195"/>
      <c r="M99" s="426">
        <f>'[1]ALL NEW COMP'!AB99</f>
        <v>0</v>
      </c>
      <c r="N99" s="424"/>
      <c r="O99" s="195">
        <f>'[1]ALL NEW COMP'!AK99</f>
        <v>0</v>
      </c>
      <c r="P99" s="427">
        <f>'[1]ALL NEW COMP'!AL99</f>
        <v>0</v>
      </c>
      <c r="Q99" s="195">
        <f>'[1]ALL NEW COMP'!AM99</f>
        <v>0</v>
      </c>
      <c r="R99" s="379">
        <f>'[1]ALL NEW COMP'!$AN99</f>
        <v>0</v>
      </c>
      <c r="S99" s="426">
        <f>'[1]ALL NEW COMP'!$AQ99</f>
        <v>0</v>
      </c>
      <c r="T99" s="216"/>
      <c r="U99" s="403"/>
      <c r="Z99" s="435"/>
      <c r="AA99" s="435"/>
      <c r="AB99" s="435"/>
      <c r="AC99" s="435"/>
      <c r="AD99" s="435"/>
      <c r="AE99" s="434"/>
    </row>
    <row r="100" spans="1:31">
      <c r="A100" s="320" t="str">
        <f>'[1]ALL NEW COMP'!A100</f>
        <v>ALL113.1</v>
      </c>
      <c r="B100" s="320" t="str">
        <f>'[1]ALL NEW COMP'!B100</f>
        <v>SZ240A4CBE</v>
      </c>
      <c r="C100" s="59"/>
      <c r="D100" s="73">
        <f>'[1]ALL NEW COMP'!D100</f>
        <v>20</v>
      </c>
      <c r="E100" s="73">
        <f>'[1]ALL NEW COMP'!E100</f>
        <v>0</v>
      </c>
      <c r="F100" s="73"/>
      <c r="G100" s="411">
        <f>'[1]ALL NEW COMP'!G100</f>
        <v>0</v>
      </c>
      <c r="H100" s="195" t="str">
        <f>'[1]ALL NEW COMP'!O100</f>
        <v>~</v>
      </c>
      <c r="I100" s="424"/>
      <c r="J100" s="425" t="str">
        <f>'[1]ALL NEW COMP'!T100</f>
        <v>CU - 250 QC</v>
      </c>
      <c r="K100" s="195" t="str">
        <f>'[1]ALL NEW COMP'!W100</f>
        <v>~</v>
      </c>
      <c r="L100" s="195"/>
      <c r="M100" s="426">
        <f>'[1]ALL NEW COMP'!AB100</f>
        <v>0</v>
      </c>
      <c r="N100" s="424"/>
      <c r="O100" s="195">
        <f>'[1]ALL NEW COMP'!AK100</f>
        <v>0</v>
      </c>
      <c r="P100" s="427">
        <f>'[1]ALL NEW COMP'!AL100</f>
        <v>0</v>
      </c>
      <c r="Q100" s="195">
        <f>'[1]ALL NEW COMP'!AM100</f>
        <v>0</v>
      </c>
      <c r="R100" s="379">
        <f>'[1]ALL NEW COMP'!$AN100</f>
        <v>0</v>
      </c>
      <c r="S100" s="426">
        <f>'[1]ALL NEW COMP'!$AQ100</f>
        <v>0</v>
      </c>
      <c r="T100" s="216"/>
      <c r="U100" s="403"/>
      <c r="Z100" s="435"/>
      <c r="AA100" s="435"/>
      <c r="AB100" s="435"/>
      <c r="AC100" s="435"/>
      <c r="AD100" s="435"/>
      <c r="AE100" s="434"/>
    </row>
    <row r="101" spans="1:31">
      <c r="A101" s="320" t="str">
        <f>'[1]ALL NEW COMP'!A101</f>
        <v>ALL113.2</v>
      </c>
      <c r="B101" s="320" t="str">
        <f>'[1]ALL NEW COMP'!B101</f>
        <v>SZ300A4CBE</v>
      </c>
      <c r="C101" s="59"/>
      <c r="D101" s="73">
        <f>'[1]ALL NEW COMP'!D101</f>
        <v>25</v>
      </c>
      <c r="E101" s="73">
        <f>'[1]ALL NEW COMP'!E101</f>
        <v>0</v>
      </c>
      <c r="F101" s="73"/>
      <c r="G101" s="411">
        <f>'[1]ALL NEW COMP'!G101</f>
        <v>0</v>
      </c>
      <c r="H101" s="195" t="str">
        <f>'[1]ALL NEW COMP'!O101</f>
        <v>~</v>
      </c>
      <c r="I101" s="424"/>
      <c r="J101" s="425" t="str">
        <f>'[1]ALL NEW COMP'!T101</f>
        <v>CU - 300 QC</v>
      </c>
      <c r="K101" s="195" t="str">
        <f>'[1]ALL NEW COMP'!W101</f>
        <v>~</v>
      </c>
      <c r="L101" s="195"/>
      <c r="M101" s="426">
        <f>'[1]ALL NEW COMP'!AB101</f>
        <v>0</v>
      </c>
      <c r="N101" s="424"/>
      <c r="O101" s="195">
        <f>'[1]ALL NEW COMP'!AK101</f>
        <v>0</v>
      </c>
      <c r="P101" s="427">
        <f>'[1]ALL NEW COMP'!AL101</f>
        <v>0</v>
      </c>
      <c r="Q101" s="195">
        <f>'[1]ALL NEW COMP'!AM101</f>
        <v>0</v>
      </c>
      <c r="R101" s="379">
        <f>'[1]ALL NEW COMP'!$AN101</f>
        <v>0</v>
      </c>
      <c r="S101" s="426">
        <f>'[1]ALL NEW COMP'!$AQ101</f>
        <v>0</v>
      </c>
      <c r="T101" s="216"/>
      <c r="U101" s="403"/>
      <c r="Z101" s="435"/>
      <c r="AA101" s="435"/>
      <c r="AB101" s="435"/>
      <c r="AC101" s="435"/>
      <c r="AD101" s="435"/>
      <c r="AE101" s="434"/>
    </row>
    <row r="102" spans="1:31">
      <c r="A102" s="320" t="str">
        <f>'[1]ALL NEW COMP'!A102</f>
        <v>ALL113.3</v>
      </c>
      <c r="B102" s="320" t="str">
        <f>'[1]ALL NEW COMP'!B102</f>
        <v>SZ380A4CBI</v>
      </c>
      <c r="C102" s="60"/>
      <c r="D102" s="73">
        <f>'[1]ALL NEW COMP'!D102</f>
        <v>30</v>
      </c>
      <c r="E102" s="73">
        <f>'[1]ALL NEW COMP'!E102</f>
        <v>0</v>
      </c>
      <c r="F102" s="73"/>
      <c r="G102" s="411">
        <f>'[1]ALL NEW COMP'!G102</f>
        <v>0</v>
      </c>
      <c r="H102" s="195" t="str">
        <f>'[1]ALL NEW COMP'!O102</f>
        <v>~</v>
      </c>
      <c r="I102" s="424"/>
      <c r="J102" s="425" t="str">
        <f>'[1]ALL NEW COMP'!T102</f>
        <v>CU - 350 QC</v>
      </c>
      <c r="K102" s="195" t="str">
        <f>'[1]ALL NEW COMP'!W102</f>
        <v>~</v>
      </c>
      <c r="L102" s="195"/>
      <c r="M102" s="426">
        <f>'[1]ALL NEW COMP'!AB102</f>
        <v>0</v>
      </c>
      <c r="N102" s="428"/>
      <c r="O102" s="195">
        <f>'[1]ALL NEW COMP'!AK102</f>
        <v>0</v>
      </c>
      <c r="P102" s="427">
        <f>'[1]ALL NEW COMP'!AL102</f>
        <v>0</v>
      </c>
      <c r="Q102" s="195">
        <f>'[1]ALL NEW COMP'!AM102</f>
        <v>0</v>
      </c>
      <c r="R102" s="379">
        <f>'[1]ALL NEW COMP'!$AN102</f>
        <v>0</v>
      </c>
      <c r="S102" s="426">
        <f>'[1]ALL NEW COMP'!$AQ102</f>
        <v>0</v>
      </c>
      <c r="T102" s="216"/>
      <c r="U102" s="403"/>
      <c r="Z102" s="435"/>
      <c r="AA102" s="435"/>
      <c r="AB102" s="435"/>
      <c r="AC102" s="435"/>
      <c r="AD102" s="435"/>
      <c r="AE102" s="434"/>
    </row>
    <row r="103" customHeight="1" spans="1:31">
      <c r="A103" s="320" t="str">
        <f>'[1]ALL NEW COMP'!A103</f>
        <v>ALL116</v>
      </c>
      <c r="B103" s="320" t="str">
        <f>'[1]ALL NEW COMP'!B103</f>
        <v>SH090A4ALC</v>
      </c>
      <c r="C103" s="58" t="s">
        <v>288</v>
      </c>
      <c r="D103" s="73">
        <f>'[1]ALL NEW COMP'!D103</f>
        <v>7.5</v>
      </c>
      <c r="E103" s="73">
        <f>'[1]ALL NEW COMP'!E103</f>
        <v>0</v>
      </c>
      <c r="F103" s="73"/>
      <c r="G103" s="411">
        <f>'[1]ALL NEW COMP'!G103</f>
        <v>0</v>
      </c>
      <c r="H103" s="195" t="str">
        <f>'[1]ALL NEW COMP'!O103</f>
        <v>~</v>
      </c>
      <c r="I103" s="424"/>
      <c r="J103" s="425">
        <f>'[1]ALL NEW COMP'!T103</f>
        <v>0</v>
      </c>
      <c r="K103" s="195" t="str">
        <f>'[1]ALL NEW COMP'!W103</f>
        <v>~</v>
      </c>
      <c r="L103" s="195"/>
      <c r="M103" s="426">
        <f>'[1]ALL NEW COMP'!AB103</f>
        <v>0</v>
      </c>
      <c r="N103" s="429" t="s">
        <v>274</v>
      </c>
      <c r="O103" s="195">
        <f>'[1]ALL NEW COMP'!AK103</f>
        <v>0</v>
      </c>
      <c r="P103" s="427">
        <f>'[1]ALL NEW COMP'!AL103</f>
        <v>0</v>
      </c>
      <c r="Q103" s="195">
        <f>'[1]ALL NEW COMP'!AM103</f>
        <v>0</v>
      </c>
      <c r="R103" s="379">
        <f>'[1]ALL NEW COMP'!$AN103</f>
        <v>0</v>
      </c>
      <c r="S103" s="426">
        <f>'[1]ALL NEW COMP'!$AQ103</f>
        <v>0</v>
      </c>
      <c r="T103" s="216"/>
      <c r="U103" s="403"/>
      <c r="Z103" s="435"/>
      <c r="AA103" s="435"/>
      <c r="AB103" s="435"/>
      <c r="AC103" s="435"/>
      <c r="AD103" s="435"/>
      <c r="AE103" s="434"/>
    </row>
    <row r="104" spans="1:31">
      <c r="A104" s="320" t="str">
        <f>'[1]ALL NEW COMP'!A104</f>
        <v>ALL116.1</v>
      </c>
      <c r="B104" s="320" t="str">
        <f>'[1]ALL NEW COMP'!B104</f>
        <v>SH105A4ALC</v>
      </c>
      <c r="C104" s="59"/>
      <c r="D104" s="73">
        <f>'[1]ALL NEW COMP'!D104</f>
        <v>9</v>
      </c>
      <c r="E104" s="73">
        <f>'[1]ALL NEW COMP'!E104</f>
        <v>0</v>
      </c>
      <c r="F104" s="73"/>
      <c r="G104" s="411">
        <f>'[1]ALL NEW COMP'!G104</f>
        <v>0</v>
      </c>
      <c r="H104" s="195" t="str">
        <f>'[1]ALL NEW COMP'!O104</f>
        <v>~</v>
      </c>
      <c r="I104" s="424"/>
      <c r="J104" s="425">
        <f>'[1]ALL NEW COMP'!T104</f>
        <v>0</v>
      </c>
      <c r="K104" s="195" t="str">
        <f>'[1]ALL NEW COMP'!W104</f>
        <v>~</v>
      </c>
      <c r="L104" s="195"/>
      <c r="M104" s="426">
        <f>'[1]ALL NEW COMP'!AB104</f>
        <v>0</v>
      </c>
      <c r="N104" s="424"/>
      <c r="O104" s="195">
        <f>'[1]ALL NEW COMP'!AK104</f>
        <v>0</v>
      </c>
      <c r="P104" s="427">
        <f>'[1]ALL NEW COMP'!AL104</f>
        <v>0</v>
      </c>
      <c r="Q104" s="195">
        <f>'[1]ALL NEW COMP'!AM104</f>
        <v>0</v>
      </c>
      <c r="R104" s="379">
        <f>'[1]ALL NEW COMP'!$AN104</f>
        <v>0</v>
      </c>
      <c r="S104" s="426">
        <f>'[1]ALL NEW COMP'!$AQ104</f>
        <v>0</v>
      </c>
      <c r="T104" s="216"/>
      <c r="U104" s="403"/>
      <c r="Z104" s="435"/>
      <c r="AA104" s="435"/>
      <c r="AB104" s="435"/>
      <c r="AC104" s="435"/>
      <c r="AD104" s="435"/>
      <c r="AE104" s="434"/>
    </row>
    <row r="105" customHeight="1" spans="1:31">
      <c r="A105" s="320" t="str">
        <f>'[1]ALL NEW COMP'!A105</f>
        <v>ALL116.2</v>
      </c>
      <c r="B105" s="320" t="str">
        <f>'[1]ALL NEW COMP'!B105</f>
        <v>SH120A4ALC</v>
      </c>
      <c r="C105" s="59"/>
      <c r="D105" s="73">
        <f>'[1]ALL NEW COMP'!D105</f>
        <v>10</v>
      </c>
      <c r="E105" s="73">
        <f>'[1]ALL NEW COMP'!E105</f>
        <v>0</v>
      </c>
      <c r="F105" s="73"/>
      <c r="G105" s="411">
        <f>'[1]ALL NEW COMP'!G105</f>
        <v>0</v>
      </c>
      <c r="H105" s="195" t="str">
        <f>'[1]ALL NEW COMP'!O105</f>
        <v>~</v>
      </c>
      <c r="I105" s="424"/>
      <c r="J105" s="425">
        <f>'[1]ALL NEW COMP'!T105</f>
        <v>0</v>
      </c>
      <c r="K105" s="195" t="str">
        <f>'[1]ALL NEW COMP'!W105</f>
        <v>~</v>
      </c>
      <c r="L105" s="195"/>
      <c r="M105" s="426">
        <f>'[1]ALL NEW COMP'!AB105</f>
        <v>0</v>
      </c>
      <c r="N105" s="424"/>
      <c r="O105" s="195">
        <f>'[1]ALL NEW COMP'!AK105</f>
        <v>0</v>
      </c>
      <c r="P105" s="427">
        <f>'[1]ALL NEW COMP'!AL105</f>
        <v>0</v>
      </c>
      <c r="Q105" s="195">
        <f>'[1]ALL NEW COMP'!AM105</f>
        <v>0</v>
      </c>
      <c r="R105" s="379">
        <f>'[1]ALL NEW COMP'!$AN105</f>
        <v>0</v>
      </c>
      <c r="S105" s="426">
        <f>'[1]ALL NEW COMP'!$AQ105</f>
        <v>0</v>
      </c>
      <c r="T105" s="216"/>
      <c r="U105" s="403"/>
      <c r="Z105" s="435"/>
      <c r="AA105" s="435"/>
      <c r="AB105" s="435"/>
      <c r="AC105" s="435"/>
      <c r="AD105" s="435"/>
      <c r="AE105" s="434"/>
    </row>
    <row r="106" customHeight="1" spans="1:31">
      <c r="A106" s="320" t="str">
        <f>'[1]ALL NEW COMP'!A106</f>
        <v>ALL116.3</v>
      </c>
      <c r="B106" s="320" t="str">
        <f>'[1]ALL NEW COMP'!B106</f>
        <v>SH140A4ALC</v>
      </c>
      <c r="C106" s="59"/>
      <c r="D106" s="73">
        <f>'[1]ALL NEW COMP'!D106</f>
        <v>12</v>
      </c>
      <c r="E106" s="73">
        <f>'[1]ALL NEW COMP'!E106</f>
        <v>0</v>
      </c>
      <c r="F106" s="73"/>
      <c r="G106" s="411">
        <f>'[1]ALL NEW COMP'!G106</f>
        <v>0</v>
      </c>
      <c r="H106" s="195" t="str">
        <f>'[1]ALL NEW COMP'!O106</f>
        <v>~</v>
      </c>
      <c r="I106" s="424"/>
      <c r="J106" s="425">
        <f>'[1]ALL NEW COMP'!T106</f>
        <v>0</v>
      </c>
      <c r="K106" s="195" t="str">
        <f>'[1]ALL NEW COMP'!W106</f>
        <v>~</v>
      </c>
      <c r="L106" s="195"/>
      <c r="M106" s="426">
        <f>'[1]ALL NEW COMP'!AB106</f>
        <v>0</v>
      </c>
      <c r="N106" s="424"/>
      <c r="O106" s="195">
        <f>'[1]ALL NEW COMP'!AK106</f>
        <v>0</v>
      </c>
      <c r="P106" s="427">
        <f>'[1]ALL NEW COMP'!AL106</f>
        <v>0</v>
      </c>
      <c r="Q106" s="195">
        <f>'[1]ALL NEW COMP'!AM106</f>
        <v>0</v>
      </c>
      <c r="R106" s="379">
        <f>'[1]ALL NEW COMP'!$AN106</f>
        <v>0</v>
      </c>
      <c r="S106" s="426">
        <f>'[1]ALL NEW COMP'!$AQ106</f>
        <v>0</v>
      </c>
      <c r="T106" s="216"/>
      <c r="U106" s="403"/>
      <c r="Z106" s="435"/>
      <c r="AA106" s="435"/>
      <c r="AB106" s="435"/>
      <c r="AC106" s="435"/>
      <c r="AD106" s="435"/>
      <c r="AE106" s="434"/>
    </row>
    <row r="107" customHeight="1" spans="1:31">
      <c r="A107" s="320" t="str">
        <f>'[1]ALL NEW COMP'!A107</f>
        <v>ALL117</v>
      </c>
      <c r="B107" s="320" t="str">
        <f>'[1]ALL NEW COMP'!B107</f>
        <v>SH161A4ALC</v>
      </c>
      <c r="C107" s="59"/>
      <c r="D107" s="73">
        <f>'[1]ALL NEW COMP'!D107</f>
        <v>13</v>
      </c>
      <c r="E107" s="73">
        <f>'[1]ALL NEW COMP'!E107</f>
        <v>0</v>
      </c>
      <c r="F107" s="73"/>
      <c r="G107" s="411">
        <f>'[1]ALL NEW COMP'!G107</f>
        <v>0</v>
      </c>
      <c r="H107" s="195" t="str">
        <f>'[1]ALL NEW COMP'!O107</f>
        <v>~</v>
      </c>
      <c r="I107" s="424"/>
      <c r="J107" s="425">
        <f>'[1]ALL NEW COMP'!T107</f>
        <v>0</v>
      </c>
      <c r="K107" s="195" t="str">
        <f>'[1]ALL NEW COMP'!W107</f>
        <v>~</v>
      </c>
      <c r="L107" s="195"/>
      <c r="M107" s="426">
        <f>'[1]ALL NEW COMP'!AB107</f>
        <v>0</v>
      </c>
      <c r="N107" s="424"/>
      <c r="O107" s="195">
        <f>'[1]ALL NEW COMP'!AK107</f>
        <v>0</v>
      </c>
      <c r="P107" s="427">
        <f>'[1]ALL NEW COMP'!AL107</f>
        <v>0</v>
      </c>
      <c r="Q107" s="195">
        <f>'[1]ALL NEW COMP'!AM107</f>
        <v>0</v>
      </c>
      <c r="R107" s="379">
        <f>'[1]ALL NEW COMP'!$AN107</f>
        <v>0</v>
      </c>
      <c r="S107" s="426">
        <f>'[1]ALL NEW COMP'!$AQ107</f>
        <v>0</v>
      </c>
      <c r="T107" s="216"/>
      <c r="U107" s="403"/>
      <c r="Z107" s="435"/>
      <c r="AA107" s="435"/>
      <c r="AB107" s="435"/>
      <c r="AC107" s="435"/>
      <c r="AD107" s="435"/>
      <c r="AE107" s="434"/>
    </row>
    <row r="108" spans="1:31">
      <c r="A108" s="320" t="str">
        <f>'[1]ALL NEW COMP'!A108</f>
        <v>ALL117.1</v>
      </c>
      <c r="B108" s="320" t="str">
        <f>'[1]ALL NEW COMP'!B108</f>
        <v>SH180B4ABE</v>
      </c>
      <c r="C108" s="59"/>
      <c r="D108" s="73">
        <f>'[1]ALL NEW COMP'!D108</f>
        <v>15</v>
      </c>
      <c r="E108" s="73">
        <f>'[1]ALL NEW COMP'!E108</f>
        <v>0</v>
      </c>
      <c r="F108" s="73"/>
      <c r="G108" s="411">
        <f>'[1]ALL NEW COMP'!G108</f>
        <v>0</v>
      </c>
      <c r="H108" s="195" t="str">
        <f>'[1]ALL NEW COMP'!O108</f>
        <v>~</v>
      </c>
      <c r="I108" s="424"/>
      <c r="J108" s="425">
        <f>'[1]ALL NEW COMP'!T108</f>
        <v>0</v>
      </c>
      <c r="K108" s="195" t="str">
        <f>'[1]ALL NEW COMP'!W108</f>
        <v>~</v>
      </c>
      <c r="L108" s="195"/>
      <c r="M108" s="426">
        <f>'[1]ALL NEW COMP'!AB108</f>
        <v>0</v>
      </c>
      <c r="N108" s="424"/>
      <c r="O108" s="195">
        <f>'[1]ALL NEW COMP'!AK108</f>
        <v>0</v>
      </c>
      <c r="P108" s="427">
        <f>'[1]ALL NEW COMP'!AL108</f>
        <v>0</v>
      </c>
      <c r="Q108" s="195">
        <f>'[1]ALL NEW COMP'!AM108</f>
        <v>0</v>
      </c>
      <c r="R108" s="379">
        <f>'[1]ALL NEW COMP'!$AN108</f>
        <v>0</v>
      </c>
      <c r="S108" s="426">
        <f>'[1]ALL NEW COMP'!$AQ108</f>
        <v>0</v>
      </c>
      <c r="T108" s="216"/>
      <c r="U108" s="403"/>
      <c r="Z108" s="435"/>
      <c r="AA108" s="435"/>
      <c r="AB108" s="435"/>
      <c r="AC108" s="435"/>
      <c r="AD108" s="435"/>
      <c r="AE108" s="434"/>
    </row>
    <row r="109" spans="1:31">
      <c r="A109" s="320" t="str">
        <f>'[1]ALL NEW COMP'!A109</f>
        <v>ALL118</v>
      </c>
      <c r="B109" s="320" t="str">
        <f>'[1]ALL NEW COMP'!B109</f>
        <v>SH184A4ALC</v>
      </c>
      <c r="C109" s="59"/>
      <c r="D109" s="73">
        <f>'[1]ALL NEW COMP'!D109</f>
        <v>15</v>
      </c>
      <c r="E109" s="73">
        <f>'[1]ALL NEW COMP'!E109</f>
        <v>0</v>
      </c>
      <c r="F109" s="73"/>
      <c r="G109" s="411">
        <f>'[1]ALL NEW COMP'!G109</f>
        <v>0</v>
      </c>
      <c r="H109" s="195" t="str">
        <f>'[1]ALL NEW COMP'!O109</f>
        <v>~</v>
      </c>
      <c r="I109" s="424"/>
      <c r="J109" s="425">
        <f>'[1]ALL NEW COMP'!T109</f>
        <v>0</v>
      </c>
      <c r="K109" s="195" t="str">
        <f>'[1]ALL NEW COMP'!W109</f>
        <v>~</v>
      </c>
      <c r="L109" s="195"/>
      <c r="M109" s="426">
        <f>'[1]ALL NEW COMP'!AB109</f>
        <v>0</v>
      </c>
      <c r="N109" s="424"/>
      <c r="O109" s="195">
        <f>'[1]ALL NEW COMP'!AK109</f>
        <v>0</v>
      </c>
      <c r="P109" s="427">
        <f>'[1]ALL NEW COMP'!AL109</f>
        <v>0</v>
      </c>
      <c r="Q109" s="195">
        <f>'[1]ALL NEW COMP'!AM109</f>
        <v>0</v>
      </c>
      <c r="R109" s="379">
        <f>'[1]ALL NEW COMP'!$AN109</f>
        <v>0</v>
      </c>
      <c r="S109" s="426">
        <f>'[1]ALL NEW COMP'!$AQ109</f>
        <v>0</v>
      </c>
      <c r="T109" s="216"/>
      <c r="U109" s="403"/>
      <c r="Z109" s="435"/>
      <c r="AA109" s="435"/>
      <c r="AB109" s="435"/>
      <c r="AC109" s="435"/>
      <c r="AD109" s="435"/>
      <c r="AE109" s="434"/>
    </row>
    <row r="110" spans="1:31">
      <c r="A110" s="320" t="str">
        <f>'[1]ALL NEW COMP'!A110</f>
        <v>ALL119</v>
      </c>
      <c r="B110" s="320" t="str">
        <f>'[1]ALL NEW COMP'!B110</f>
        <v>SH240A4ABE</v>
      </c>
      <c r="C110" s="59"/>
      <c r="D110" s="73">
        <f>'[1]ALL NEW COMP'!D110</f>
        <v>20</v>
      </c>
      <c r="E110" s="73">
        <f>'[1]ALL NEW COMP'!E110</f>
        <v>0</v>
      </c>
      <c r="F110" s="73"/>
      <c r="G110" s="411">
        <f>'[1]ALL NEW COMP'!G110</f>
        <v>0</v>
      </c>
      <c r="H110" s="195" t="str">
        <f>'[1]ALL NEW COMP'!O110</f>
        <v>~</v>
      </c>
      <c r="I110" s="424"/>
      <c r="J110" s="425">
        <f>'[1]ALL NEW COMP'!T110</f>
        <v>0</v>
      </c>
      <c r="K110" s="195" t="str">
        <f>'[1]ALL NEW COMP'!W110</f>
        <v>~</v>
      </c>
      <c r="L110" s="195"/>
      <c r="M110" s="426">
        <f>'[1]ALL NEW COMP'!AB110</f>
        <v>0</v>
      </c>
      <c r="N110" s="424"/>
      <c r="O110" s="195">
        <f>'[1]ALL NEW COMP'!AK110</f>
        <v>0</v>
      </c>
      <c r="P110" s="427">
        <f>'[1]ALL NEW COMP'!AL110</f>
        <v>0</v>
      </c>
      <c r="Q110" s="195">
        <f>'[1]ALL NEW COMP'!AM110</f>
        <v>0</v>
      </c>
      <c r="R110" s="379">
        <f>'[1]ALL NEW COMP'!$AN110</f>
        <v>0</v>
      </c>
      <c r="S110" s="426">
        <f>'[1]ALL NEW COMP'!$AQ110</f>
        <v>0</v>
      </c>
      <c r="T110" s="216"/>
      <c r="U110" s="403"/>
      <c r="Z110" s="435"/>
      <c r="AA110" s="435"/>
      <c r="AB110" s="435"/>
      <c r="AC110" s="435"/>
      <c r="AD110" s="435"/>
      <c r="AE110" s="434"/>
    </row>
    <row r="111" spans="1:31">
      <c r="A111" s="320" t="str">
        <f>'[1]ALL NEW COMP'!A111</f>
        <v>ALL120</v>
      </c>
      <c r="B111" s="320" t="str">
        <f>'[1]ALL NEW COMP'!B111</f>
        <v>CH290A4AB</v>
      </c>
      <c r="C111" s="59"/>
      <c r="D111" s="73">
        <f>'[1]ALL NEW COMP'!D111</f>
        <v>25</v>
      </c>
      <c r="E111" s="73" t="str">
        <f>'[1]ALL NEW COMP'!E111</f>
        <v>2UNIT</v>
      </c>
      <c r="F111" s="73"/>
      <c r="G111" s="411" t="str">
        <f>'[1]ALL NEW COMP'!G111</f>
        <v>YORK</v>
      </c>
      <c r="H111" s="195">
        <f>'[1]ALL NEW COMP'!O111</f>
        <v>11397.7272727273</v>
      </c>
      <c r="I111" s="424"/>
      <c r="J111" s="425">
        <f>'[1]ALL NEW COMP'!T111</f>
        <v>0</v>
      </c>
      <c r="K111" s="195" t="str">
        <f>'[1]ALL NEW COMP'!W111</f>
        <v>~</v>
      </c>
      <c r="L111" s="195"/>
      <c r="M111" s="426">
        <f>'[1]ALL NEW COMP'!AB111</f>
        <v>0</v>
      </c>
      <c r="N111" s="424"/>
      <c r="O111" s="195">
        <f>'[1]ALL NEW COMP'!AK111</f>
        <v>0</v>
      </c>
      <c r="P111" s="427">
        <f>'[1]ALL NEW COMP'!AL111</f>
        <v>0</v>
      </c>
      <c r="Q111" s="195">
        <f>'[1]ALL NEW COMP'!AM111</f>
        <v>0</v>
      </c>
      <c r="R111" s="379">
        <f>'[1]ALL NEW COMP'!$AN111</f>
        <v>0</v>
      </c>
      <c r="S111" s="426">
        <f>'[1]ALL NEW COMP'!$AQ111</f>
        <v>0</v>
      </c>
      <c r="T111" s="216"/>
      <c r="U111" s="403"/>
      <c r="Z111" s="435"/>
      <c r="AA111" s="435"/>
      <c r="AB111" s="435"/>
      <c r="AC111" s="435"/>
      <c r="AD111" s="435"/>
      <c r="AE111" s="434"/>
    </row>
    <row r="112" spans="1:31">
      <c r="A112" s="320">
        <f>'[1]ALL NEW COMP'!A112</f>
        <v>0</v>
      </c>
      <c r="B112" s="320" t="str">
        <f>'[1]ALL NEW COMP'!B112</f>
        <v>SH295A4BBA</v>
      </c>
      <c r="C112" s="59"/>
      <c r="D112" s="73">
        <f>'[1]ALL NEW COMP'!D112</f>
        <v>25</v>
      </c>
      <c r="E112" s="73">
        <f>'[1]ALL NEW COMP'!E112</f>
        <v>0</v>
      </c>
      <c r="F112" s="73"/>
      <c r="G112" s="411">
        <f>'[1]ALL NEW COMP'!G112</f>
        <v>0</v>
      </c>
      <c r="H112" s="195" t="str">
        <f>'[1]ALL NEW COMP'!O112</f>
        <v>~</v>
      </c>
      <c r="I112" s="424"/>
      <c r="J112" s="425">
        <f>'[1]ALL NEW COMP'!T112</f>
        <v>0</v>
      </c>
      <c r="K112" s="195" t="str">
        <f>'[1]ALL NEW COMP'!W112</f>
        <v>~</v>
      </c>
      <c r="L112" s="195"/>
      <c r="M112" s="426">
        <f>'[1]ALL NEW COMP'!AB112</f>
        <v>0</v>
      </c>
      <c r="N112" s="424"/>
      <c r="O112" s="195">
        <f>'[1]ALL NEW COMP'!AK112</f>
        <v>0</v>
      </c>
      <c r="P112" s="427">
        <f>'[1]ALL NEW COMP'!AL112</f>
        <v>0</v>
      </c>
      <c r="Q112" s="195">
        <f>'[1]ALL NEW COMP'!AM112</f>
        <v>0</v>
      </c>
      <c r="R112" s="379">
        <f>'[1]ALL NEW COMP'!$AN112</f>
        <v>0</v>
      </c>
      <c r="S112" s="426">
        <f>'[1]ALL NEW COMP'!$AQ112</f>
        <v>0</v>
      </c>
      <c r="T112" s="216"/>
      <c r="U112" s="403"/>
      <c r="Z112" s="435"/>
      <c r="AA112" s="435"/>
      <c r="AB112" s="435"/>
      <c r="AC112" s="435"/>
      <c r="AD112" s="435"/>
      <c r="AE112" s="434"/>
    </row>
    <row r="113" customHeight="1" spans="1:31">
      <c r="A113" s="320">
        <f>'[1]ALL NEW COMP'!A113</f>
        <v>0</v>
      </c>
      <c r="B113" s="320" t="str">
        <f>'[1]ALL NEW COMP'!B113</f>
        <v>SH380A4ABB</v>
      </c>
      <c r="C113" s="60"/>
      <c r="D113" s="73">
        <f>'[1]ALL NEW COMP'!D113</f>
        <v>30</v>
      </c>
      <c r="E113" s="73">
        <f>'[1]ALL NEW COMP'!E113</f>
        <v>0</v>
      </c>
      <c r="F113" s="73"/>
      <c r="G113" s="411">
        <f>'[1]ALL NEW COMP'!G113</f>
        <v>0</v>
      </c>
      <c r="H113" s="195" t="str">
        <f>'[1]ALL NEW COMP'!O113</f>
        <v>~</v>
      </c>
      <c r="I113" s="428"/>
      <c r="J113" s="425">
        <f>'[1]ALL NEW COMP'!T113</f>
        <v>0</v>
      </c>
      <c r="K113" s="195" t="str">
        <f>'[1]ALL NEW COMP'!W113</f>
        <v>~</v>
      </c>
      <c r="L113" s="195"/>
      <c r="M113" s="426">
        <f>'[1]ALL NEW COMP'!AB113</f>
        <v>0</v>
      </c>
      <c r="N113" s="428"/>
      <c r="O113" s="195">
        <f>'[1]ALL NEW COMP'!AK113</f>
        <v>0</v>
      </c>
      <c r="P113" s="427">
        <f>'[1]ALL NEW COMP'!AL113</f>
        <v>0</v>
      </c>
      <c r="Q113" s="195">
        <f>'[1]ALL NEW COMP'!AM113</f>
        <v>0</v>
      </c>
      <c r="R113" s="379">
        <f>'[1]ALL NEW COMP'!$AN113</f>
        <v>0</v>
      </c>
      <c r="S113" s="426">
        <f>'[1]ALL NEW COMP'!$AQ113</f>
        <v>0</v>
      </c>
      <c r="T113" s="216"/>
      <c r="Z113" s="435"/>
      <c r="AA113" s="435"/>
      <c r="AB113" s="435"/>
      <c r="AC113" s="435"/>
      <c r="AD113" s="435"/>
      <c r="AE113" s="434"/>
    </row>
    <row r="114" customHeight="1" spans="1:31">
      <c r="A114" s="320" t="str">
        <f>'[1]ALL NEW COMP'!A114</f>
        <v>ALL121.2</v>
      </c>
      <c r="B114" s="320" t="str">
        <f>'[1]ALL NEW COMP'!B114</f>
        <v>MLZ021T4LP9A</v>
      </c>
      <c r="C114" s="58" t="s">
        <v>289</v>
      </c>
      <c r="D114" s="73">
        <f>'[1]ALL NEW COMP'!D114</f>
        <v>3</v>
      </c>
      <c r="E114" s="73">
        <f>'[1]ALL NEW COMP'!E114</f>
        <v>0</v>
      </c>
      <c r="F114" s="73"/>
      <c r="G114" s="411">
        <f>'[1]ALL NEW COMP'!G114</f>
        <v>0</v>
      </c>
      <c r="H114" s="195">
        <f>'[1]ALL NEW COMP'!O114</f>
        <v>1685.95716783217</v>
      </c>
      <c r="I114" s="439"/>
      <c r="J114" s="425" t="str">
        <f>'[1]ALL NEW COMP'!T114</f>
        <v>CU - 40  QC</v>
      </c>
      <c r="K114" s="195">
        <f>'[1]ALL NEW COMP'!W114</f>
        <v>4541.84812449534</v>
      </c>
      <c r="L114" s="195"/>
      <c r="M114" s="426" t="str">
        <f>'[1]ALL NEW COMP'!AB114</f>
        <v>BCU - 50  </v>
      </c>
      <c r="N114" s="440" t="s">
        <v>274</v>
      </c>
      <c r="O114" s="195">
        <f>'[1]ALL NEW COMP'!AK114</f>
        <v>5179.36339436493</v>
      </c>
      <c r="P114" s="427">
        <f>'[1]ALL NEW COMP'!AL114</f>
        <v>5076.18879119033</v>
      </c>
      <c r="Q114" s="195">
        <f>'[1]ALL NEW COMP'!AM114</f>
        <v>4800.80368442177</v>
      </c>
      <c r="R114" s="379">
        <f>'[1]ALL NEW COMP'!$AN114</f>
        <v>0</v>
      </c>
      <c r="S114" s="426">
        <f>'[1]ALL NEW COMP'!$AQ114</f>
        <v>0</v>
      </c>
      <c r="T114" s="216"/>
      <c r="Z114" s="435"/>
      <c r="AA114" s="435"/>
      <c r="AB114" s="435"/>
      <c r="AC114" s="435"/>
      <c r="AD114" s="435"/>
      <c r="AE114" s="434"/>
    </row>
    <row r="115" customHeight="1" spans="1:31">
      <c r="A115" s="320" t="str">
        <f>'[1]ALL NEW COMP'!A115</f>
        <v>ALL121.3</v>
      </c>
      <c r="B115" s="320" t="str">
        <f>'[1]ALL NEW COMP'!B115</f>
        <v>MLZ030T4LC9A</v>
      </c>
      <c r="C115" s="59"/>
      <c r="D115" s="73">
        <f>'[1]ALL NEW COMP'!D115</f>
        <v>4</v>
      </c>
      <c r="E115" s="73">
        <f>'[1]ALL NEW COMP'!E115</f>
        <v>0</v>
      </c>
      <c r="F115" s="73"/>
      <c r="G115" s="411">
        <f>'[1]ALL NEW COMP'!G115</f>
        <v>0</v>
      </c>
      <c r="H115" s="195">
        <f>'[1]ALL NEW COMP'!O115</f>
        <v>2118.75874125874</v>
      </c>
      <c r="I115" s="439"/>
      <c r="J115" s="425" t="str">
        <f>'[1]ALL NEW COMP'!T115</f>
        <v>CU - 64 QC</v>
      </c>
      <c r="K115" s="195">
        <f>'[1]ALL NEW COMP'!W115</f>
        <v>6044.28388657495</v>
      </c>
      <c r="L115" s="195"/>
      <c r="M115" s="426" t="str">
        <f>'[1]ALL NEW COMP'!AB115</f>
        <v>BCU - 55</v>
      </c>
      <c r="N115" s="439"/>
      <c r="O115" s="195">
        <f>'[1]ALL NEW COMP'!AK115</f>
        <v>5963.46039693146</v>
      </c>
      <c r="P115" s="427">
        <f>'[1]ALL NEW COMP'!AL115</f>
        <v>5860.28579375686</v>
      </c>
      <c r="Q115" s="195">
        <f>'[1]ALL NEW COMP'!AM115</f>
        <v>5584.9006869883</v>
      </c>
      <c r="R115" s="379">
        <f>'[1]ALL NEW COMP'!$AN115</f>
        <v>0</v>
      </c>
      <c r="S115" s="426">
        <f>'[1]ALL NEW COMP'!$AQ115</f>
        <v>0</v>
      </c>
      <c r="T115" s="216"/>
      <c r="Z115" s="435"/>
      <c r="AA115" s="435"/>
      <c r="AB115" s="435"/>
      <c r="AC115" s="435"/>
      <c r="AD115" s="435"/>
      <c r="AE115" s="434"/>
    </row>
    <row r="116" customHeight="1" spans="1:31">
      <c r="A116" s="320" t="str">
        <f>'[1]ALL NEW COMP'!A116</f>
        <v>ALL121.4</v>
      </c>
      <c r="B116" s="320" t="str">
        <f>'[1]ALL NEW COMP'!B116</f>
        <v>MLZ038T4LC9A</v>
      </c>
      <c r="C116" s="59"/>
      <c r="D116" s="73">
        <f>'[1]ALL NEW COMP'!D116</f>
        <v>5</v>
      </c>
      <c r="E116" s="73">
        <f>'[1]ALL NEW COMP'!E116</f>
        <v>0</v>
      </c>
      <c r="F116" s="73"/>
      <c r="G116" s="411">
        <f>'[1]ALL NEW COMP'!G116</f>
        <v>0</v>
      </c>
      <c r="H116" s="195">
        <f>'[1]ALL NEW COMP'!O116</f>
        <v>2259.14478840125</v>
      </c>
      <c r="I116" s="439"/>
      <c r="J116" s="425" t="str">
        <f>'[1]ALL NEW COMP'!T116</f>
        <v>CU - 72 QC</v>
      </c>
      <c r="K116" s="195">
        <f>'[1]ALL NEW COMP'!W116</f>
        <v>6135.24662908519</v>
      </c>
      <c r="L116" s="195"/>
      <c r="M116" s="426" t="str">
        <f>'[1]ALL NEW COMP'!AB116</f>
        <v>BCU - 64  </v>
      </c>
      <c r="N116" s="439"/>
      <c r="O116" s="195">
        <f>'[1]ALL NEW COMP'!AK116</f>
        <v>6411.56023630879</v>
      </c>
      <c r="P116" s="427">
        <f>'[1]ALL NEW COMP'!AL116</f>
        <v>6308.38563313419</v>
      </c>
      <c r="Q116" s="195">
        <f>'[1]ALL NEW COMP'!AM116</f>
        <v>6033.00052636564</v>
      </c>
      <c r="R116" s="379">
        <f>'[1]ALL NEW COMP'!$AN116</f>
        <v>0</v>
      </c>
      <c r="S116" s="426">
        <f>'[1]ALL NEW COMP'!$AQ116</f>
        <v>0</v>
      </c>
      <c r="T116" s="216"/>
      <c r="Z116" s="435"/>
      <c r="AA116" s="435"/>
      <c r="AB116" s="435"/>
      <c r="AC116" s="435"/>
      <c r="AD116" s="435"/>
      <c r="AE116" s="434"/>
    </row>
    <row r="117" spans="1:31">
      <c r="A117" s="320" t="str">
        <f>'[1]ALL NEW COMP'!A117</f>
        <v>ALL121.5</v>
      </c>
      <c r="B117" s="320" t="str">
        <f>'[1]ALL NEW COMP'!B117</f>
        <v>MLZ045T4LC9A</v>
      </c>
      <c r="C117" s="59"/>
      <c r="D117" s="73">
        <f>'[1]ALL NEW COMP'!D117</f>
        <v>6</v>
      </c>
      <c r="E117" s="73">
        <f>'[1]ALL NEW COMP'!E117</f>
        <v>0</v>
      </c>
      <c r="F117" s="73"/>
      <c r="G117" s="411">
        <f>'[1]ALL NEW COMP'!G117</f>
        <v>0</v>
      </c>
      <c r="H117" s="195">
        <f>'[1]ALL NEW COMP'!O117</f>
        <v>2516.26748251748</v>
      </c>
      <c r="I117" s="439"/>
      <c r="J117" s="425" t="str">
        <f>'[1]ALL NEW COMP'!T117</f>
        <v>CU - 90 QC</v>
      </c>
      <c r="K117" s="195">
        <f>'[1]ALL NEW COMP'!W117</f>
        <v>7045.11853141835</v>
      </c>
      <c r="L117" s="195"/>
      <c r="M117" s="426" t="str">
        <f>'[1]ALL NEW COMP'!AB117</f>
        <v>BCU - 72</v>
      </c>
      <c r="N117" s="439"/>
      <c r="O117" s="195">
        <f>'[1]ALL NEW COMP'!AK117</f>
        <v>7286.15079525348</v>
      </c>
      <c r="P117" s="427">
        <f>'[1]ALL NEW COMP'!AL117</f>
        <v>7182.97619207887</v>
      </c>
      <c r="Q117" s="195">
        <f>'[1]ALL NEW COMP'!AM117</f>
        <v>6907.59108531032</v>
      </c>
      <c r="R117" s="379">
        <f>'[1]ALL NEW COMP'!$AN117</f>
        <v>0</v>
      </c>
      <c r="S117" s="426">
        <f>'[1]ALL NEW COMP'!$AQ117</f>
        <v>0</v>
      </c>
      <c r="T117" s="216"/>
      <c r="Z117" s="435"/>
      <c r="AA117" s="435"/>
      <c r="AB117" s="435"/>
      <c r="AC117" s="435"/>
      <c r="AD117" s="435"/>
      <c r="AE117" s="434"/>
    </row>
    <row r="118" spans="1:31">
      <c r="A118" s="320" t="str">
        <f>'[1]ALL NEW COMP'!A118</f>
        <v>ALL121.6</v>
      </c>
      <c r="B118" s="320" t="str">
        <f>'[1]ALL NEW COMP'!B118</f>
        <v>MLZ048T4LC9A</v>
      </c>
      <c r="C118" s="59"/>
      <c r="D118" s="73">
        <f>'[1]ALL NEW COMP'!D118</f>
        <v>7</v>
      </c>
      <c r="E118" s="73">
        <f>'[1]ALL NEW COMP'!E118</f>
        <v>0</v>
      </c>
      <c r="F118" s="73"/>
      <c r="G118" s="411">
        <f>'[1]ALL NEW COMP'!G118</f>
        <v>0</v>
      </c>
      <c r="H118" s="195">
        <f>'[1]ALL NEW COMP'!O118</f>
        <v>3398.73688811189</v>
      </c>
      <c r="I118" s="439"/>
      <c r="J118" s="425" t="str">
        <f>'[1]ALL NEW COMP'!T118</f>
        <v>CU - 100 QC</v>
      </c>
      <c r="K118" s="195">
        <f>'[1]ALL NEW COMP'!W118</f>
        <v>8146.84399387424</v>
      </c>
      <c r="L118" s="195"/>
      <c r="M118" s="426" t="str">
        <f>'[1]ALL NEW COMP'!AB118</f>
        <v>BCU - 100</v>
      </c>
      <c r="N118" s="439"/>
      <c r="O118" s="195">
        <f>'[1]ALL NEW COMP'!AK118</f>
        <v>8417.82969164016</v>
      </c>
      <c r="P118" s="427">
        <f>'[1]ALL NEW COMP'!AL118</f>
        <v>8314.65508846556</v>
      </c>
      <c r="Q118" s="195">
        <f>'[1]ALL NEW COMP'!AM118</f>
        <v>8039.269981697</v>
      </c>
      <c r="R118" s="379">
        <f>'[1]ALL NEW COMP'!$AN118</f>
        <v>0</v>
      </c>
      <c r="S118" s="426">
        <f>'[1]ALL NEW COMP'!$AQ118</f>
        <v>0</v>
      </c>
      <c r="T118" s="216"/>
      <c r="Z118" s="435"/>
      <c r="AA118" s="435"/>
      <c r="AB118" s="435"/>
      <c r="AC118" s="435"/>
      <c r="AD118" s="435"/>
      <c r="AE118" s="434"/>
    </row>
    <row r="119" spans="1:31">
      <c r="A119" s="320" t="str">
        <f>'[1]ALL NEW COMP'!A119</f>
        <v>ALL121.7</v>
      </c>
      <c r="B119" s="320" t="str">
        <f>'[1]ALL NEW COMP'!B119</f>
        <v>MLZ058T4LC9A</v>
      </c>
      <c r="C119" s="59"/>
      <c r="D119" s="73">
        <f>'[1]ALL NEW COMP'!D119</f>
        <v>8</v>
      </c>
      <c r="E119" s="73">
        <f>'[1]ALL NEW COMP'!E119</f>
        <v>0</v>
      </c>
      <c r="F119" s="73"/>
      <c r="G119" s="411">
        <f>'[1]ALL NEW COMP'!G119</f>
        <v>0</v>
      </c>
      <c r="H119" s="195">
        <f>'[1]ALL NEW COMP'!O119</f>
        <v>4066.55157342657</v>
      </c>
      <c r="I119" s="439"/>
      <c r="J119" s="425" t="str">
        <f>'[1]ALL NEW COMP'!T119</f>
        <v>CU - 125 QC</v>
      </c>
      <c r="K119" s="195">
        <f>'[1]ALL NEW COMP'!W119</f>
        <v>10383.5975938817</v>
      </c>
      <c r="L119" s="195"/>
      <c r="M119" s="426" t="str">
        <f>'[1]ALL NEW COMP'!AB119</f>
        <v>LCU-08</v>
      </c>
      <c r="N119" s="440" t="s">
        <v>290</v>
      </c>
      <c r="O119" s="195">
        <f>'[1]ALL NEW COMP'!AK119</f>
        <v>10953.7923256312</v>
      </c>
      <c r="P119" s="427">
        <f>'[1]ALL NEW COMP'!AL119</f>
        <v>10850.6177224565</v>
      </c>
      <c r="Q119" s="195">
        <f>'[1]ALL NEW COMP'!AM119</f>
        <v>10575.232615688</v>
      </c>
      <c r="R119" s="379">
        <f>'[1]ALL NEW COMP'!$AN119</f>
        <v>0</v>
      </c>
      <c r="S119" s="426">
        <f>'[1]ALL NEW COMP'!$AQ119</f>
        <v>0</v>
      </c>
      <c r="T119" s="216"/>
      <c r="Z119" s="435"/>
      <c r="AA119" s="435"/>
      <c r="AB119" s="435"/>
      <c r="AC119" s="435"/>
      <c r="AD119" s="435"/>
      <c r="AE119" s="434"/>
    </row>
    <row r="120" spans="1:31">
      <c r="A120" s="320" t="str">
        <f>'[1]ALL NEW COMP'!A120</f>
        <v>ALL121.8</v>
      </c>
      <c r="B120" s="320" t="str">
        <f>'[1]ALL NEW COMP'!B120</f>
        <v>MLZ066T4LC9A</v>
      </c>
      <c r="C120" s="59"/>
      <c r="D120" s="73">
        <f>'[1]ALL NEW COMP'!D120</f>
        <v>9</v>
      </c>
      <c r="E120" s="73">
        <f>'[1]ALL NEW COMP'!E120</f>
        <v>0</v>
      </c>
      <c r="F120" s="73"/>
      <c r="G120" s="411">
        <f>'[1]ALL NEW COMP'!G120</f>
        <v>0</v>
      </c>
      <c r="H120" s="195">
        <f>'[1]ALL NEW COMP'!O120</f>
        <v>4169.90384615385</v>
      </c>
      <c r="I120" s="439"/>
      <c r="J120" s="425" t="str">
        <f>'[1]ALL NEW COMP'!T120</f>
        <v>CU - 144 QC</v>
      </c>
      <c r="K120" s="195">
        <f>'[1]ALL NEW COMP'!W120</f>
        <v>11087.6304385912</v>
      </c>
      <c r="L120" s="195"/>
      <c r="M120" s="426" t="str">
        <f>'[1]ALL NEW COMP'!AB120</f>
        <v>LCU-10</v>
      </c>
      <c r="N120" s="439"/>
      <c r="O120" s="195">
        <f>'[1]ALL NEW COMP'!AK120</f>
        <v>11777.6167290022</v>
      </c>
      <c r="P120" s="427">
        <f>'[1]ALL NEW COMP'!AL120</f>
        <v>11674.4421258276</v>
      </c>
      <c r="Q120" s="195">
        <f>'[1]ALL NEW COMP'!AM120</f>
        <v>11399.057019059</v>
      </c>
      <c r="R120" s="379">
        <f>'[1]ALL NEW COMP'!$AN120</f>
        <v>0</v>
      </c>
      <c r="S120" s="426">
        <f>'[1]ALL NEW COMP'!$AQ120</f>
        <v>0</v>
      </c>
      <c r="T120" s="216"/>
      <c r="Z120" s="435"/>
      <c r="AA120" s="435"/>
      <c r="AB120" s="435"/>
      <c r="AC120" s="435"/>
      <c r="AD120" s="435"/>
      <c r="AE120" s="434"/>
    </row>
    <row r="121" spans="1:31">
      <c r="A121" s="320" t="str">
        <f>'[1]ALL NEW COMP'!A121</f>
        <v>ALL121.9</v>
      </c>
      <c r="B121" s="320" t="str">
        <f>'[1]ALL NEW COMP'!B121</f>
        <v>MLZ076T4LC9A</v>
      </c>
      <c r="C121" s="59"/>
      <c r="D121" s="73">
        <f>'[1]ALL NEW COMP'!D121</f>
        <v>10</v>
      </c>
      <c r="E121" s="73">
        <f>'[1]ALL NEW COMP'!E121</f>
        <v>0</v>
      </c>
      <c r="F121" s="73"/>
      <c r="G121" s="411">
        <f>'[1]ALL NEW COMP'!G121</f>
        <v>0</v>
      </c>
      <c r="H121" s="195">
        <f>'[1]ALL NEW COMP'!O121</f>
        <v>4629.68276515152</v>
      </c>
      <c r="I121" s="439"/>
      <c r="J121" s="425" t="str">
        <f>'[1]ALL NEW COMP'!T121</f>
        <v>CU - 144 QC</v>
      </c>
      <c r="K121" s="195">
        <f>'[1]ALL NEW COMP'!W121</f>
        <v>11194.5703736562</v>
      </c>
      <c r="L121" s="195"/>
      <c r="M121" s="426" t="str">
        <f>'[1]ALL NEW COMP'!AB121</f>
        <v>LCU-12</v>
      </c>
      <c r="N121" s="439"/>
      <c r="O121" s="195">
        <f>'[1]ALL NEW COMP'!AK121</f>
        <v>12779.8815090581</v>
      </c>
      <c r="P121" s="427">
        <f>'[1]ALL NEW COMP'!AL121</f>
        <v>12676.7069058835</v>
      </c>
      <c r="Q121" s="195">
        <f>'[1]ALL NEW COMP'!AM121</f>
        <v>12401.3217991149</v>
      </c>
      <c r="R121" s="379">
        <f>'[1]ALL NEW COMP'!$AN121</f>
        <v>0</v>
      </c>
      <c r="S121" s="426">
        <f>'[1]ALL NEW COMP'!$AQ121</f>
        <v>0</v>
      </c>
      <c r="T121" s="216"/>
      <c r="Z121" s="435"/>
      <c r="AA121" s="435"/>
      <c r="AB121" s="435"/>
      <c r="AC121" s="435"/>
      <c r="AD121" s="435"/>
      <c r="AE121" s="434"/>
    </row>
    <row r="122" spans="1:31">
      <c r="A122" s="320" t="str">
        <f>'[1]ALL NEW COMP'!A122</f>
        <v>ALL121.10</v>
      </c>
      <c r="B122" s="320" t="str">
        <f>'[1]ALL NEW COMP'!B122</f>
        <v>MLZ090T4LC9</v>
      </c>
      <c r="C122" s="59"/>
      <c r="D122" s="73">
        <f>'[1]ALL NEW COMP'!D122</f>
        <v>13</v>
      </c>
      <c r="E122" s="73">
        <f>'[1]ALL NEW COMP'!E122</f>
        <v>0</v>
      </c>
      <c r="F122" s="73"/>
      <c r="G122" s="411">
        <f>'[1]ALL NEW COMP'!G122</f>
        <v>0</v>
      </c>
      <c r="H122" s="195">
        <f>'[1]ALL NEW COMP'!O122</f>
        <v>5010.73965097403</v>
      </c>
      <c r="I122" s="439"/>
      <c r="J122" s="425" t="str">
        <f>'[1]ALL NEW COMP'!T122</f>
        <v>CU - 160 QC</v>
      </c>
      <c r="K122" s="195">
        <f>'[1]ALL NEW COMP'!W122</f>
        <v>11871.1061130369</v>
      </c>
      <c r="L122" s="195"/>
      <c r="M122" s="426" t="str">
        <f>'[1]ALL NEW COMP'!AB122</f>
        <v>LCU-15</v>
      </c>
      <c r="N122" s="439"/>
      <c r="O122" s="195">
        <f>'[1]ALL NEW COMP'!AK122</f>
        <v>13362.684255653</v>
      </c>
      <c r="P122" s="427">
        <f>'[1]ALL NEW COMP'!AL122</f>
        <v>13259.5096524784</v>
      </c>
      <c r="Q122" s="195">
        <f>'[1]ALL NEW COMP'!AM122</f>
        <v>12984.1245457098</v>
      </c>
      <c r="R122" s="379">
        <f>'[1]ALL NEW COMP'!$AN122</f>
        <v>0</v>
      </c>
      <c r="S122" s="426">
        <f>'[1]ALL NEW COMP'!$AQ122</f>
        <v>0</v>
      </c>
      <c r="T122" s="215"/>
      <c r="Z122" s="435"/>
      <c r="AA122" s="435"/>
      <c r="AB122" s="435"/>
      <c r="AC122" s="435"/>
      <c r="AD122" s="435"/>
      <c r="AE122" s="434"/>
    </row>
    <row r="123" customHeight="1" spans="1:31">
      <c r="A123" s="320" t="str">
        <f>'[1]ALL NEW COMP'!A123</f>
        <v>ALL123</v>
      </c>
      <c r="B123" s="412" t="str">
        <f>'[1]ALL NEW COMP'!B123</f>
        <v>ZB15KQE-TFD559</v>
      </c>
      <c r="C123" s="212" t="s">
        <v>291</v>
      </c>
      <c r="D123" s="73">
        <f>'[1]ALL NEW COMP'!D123</f>
        <v>2</v>
      </c>
      <c r="E123" s="73" t="str">
        <f>'[1]ALL NEW COMP'!E123</f>
        <v>V06,V04(1/2,3/4) </v>
      </c>
      <c r="F123" s="73"/>
      <c r="G123" s="411">
        <f>'[1]ALL NEW COMP'!G123</f>
        <v>0</v>
      </c>
      <c r="H123" s="195">
        <f>'[1]ALL NEW COMP'!O123</f>
        <v>1864.71536276224</v>
      </c>
      <c r="I123" s="440" t="s">
        <v>292</v>
      </c>
      <c r="J123" s="425" t="str">
        <f>'[1]ALL NEW COMP'!T123</f>
        <v>CU - 32  QC</v>
      </c>
      <c r="K123" s="195">
        <f>'[1]ALL NEW COMP'!W123</f>
        <v>4482.76368188671</v>
      </c>
      <c r="L123" s="195"/>
      <c r="M123" s="426" t="str">
        <f>'[1]ALL NEW COMP'!AB123</f>
        <v>BCU - 36  </v>
      </c>
      <c r="N123" s="441" t="s">
        <v>293</v>
      </c>
      <c r="O123" s="195">
        <f>'[1]ALL NEW COMP'!AK123</f>
        <v>5041.22101029453</v>
      </c>
      <c r="P123" s="427">
        <f>'[1]ALL NEW COMP'!AL123</f>
        <v>4938.04640711993</v>
      </c>
      <c r="Q123" s="195">
        <f>'[1]ALL NEW COMP'!AM123</f>
        <v>4662.66130035138</v>
      </c>
      <c r="R123" s="379" t="str">
        <f>'[1]ALL NEW COMP'!$AN123</f>
        <v>2.5hp</v>
      </c>
      <c r="S123" s="426">
        <f>'[1]ALL NEW COMP'!$AQ123</f>
        <v>4246.24122948387</v>
      </c>
      <c r="T123" s="443"/>
      <c r="Z123" s="435"/>
      <c r="AA123" s="435"/>
      <c r="AB123" s="435"/>
      <c r="AC123" s="435"/>
      <c r="AD123" s="435"/>
      <c r="AE123" s="434"/>
    </row>
    <row r="124" customHeight="1" spans="1:31">
      <c r="A124" s="320" t="str">
        <f>'[1]ALL NEW COMP'!A124</f>
        <v>ALL124</v>
      </c>
      <c r="B124" s="412" t="str">
        <f>'[1]ALL NEW COMP'!B124</f>
        <v>ZB19KQE-TFD559</v>
      </c>
      <c r="C124" s="355"/>
      <c r="D124" s="73">
        <f>'[1]ALL NEW COMP'!D124</f>
        <v>2.5</v>
      </c>
      <c r="E124" s="73" t="str">
        <f>'[1]ALL NEW COMP'!E124</f>
        <v>V06,V04(1/2,3/4) </v>
      </c>
      <c r="F124" s="73"/>
      <c r="G124" s="411">
        <f>'[1]ALL NEW COMP'!G124</f>
        <v>0</v>
      </c>
      <c r="H124" s="195">
        <f>'[1]ALL NEW COMP'!O124</f>
        <v>1887.00557255245</v>
      </c>
      <c r="I124" s="439"/>
      <c r="J124" s="425" t="str">
        <f>'[1]ALL NEW COMP'!T124</f>
        <v>CU - 36  QC</v>
      </c>
      <c r="K124" s="195">
        <f>'[1]ALL NEW COMP'!W124</f>
        <v>4653.04669942079</v>
      </c>
      <c r="L124" s="195"/>
      <c r="M124" s="426" t="str">
        <f>'[1]ALL NEW COMP'!AB124</f>
        <v>BCU - 40  </v>
      </c>
      <c r="N124" s="441"/>
      <c r="O124" s="195">
        <f>'[1]ALL NEW COMP'!AK124</f>
        <v>5194.40107787619</v>
      </c>
      <c r="P124" s="427">
        <f>'[1]ALL NEW COMP'!AL124</f>
        <v>5091.22647470159</v>
      </c>
      <c r="Q124" s="195">
        <f>'[1]ALL NEW COMP'!AM124</f>
        <v>4815.84136793303</v>
      </c>
      <c r="R124" s="379">
        <f>'[1]ALL NEW COMP'!$AN124</f>
        <v>0</v>
      </c>
      <c r="S124" s="426">
        <f>'[1]ALL NEW COMP'!$AQ124</f>
        <v>0</v>
      </c>
      <c r="T124" s="443"/>
      <c r="Z124" s="435"/>
      <c r="AA124" s="435"/>
      <c r="AB124" s="435"/>
      <c r="AC124" s="435"/>
      <c r="AD124" s="435"/>
      <c r="AE124" s="434"/>
    </row>
    <row r="125" customHeight="1" spans="1:31">
      <c r="A125" s="320" t="str">
        <f>'[1]ALL NEW COMP'!A125</f>
        <v>ALL125</v>
      </c>
      <c r="B125" s="412" t="str">
        <f>'[1]ALL NEW COMP'!B125</f>
        <v>ZB21KQE-TFD559</v>
      </c>
      <c r="C125" s="355"/>
      <c r="D125" s="73">
        <f>'[1]ALL NEW COMP'!D125</f>
        <v>3</v>
      </c>
      <c r="E125" s="73" t="str">
        <f>'[1]ALL NEW COMP'!E125</f>
        <v>V06,V04(1/2,3/4) </v>
      </c>
      <c r="F125" s="73"/>
      <c r="G125" s="411">
        <f>'[1]ALL NEW COMP'!G125</f>
        <v>0</v>
      </c>
      <c r="H125" s="195">
        <f>'[1]ALL NEW COMP'!O125</f>
        <v>1931.43739073427</v>
      </c>
      <c r="I125" s="439"/>
      <c r="J125" s="425" t="str">
        <f>'[1]ALL NEW COMP'!T125</f>
        <v>CU - 40  QC</v>
      </c>
      <c r="K125" s="195">
        <f>'[1]ALL NEW COMP'!W125</f>
        <v>4795.1213703467</v>
      </c>
      <c r="L125" s="195"/>
      <c r="M125" s="426" t="str">
        <f>'[1]ALL NEW COMP'!AB125</f>
        <v>BCU - 50  </v>
      </c>
      <c r="N125" s="441"/>
      <c r="O125" s="195">
        <f>'[1]ALL NEW COMP'!AK125</f>
        <v>5432.6366402163</v>
      </c>
      <c r="P125" s="427">
        <f>'[1]ALL NEW COMP'!AL125</f>
        <v>5329.46203704169</v>
      </c>
      <c r="Q125" s="195">
        <f>'[1]ALL NEW COMP'!AM125</f>
        <v>5054.07693027314</v>
      </c>
      <c r="R125" s="379" t="str">
        <f>'[1]ALL NEW COMP'!$AN125</f>
        <v>HTC-3</v>
      </c>
      <c r="S125" s="426">
        <f>'[1]ALL NEW COMP'!$AQ125</f>
        <v>5042.09872324654</v>
      </c>
      <c r="T125" s="443"/>
      <c r="Z125" s="435"/>
      <c r="AA125" s="435"/>
      <c r="AB125" s="435"/>
      <c r="AC125" s="435"/>
      <c r="AD125" s="435"/>
      <c r="AE125" s="434"/>
    </row>
    <row r="126" customHeight="1" spans="1:31">
      <c r="A126" s="320" t="str">
        <f>'[1]ALL NEW COMP'!A126</f>
        <v>ALL127</v>
      </c>
      <c r="B126" s="412" t="str">
        <f>'[1]ALL NEW COMP'!B126</f>
        <v>ZB29KQE-TFD559</v>
      </c>
      <c r="C126" s="355"/>
      <c r="D126" s="73">
        <f>'[1]ALL NEW COMP'!D126</f>
        <v>4</v>
      </c>
      <c r="E126" s="73" t="str">
        <f>'[1]ALL NEW COMP'!E126</f>
        <v>V06,V05(1/2,7/8) </v>
      </c>
      <c r="F126" s="73"/>
      <c r="G126" s="411">
        <f>'[1]ALL NEW COMP'!G126</f>
        <v>0</v>
      </c>
      <c r="H126" s="195">
        <f>'[1]ALL NEW COMP'!O126</f>
        <v>2313.34298513986</v>
      </c>
      <c r="I126" s="439"/>
      <c r="J126" s="425" t="str">
        <f>'[1]ALL NEW COMP'!T126</f>
        <v>CU - 64 QC</v>
      </c>
      <c r="K126" s="195">
        <f>'[1]ALL NEW COMP'!W126</f>
        <v>6245.0454080396</v>
      </c>
      <c r="L126" s="195"/>
      <c r="M126" s="426" t="str">
        <f>'[1]ALL NEW COMP'!AB126</f>
        <v>BCU - 55</v>
      </c>
      <c r="N126" s="441"/>
      <c r="O126" s="195">
        <f>'[1]ALL NEW COMP'!AK126</f>
        <v>6164.22191839611</v>
      </c>
      <c r="P126" s="427">
        <f>'[1]ALL NEW COMP'!AL126</f>
        <v>6061.04731522151</v>
      </c>
      <c r="Q126" s="195">
        <f>'[1]ALL NEW COMP'!AM126</f>
        <v>5785.66220845295</v>
      </c>
      <c r="R126" s="379">
        <f>'[1]ALL NEW COMP'!$AN126</f>
        <v>0</v>
      </c>
      <c r="S126" s="426">
        <f>'[1]ALL NEW COMP'!$AQ126</f>
        <v>0</v>
      </c>
      <c r="T126" s="443"/>
      <c r="Z126" s="435"/>
      <c r="AA126" s="435"/>
      <c r="AB126" s="435"/>
      <c r="AC126" s="435"/>
      <c r="AD126" s="435"/>
      <c r="AE126" s="434"/>
    </row>
    <row r="127" customHeight="1" spans="1:31">
      <c r="A127" s="320" t="str">
        <f>'[1]ALL NEW COMP'!A127</f>
        <v>ALL128</v>
      </c>
      <c r="B127" s="412" t="str">
        <f>'[1]ALL NEW COMP'!B127</f>
        <v>ZB38KQE-TFD559</v>
      </c>
      <c r="C127" s="355"/>
      <c r="D127" s="73">
        <f>'[1]ALL NEW COMP'!D127</f>
        <v>5</v>
      </c>
      <c r="E127" s="73" t="str">
        <f>'[1]ALL NEW COMP'!E127</f>
        <v>V06,V05(1/2,7/8) </v>
      </c>
      <c r="F127" s="73"/>
      <c r="G127" s="411">
        <f>'[1]ALL NEW COMP'!G127</f>
        <v>0</v>
      </c>
      <c r="H127" s="195">
        <f>'[1]ALL NEW COMP'!O127</f>
        <v>2427.98896416084</v>
      </c>
      <c r="I127" s="439"/>
      <c r="J127" s="425" t="str">
        <f>'[1]ALL NEW COMP'!T127</f>
        <v>CU - 72 QC</v>
      </c>
      <c r="K127" s="195">
        <f>'[1]ALL NEW COMP'!W127</f>
        <v>6560.46702500872</v>
      </c>
      <c r="L127" s="442" t="str">
        <f>'[1]ALL NEW COMP'!$Z127</f>
        <v>QC38M1-TFA-XX</v>
      </c>
      <c r="M127" s="426" t="str">
        <f>'[1]ALL NEW COMP'!AB127</f>
        <v>BCU - 64  </v>
      </c>
      <c r="N127" s="441"/>
      <c r="O127" s="195">
        <f>'[1]ALL NEW COMP'!AK127</f>
        <v>6836.78063223232</v>
      </c>
      <c r="P127" s="427">
        <f>'[1]ALL NEW COMP'!AL127</f>
        <v>6733.60602905771</v>
      </c>
      <c r="Q127" s="195">
        <f>'[1]ALL NEW COMP'!AM127</f>
        <v>6458.22092228916</v>
      </c>
      <c r="R127" s="379">
        <f>'[1]ALL NEW COMP'!$AN127</f>
        <v>0</v>
      </c>
      <c r="S127" s="426">
        <f>'[1]ALL NEW COMP'!$AQ127</f>
        <v>0</v>
      </c>
      <c r="T127" s="443"/>
      <c r="Z127" s="435"/>
      <c r="AA127" s="435"/>
      <c r="AB127" s="435"/>
      <c r="AC127" s="435"/>
      <c r="AD127" s="435"/>
      <c r="AE127" s="434"/>
    </row>
    <row r="128" customHeight="1" spans="1:31">
      <c r="A128" s="320" t="str">
        <f>'[1]ALL NEW COMP'!A128</f>
        <v>ALL129</v>
      </c>
      <c r="B128" s="412" t="str">
        <f>'[1]ALL NEW COMP'!B128</f>
        <v>ZB45KQE-TFD559</v>
      </c>
      <c r="C128" s="355"/>
      <c r="D128" s="73">
        <f>'[1]ALL NEW COMP'!D128</f>
        <v>6</v>
      </c>
      <c r="E128" s="73" t="str">
        <f>'[1]ALL NEW COMP'!E128</f>
        <v>V06,V05(1/2,7/8) </v>
      </c>
      <c r="F128" s="73"/>
      <c r="G128" s="411">
        <f>'[1]ALL NEW COMP'!G128</f>
        <v>0</v>
      </c>
      <c r="H128" s="195">
        <f>'[1]ALL NEW COMP'!O128</f>
        <v>2735.96536276224</v>
      </c>
      <c r="I128" s="439"/>
      <c r="J128" s="425" t="str">
        <f>'[1]ALL NEW COMP'!T128</f>
        <v>CU - 90 QC</v>
      </c>
      <c r="K128" s="195">
        <f>'[1]ALL NEW COMP'!W128</f>
        <v>7271.79094754389</v>
      </c>
      <c r="L128" s="442" t="str">
        <f>'[1]ALL NEW COMP'!$Z128</f>
        <v>QC45M1-TFA-XX</v>
      </c>
      <c r="M128" s="426" t="str">
        <f>'[1]ALL NEW COMP'!AB128</f>
        <v>BCU - 72</v>
      </c>
      <c r="N128" s="441"/>
      <c r="O128" s="195">
        <f>'[1]ALL NEW COMP'!AK128</f>
        <v>7512.82321137902</v>
      </c>
      <c r="P128" s="427">
        <f>'[1]ALL NEW COMP'!AL128</f>
        <v>7409.64860820441</v>
      </c>
      <c r="Q128" s="195">
        <f>'[1]ALL NEW COMP'!AM128</f>
        <v>7134.26350143586</v>
      </c>
      <c r="R128" s="379">
        <f>'[1]ALL NEW COMP'!$AN128</f>
        <v>0</v>
      </c>
      <c r="S128" s="426">
        <f>'[1]ALL NEW COMP'!$AQ128</f>
        <v>0</v>
      </c>
      <c r="T128" s="443"/>
      <c r="Z128" s="435"/>
      <c r="AA128" s="435"/>
      <c r="AB128" s="435"/>
      <c r="AC128" s="435"/>
      <c r="AD128" s="435"/>
      <c r="AE128" s="434"/>
    </row>
    <row r="129" spans="1:31">
      <c r="A129" s="320" t="str">
        <f>'[1]ALL NEW COMP'!A129</f>
        <v>ALL130</v>
      </c>
      <c r="B129" s="412" t="str">
        <f>'[1]ALL NEW COMP'!B129</f>
        <v>ZB48KQE-TFD559</v>
      </c>
      <c r="C129" s="355"/>
      <c r="D129" s="73">
        <f>'[1]ALL NEW COMP'!D129</f>
        <v>7</v>
      </c>
      <c r="E129" s="73" t="str">
        <f>'[1]ALL NEW COMP'!E129</f>
        <v>V08,V05(5/8,7/8) </v>
      </c>
      <c r="F129" s="73"/>
      <c r="G129" s="411">
        <f>'[1]ALL NEW COMP'!G129</f>
        <v>0</v>
      </c>
      <c r="H129" s="195">
        <f>'[1]ALL NEW COMP'!O129</f>
        <v>3381.61057692308</v>
      </c>
      <c r="I129" s="439"/>
      <c r="J129" s="425" t="str">
        <f>'[1]ALL NEW COMP'!T129</f>
        <v>CU - 100 QC</v>
      </c>
      <c r="K129" s="195">
        <f>'[1]ALL NEW COMP'!W129</f>
        <v>8129.17399026673</v>
      </c>
      <c r="L129" s="442" t="str">
        <f>'[1]ALL NEW COMP'!$Z129</f>
        <v>QC48M1-TFA-XX</v>
      </c>
      <c r="M129" s="426" t="str">
        <f>'[1]ALL NEW COMP'!AB129</f>
        <v>BCU - 100</v>
      </c>
      <c r="N129" s="441"/>
      <c r="O129" s="195">
        <f>'[1]ALL NEW COMP'!AK129</f>
        <v>8400.15968803265</v>
      </c>
      <c r="P129" s="427">
        <f>'[1]ALL NEW COMP'!AL129</f>
        <v>8296.98508485805</v>
      </c>
      <c r="Q129" s="195">
        <f>'[1]ALL NEW COMP'!AM129</f>
        <v>8021.59997808949</v>
      </c>
      <c r="R129" s="379">
        <f>'[1]ALL NEW COMP'!$AN129</f>
        <v>0</v>
      </c>
      <c r="S129" s="426">
        <f>'[1]ALL NEW COMP'!$AQ129</f>
        <v>0</v>
      </c>
      <c r="T129" s="443"/>
      <c r="Z129" s="435"/>
      <c r="AA129" s="435"/>
      <c r="AB129" s="435"/>
      <c r="AC129" s="435"/>
      <c r="AD129" s="435"/>
      <c r="AE129" s="434"/>
    </row>
    <row r="130" customHeight="1" spans="1:31">
      <c r="A130" s="320" t="str">
        <f>'[1]ALL NEW COMP'!A130</f>
        <v>ALL131</v>
      </c>
      <c r="B130" s="412" t="str">
        <f>'[1]ALL NEW COMP'!B130</f>
        <v>ZB58KQE-TFD559</v>
      </c>
      <c r="C130" s="355"/>
      <c r="D130" s="73">
        <f>'[1]ALL NEW COMP'!D130</f>
        <v>8</v>
      </c>
      <c r="E130" s="73" t="str">
        <f>'[1]ALL NEW COMP'!E130</f>
        <v>218 (7/8,11/8)</v>
      </c>
      <c r="F130" s="73"/>
      <c r="G130" s="411">
        <f>'[1]ALL NEW COMP'!G130</f>
        <v>0</v>
      </c>
      <c r="H130" s="195">
        <f>'[1]ALL NEW COMP'!O130</f>
        <v>4301.4253715035</v>
      </c>
      <c r="I130" s="439"/>
      <c r="J130" s="425" t="str">
        <f>'[1]ALL NEW COMP'!T130</f>
        <v>CU - 125 QC</v>
      </c>
      <c r="K130" s="195">
        <f>'[1]ALL NEW COMP'!W130</f>
        <v>10625.9277030087</v>
      </c>
      <c r="L130" s="442" t="str">
        <f>'[1]ALL NEW COMP'!$Z130</f>
        <v>QC58M1-TFA-XX</v>
      </c>
      <c r="M130" s="426" t="str">
        <f>'[1]ALL NEW COMP'!AB130</f>
        <v>LCU-10</v>
      </c>
      <c r="N130" s="440" t="s">
        <v>290</v>
      </c>
      <c r="O130" s="195">
        <f>'[1]ALL NEW COMP'!AK130</f>
        <v>11888.5075806199</v>
      </c>
      <c r="P130" s="427">
        <f>'[1]ALL NEW COMP'!AL130</f>
        <v>11785.3329774452</v>
      </c>
      <c r="Q130" s="195">
        <f>'[1]ALL NEW COMP'!AM130</f>
        <v>11509.9478706767</v>
      </c>
      <c r="R130" s="379">
        <f>'[1]ALL NEW COMP'!$AN130</f>
        <v>0</v>
      </c>
      <c r="S130" s="426">
        <f>'[1]ALL NEW COMP'!$AQ130</f>
        <v>0</v>
      </c>
      <c r="T130" s="443"/>
      <c r="Z130" s="435"/>
      <c r="AA130" s="435"/>
      <c r="AB130" s="435"/>
      <c r="AC130" s="435"/>
      <c r="AD130" s="435"/>
      <c r="AE130" s="434"/>
    </row>
    <row r="131" customHeight="1" spans="1:31">
      <c r="A131" s="320" t="str">
        <f>'[1]ALL NEW COMP'!A131</f>
        <v>ALL132</v>
      </c>
      <c r="B131" s="412" t="str">
        <f>'[1]ALL NEW COMP'!B131</f>
        <v>ZB66KQE-TFD559</v>
      </c>
      <c r="C131" s="355"/>
      <c r="D131" s="73">
        <f>'[1]ALL NEW COMP'!D131</f>
        <v>9</v>
      </c>
      <c r="E131" s="73" t="str">
        <f>'[1]ALL NEW COMP'!E131</f>
        <v>272 (7/8,13/8)</v>
      </c>
      <c r="F131" s="73"/>
      <c r="G131" s="411">
        <f>'[1]ALL NEW COMP'!G131</f>
        <v>0</v>
      </c>
      <c r="H131" s="195">
        <f>'[1]ALL NEW COMP'!O131</f>
        <v>4612.95891608392</v>
      </c>
      <c r="I131" s="439"/>
      <c r="J131" s="425" t="str">
        <f>'[1]ALL NEW COMP'!T131</f>
        <v>CU - 144 QC</v>
      </c>
      <c r="K131" s="195">
        <f>'[1]ALL NEW COMP'!W131</f>
        <v>11544.7507488365</v>
      </c>
      <c r="L131" s="442" t="str">
        <f>'[1]ALL NEW COMP'!$Z131</f>
        <v>QC66M1-TFA-XX</v>
      </c>
      <c r="M131" s="426" t="str">
        <f>'[1]ALL NEW COMP'!AB131</f>
        <v>LCU-10</v>
      </c>
      <c r="N131" s="439"/>
      <c r="O131" s="195">
        <f>'[1]ALL NEW COMP'!AK131</f>
        <v>12234.7370392475</v>
      </c>
      <c r="P131" s="427">
        <f>'[1]ALL NEW COMP'!AL131</f>
        <v>12131.5624360729</v>
      </c>
      <c r="Q131" s="195">
        <f>'[1]ALL NEW COMP'!AM131</f>
        <v>11856.1773293044</v>
      </c>
      <c r="R131" s="379">
        <f>'[1]ALL NEW COMP'!$AN131</f>
        <v>0</v>
      </c>
      <c r="S131" s="426">
        <f>'[1]ALL NEW COMP'!$AQ131</f>
        <v>0</v>
      </c>
      <c r="T131" s="443"/>
      <c r="U131" s="403"/>
      <c r="Z131" s="435"/>
      <c r="AA131" s="435"/>
      <c r="AB131" s="435"/>
      <c r="AC131" s="435"/>
      <c r="AD131" s="435"/>
      <c r="AE131" s="434"/>
    </row>
    <row r="132" customHeight="1" spans="1:31">
      <c r="A132" s="320" t="str">
        <f>'[1]ALL NEW COMP'!A132</f>
        <v>ALL133</v>
      </c>
      <c r="B132" s="412" t="str">
        <f>'[1]ALL NEW COMP'!B132</f>
        <v>ZB76KQE-TFD559</v>
      </c>
      <c r="C132" s="355"/>
      <c r="D132" s="73">
        <f>'[1]ALL NEW COMP'!D132</f>
        <v>10</v>
      </c>
      <c r="E132" s="73" t="str">
        <f>'[1]ALL NEW COMP'!E132</f>
        <v>272 (7/8,13/8)</v>
      </c>
      <c r="F132" s="73"/>
      <c r="G132" s="411">
        <f>'[1]ALL NEW COMP'!G132</f>
        <v>0</v>
      </c>
      <c r="H132" s="195">
        <f>'[1]ALL NEW COMP'!O132</f>
        <v>4985.20541958042</v>
      </c>
      <c r="I132" s="439"/>
      <c r="J132" s="425" t="str">
        <f>'[1]ALL NEW COMP'!T132</f>
        <v>CU - 144 QC</v>
      </c>
      <c r="K132" s="195">
        <f>'[1]ALL NEW COMP'!W132</f>
        <v>11928.8146016504</v>
      </c>
      <c r="L132" s="442" t="str">
        <f>'[1]ALL NEW COMP'!$Z132</f>
        <v>QC76M1-TFA-XX</v>
      </c>
      <c r="M132" s="426" t="str">
        <f>'[1]ALL NEW COMP'!AB132</f>
        <v>LCU-12</v>
      </c>
      <c r="N132" s="439"/>
      <c r="O132" s="195">
        <f>'[1]ALL NEW COMP'!AK132</f>
        <v>13514.1257370523</v>
      </c>
      <c r="P132" s="427">
        <f>'[1]ALL NEW COMP'!AL132</f>
        <v>13410.9511338777</v>
      </c>
      <c r="Q132" s="195">
        <f>'[1]ALL NEW COMP'!AM132</f>
        <v>13135.5660271092</v>
      </c>
      <c r="R132" s="379" t="str">
        <f>'[1]ALL NEW COMP'!$AN132</f>
        <v>HTC-12</v>
      </c>
      <c r="S132" s="426">
        <f>'[1]ALL NEW COMP'!$AQ132</f>
        <v>11221.2353975556</v>
      </c>
      <c r="T132" s="443"/>
      <c r="U132" s="403"/>
      <c r="Z132" s="435"/>
      <c r="AA132" s="435"/>
      <c r="AB132" s="435"/>
      <c r="AC132" s="435"/>
      <c r="AD132" s="435"/>
      <c r="AE132" s="434"/>
    </row>
    <row r="133" customHeight="1" spans="1:31">
      <c r="A133" s="320" t="str">
        <f>'[1]ALL NEW COMP'!A133</f>
        <v>ALL133.01</v>
      </c>
      <c r="B133" s="412" t="str">
        <f>'[1]ALL NEW COMP'!B133</f>
        <v>ZB88KQE-TFD559</v>
      </c>
      <c r="C133" s="355"/>
      <c r="D133" s="73">
        <f>'[1]ALL NEW COMP'!D133</f>
        <v>12</v>
      </c>
      <c r="E133" s="73" t="str">
        <f>'[1]ALL NEW COMP'!E133</f>
        <v>273 (7/8,13/8)</v>
      </c>
      <c r="F133" s="73"/>
      <c r="G133" s="411">
        <f>'[1]ALL NEW COMP'!G133</f>
        <v>0</v>
      </c>
      <c r="H133" s="195">
        <f>'[1]ALL NEW COMP'!O133</f>
        <v>5077.49086850649</v>
      </c>
      <c r="I133" s="439"/>
      <c r="J133" s="425" t="str">
        <f>'[1]ALL NEW COMP'!T133</f>
        <v>CU - 160 QC</v>
      </c>
      <c r="K133" s="195">
        <f>'[1]ALL NEW COMP'!W133</f>
        <v>11887.7906168047</v>
      </c>
      <c r="L133" s="442" t="str">
        <f>'[1]ALL NEW COMP'!$Z133</f>
        <v>QC88M1-TFA-XX</v>
      </c>
      <c r="M133" s="426" t="str">
        <f>'[1]ALL NEW COMP'!AB133</f>
        <v>LCU-15</v>
      </c>
      <c r="N133" s="439"/>
      <c r="O133" s="195">
        <f>'[1]ALL NEW COMP'!AK133</f>
        <v>13379.3687594208</v>
      </c>
      <c r="P133" s="427">
        <f>'[1]ALL NEW COMP'!AL133</f>
        <v>13276.1941562462</v>
      </c>
      <c r="Q133" s="195">
        <f>'[1]ALL NEW COMP'!AM133</f>
        <v>13000.8090494777</v>
      </c>
      <c r="R133" s="379">
        <f>'[1]ALL NEW COMP'!$AN133</f>
        <v>0</v>
      </c>
      <c r="S133" s="426">
        <f>'[1]ALL NEW COMP'!$AQ133</f>
        <v>0</v>
      </c>
      <c r="T133" s="443"/>
      <c r="U133" s="403"/>
      <c r="Z133" s="435"/>
      <c r="AA133" s="435"/>
      <c r="AB133" s="435"/>
      <c r="AC133" s="435"/>
      <c r="AD133" s="435"/>
      <c r="AE133" s="434"/>
    </row>
    <row r="134" customHeight="1" spans="1:31">
      <c r="A134" s="320" t="str">
        <f>'[1]ALL NEW COMP'!A134</f>
        <v>ALL134</v>
      </c>
      <c r="B134" s="412" t="str">
        <f>'[1]ALL NEW COMP'!B134</f>
        <v>ZB95KQE-TFD559</v>
      </c>
      <c r="C134" s="355"/>
      <c r="D134" s="73">
        <f>'[1]ALL NEW COMP'!D134</f>
        <v>13</v>
      </c>
      <c r="E134" s="73" t="str">
        <f>'[1]ALL NEW COMP'!E134</f>
        <v>273 (7/8,13/8)</v>
      </c>
      <c r="F134" s="73"/>
      <c r="G134" s="411">
        <f>'[1]ALL NEW COMP'!G134</f>
        <v>0</v>
      </c>
      <c r="H134" s="195">
        <f>'[1]ALL NEW COMP'!O134</f>
        <v>5867.89772727273</v>
      </c>
      <c r="I134" s="439"/>
      <c r="J134" s="425" t="str">
        <f>'[1]ALL NEW COMP'!T134</f>
        <v>CU - 160 QC</v>
      </c>
      <c r="K134" s="195">
        <f>'[1]ALL NEW COMP'!W134</f>
        <v>13471.2955069763</v>
      </c>
      <c r="L134" s="442" t="str">
        <f>'[1]ALL NEW COMP'!$Z134</f>
        <v>QC95M1-TFA-XX</v>
      </c>
      <c r="M134" s="426" t="str">
        <f>'[1]ALL NEW COMP'!AB134</f>
        <v>LCU-15</v>
      </c>
      <c r="N134" s="439"/>
      <c r="O134" s="195">
        <f>'[1]ALL NEW COMP'!AK134</f>
        <v>14962.8736495924</v>
      </c>
      <c r="P134" s="427">
        <f>'[1]ALL NEW COMP'!AL134</f>
        <v>14859.6990464178</v>
      </c>
      <c r="Q134" s="195">
        <f>'[1]ALL NEW COMP'!AM134</f>
        <v>14584.3139396492</v>
      </c>
      <c r="R134" s="379">
        <f>'[1]ALL NEW COMP'!$AN134</f>
        <v>0</v>
      </c>
      <c r="S134" s="426">
        <f>'[1]ALL NEW COMP'!$AQ134</f>
        <v>0</v>
      </c>
      <c r="T134" s="443"/>
      <c r="U134" s="403"/>
      <c r="Z134" s="435"/>
      <c r="AA134" s="435"/>
      <c r="AB134" s="435"/>
      <c r="AC134" s="435"/>
      <c r="AD134" s="435"/>
      <c r="AE134" s="434"/>
    </row>
    <row r="135" customHeight="1" spans="1:31">
      <c r="A135" s="320" t="str">
        <f>'[1]ALL NEW COMP'!A135</f>
        <v>ALL135</v>
      </c>
      <c r="B135" s="412" t="str">
        <f>'[1]ALL NEW COMP'!B135</f>
        <v>ZB114KQE-TFD559</v>
      </c>
      <c r="C135" s="355"/>
      <c r="D135" s="73">
        <f>'[1]ALL NEW COMP'!D135</f>
        <v>15</v>
      </c>
      <c r="E135" s="73" t="str">
        <f>'[1]ALL NEW COMP'!E135</f>
        <v>273 (7/8,13/8)</v>
      </c>
      <c r="F135" s="73"/>
      <c r="G135" s="411">
        <f>'[1]ALL NEW COMP'!G135</f>
        <v>0</v>
      </c>
      <c r="H135" s="195">
        <f>'[1]ALL NEW COMP'!O135</f>
        <v>6557.40821678322</v>
      </c>
      <c r="I135" s="439"/>
      <c r="J135" s="425" t="str">
        <f>'[1]ALL NEW COMP'!T135</f>
        <v>CU - 200 QC</v>
      </c>
      <c r="K135" s="195">
        <f>'[1]ALL NEW COMP'!W135</f>
        <v>15482.2581862544</v>
      </c>
      <c r="L135" s="442" t="str">
        <f>'[1]ALL NEW COMP'!$Z135</f>
        <v>QC114M1-TFA-XX</v>
      </c>
      <c r="M135" s="426" t="str">
        <f>'[1]ALL NEW COMP'!AB135</f>
        <v>LCU-20</v>
      </c>
      <c r="N135" s="439"/>
      <c r="O135" s="195">
        <f>'[1]ALL NEW COMP'!AK135</f>
        <v>16230.28455436</v>
      </c>
      <c r="P135" s="427">
        <f>'[1]ALL NEW COMP'!AL135</f>
        <v>16127.1099511854</v>
      </c>
      <c r="Q135" s="195">
        <f>'[1]ALL NEW COMP'!AM135</f>
        <v>15851.7248444168</v>
      </c>
      <c r="R135" s="379">
        <f>'[1]ALL NEW COMP'!$AN135</f>
        <v>0</v>
      </c>
      <c r="S135" s="426">
        <f>'[1]ALL NEW COMP'!$AQ135</f>
        <v>0</v>
      </c>
      <c r="T135" s="443"/>
      <c r="U135" s="403"/>
      <c r="Z135" s="435"/>
      <c r="AA135" s="435"/>
      <c r="AB135" s="435"/>
      <c r="AC135" s="435"/>
      <c r="AD135" s="435"/>
      <c r="AE135" s="434"/>
    </row>
    <row r="136" customHeight="1" spans="1:31">
      <c r="A136" s="320" t="str">
        <f>'[1]ALL NEW COMP'!A136</f>
        <v>ALL135.01</v>
      </c>
      <c r="B136" s="412" t="str">
        <f>'[1]ALL NEW COMP'!B136</f>
        <v>ZB130KQE-TFD551</v>
      </c>
      <c r="C136" s="355"/>
      <c r="D136" s="73">
        <f>'[1]ALL NEW COMP'!D136</f>
        <v>20</v>
      </c>
      <c r="E136" s="73" t="str">
        <f>'[1]ALL NEW COMP'!E136</f>
        <v>274 (1 1/8,15/8)</v>
      </c>
      <c r="F136" s="73"/>
      <c r="G136" s="411">
        <f>'[1]ALL NEW COMP'!G136</f>
        <v>0</v>
      </c>
      <c r="H136" s="195">
        <f>'[1]ALL NEW COMP'!O136</f>
        <v>6854.27666083916</v>
      </c>
      <c r="I136" s="439"/>
      <c r="J136" s="425" t="str">
        <f>'[1]ALL NEW COMP'!T136</f>
        <v>CU - 250 QC</v>
      </c>
      <c r="K136" s="195">
        <f>'[1]ALL NEW COMP'!W136</f>
        <v>18449.4238718643</v>
      </c>
      <c r="L136" s="442" t="str">
        <f>'[1]ALL NEW COMP'!$Z136</f>
        <v>QC130M1-TFA-XX</v>
      </c>
      <c r="M136" s="426" t="str">
        <f>'[1]ALL NEW COMP'!AB136</f>
        <v>TCUV - 250</v>
      </c>
      <c r="N136" s="439"/>
      <c r="O136" s="195">
        <f>'[1]ALL NEW COMP'!AK136</f>
        <v>25922.6403290698</v>
      </c>
      <c r="P136" s="427">
        <f>'[1]ALL NEW COMP'!AL136</f>
        <v>25819.4657258952</v>
      </c>
      <c r="Q136" s="195">
        <f>'[1]ALL NEW COMP'!AM136</f>
        <v>25544.0806191266</v>
      </c>
      <c r="R136" s="379">
        <f>'[1]ALL NEW COMP'!$AN136</f>
        <v>0</v>
      </c>
      <c r="S136" s="426">
        <f>'[1]ALL NEW COMP'!$AQ136</f>
        <v>0</v>
      </c>
      <c r="T136" s="443"/>
      <c r="U136" s="403"/>
      <c r="Z136" s="435"/>
      <c r="AA136" s="435"/>
      <c r="AB136" s="435"/>
      <c r="AC136" s="435"/>
      <c r="AD136" s="435"/>
      <c r="AE136" s="434"/>
    </row>
    <row r="137" customHeight="1" spans="1:31">
      <c r="A137" s="320" t="str">
        <f>'[1]ALL NEW COMP'!A137</f>
        <v>ALL135.02</v>
      </c>
      <c r="B137" s="412" t="str">
        <f>'[1]ALL NEW COMP'!B137</f>
        <v>ZB150KQE-TFD552</v>
      </c>
      <c r="C137" s="355"/>
      <c r="D137" s="73">
        <f>'[1]ALL NEW COMP'!D137</f>
        <v>22</v>
      </c>
      <c r="E137" s="73">
        <f>'[1]ALL NEW COMP'!E137</f>
        <v>0</v>
      </c>
      <c r="F137" s="73"/>
      <c r="G137" s="411">
        <f>'[1]ALL NEW COMP'!G137</f>
        <v>0</v>
      </c>
      <c r="H137" s="195" t="str">
        <f>'[1]ALL NEW COMP'!O137</f>
        <v>~</v>
      </c>
      <c r="I137" s="439"/>
      <c r="J137" s="425" t="str">
        <f>'[1]ALL NEW COMP'!T137</f>
        <v>CU - 250B QC </v>
      </c>
      <c r="K137" s="195" t="str">
        <f>'[1]ALL NEW COMP'!W137</f>
        <v>~</v>
      </c>
      <c r="L137" s="442" t="str">
        <f>'[1]ALL NEW COMP'!$Z137</f>
        <v>QC130M2-TFA-XX</v>
      </c>
      <c r="M137" s="426" t="str">
        <f>'[1]ALL NEW COMP'!AB137</f>
        <v>TCUV - 250</v>
      </c>
      <c r="N137" s="439"/>
      <c r="O137" s="195" t="str">
        <f>'[1]ALL NEW COMP'!AK137</f>
        <v>~</v>
      </c>
      <c r="P137" s="427" t="str">
        <f>'[1]ALL NEW COMP'!AL137</f>
        <v>~</v>
      </c>
      <c r="Q137" s="195" t="str">
        <f>'[1]ALL NEW COMP'!AM137</f>
        <v>~</v>
      </c>
      <c r="R137" s="379">
        <f>'[1]ALL NEW COMP'!$AN137</f>
        <v>0</v>
      </c>
      <c r="S137" s="426">
        <f>'[1]ALL NEW COMP'!$AQ137</f>
        <v>0</v>
      </c>
      <c r="T137" s="443"/>
      <c r="U137" s="403"/>
      <c r="Z137" s="435"/>
      <c r="AA137" s="435"/>
      <c r="AB137" s="435"/>
      <c r="AC137" s="435"/>
      <c r="AD137" s="435"/>
      <c r="AE137" s="434"/>
    </row>
    <row r="138" customHeight="1" spans="1:31">
      <c r="A138" s="320" t="str">
        <f>'[1]ALL NEW COMP'!A138</f>
        <v>ALL135.03</v>
      </c>
      <c r="B138" s="412" t="str">
        <f>'[1]ALL NEW COMP'!B138</f>
        <v>ZB190KQE-TWD-523 </v>
      </c>
      <c r="C138" s="355"/>
      <c r="D138" s="73">
        <f>'[1]ALL NEW COMP'!D138</f>
        <v>25</v>
      </c>
      <c r="E138" s="73" t="str">
        <f>'[1]ALL NEW COMP'!E138</f>
        <v>276 (1 3/8,15/8)</v>
      </c>
      <c r="F138" s="73"/>
      <c r="G138" s="411">
        <f>'[1]ALL NEW COMP'!G138</f>
        <v>0</v>
      </c>
      <c r="H138" s="195">
        <f>'[1]ALL NEW COMP'!O138</f>
        <v>11432.0356206294</v>
      </c>
      <c r="I138" s="439"/>
      <c r="J138" s="425" t="str">
        <f>'[1]ALL NEW COMP'!T138</f>
        <v>CU - 300 QC</v>
      </c>
      <c r="K138" s="195">
        <f>'[1]ALL NEW COMP'!W138</f>
        <v>24954.0552910912</v>
      </c>
      <c r="L138" s="442" t="str">
        <f>'[1]ALL NEW COMP'!$Z138</f>
        <v>QC190M1-TFA-XX</v>
      </c>
      <c r="M138" s="426" t="str">
        <f>'[1]ALL NEW COMP'!AB138</f>
        <v>TCUV - 300</v>
      </c>
      <c r="N138" s="439"/>
      <c r="O138" s="195">
        <f>'[1]ALL NEW COMP'!AK138</f>
        <v>31816.6251458225</v>
      </c>
      <c r="P138" s="427">
        <f>'[1]ALL NEW COMP'!AL138</f>
        <v>31713.4505426479</v>
      </c>
      <c r="Q138" s="195">
        <f>'[1]ALL NEW COMP'!AM138</f>
        <v>31438.0654358794</v>
      </c>
      <c r="R138" s="379">
        <f>'[1]ALL NEW COMP'!$AN138</f>
        <v>0</v>
      </c>
      <c r="S138" s="426">
        <f>'[1]ALL NEW COMP'!$AQ138</f>
        <v>0</v>
      </c>
      <c r="T138" s="443"/>
      <c r="U138" s="403"/>
      <c r="Z138" s="435"/>
      <c r="AA138" s="435"/>
      <c r="AB138" s="435"/>
      <c r="AC138" s="435"/>
      <c r="AD138" s="435"/>
      <c r="AE138" s="434"/>
    </row>
    <row r="139" spans="1:31">
      <c r="A139" s="320" t="str">
        <f>'[1]ALL NEW COMP'!A139</f>
        <v>ALL135.04</v>
      </c>
      <c r="B139" s="412" t="str">
        <f>'[1]ALL NEW COMP'!B139</f>
        <v>ZB220KQE-TWD-523</v>
      </c>
      <c r="C139" s="214"/>
      <c r="D139" s="73">
        <f>'[1]ALL NEW COMP'!D139</f>
        <v>30</v>
      </c>
      <c r="E139" s="73" t="str">
        <f>'[1]ALL NEW COMP'!E139</f>
        <v>277 (1 3/8,15/8)</v>
      </c>
      <c r="F139" s="73"/>
      <c r="G139" s="411">
        <f>'[1]ALL NEW COMP'!G139</f>
        <v>0</v>
      </c>
      <c r="H139" s="195">
        <f>'[1]ALL NEW COMP'!O139</f>
        <v>13601.6160402098</v>
      </c>
      <c r="I139" s="453"/>
      <c r="J139" s="425" t="str">
        <f>'[1]ALL NEW COMP'!T139</f>
        <v>CU - 350 QC</v>
      </c>
      <c r="K139" s="195">
        <f>'[1]ALL NEW COMP'!W139</f>
        <v>28802.1363462793</v>
      </c>
      <c r="L139" s="442" t="str">
        <f>'[1]ALL NEW COMP'!$Z139</f>
        <v>QC220M1-TFA-XX</v>
      </c>
      <c r="M139" s="426" t="str">
        <f>'[1]ALL NEW COMP'!AB139</f>
        <v>TCUV - 350</v>
      </c>
      <c r="N139" s="453"/>
      <c r="O139" s="195">
        <f>'[1]ALL NEW COMP'!AK139</f>
        <v>35604.799333149</v>
      </c>
      <c r="P139" s="427">
        <f>'[1]ALL NEW COMP'!AL139</f>
        <v>35501.6247299744</v>
      </c>
      <c r="Q139" s="195">
        <f>'[1]ALL NEW COMP'!AM139</f>
        <v>35226.2396232059</v>
      </c>
      <c r="R139" s="379">
        <f>'[1]ALL NEW COMP'!$AN139</f>
        <v>0</v>
      </c>
      <c r="S139" s="426">
        <f>'[1]ALL NEW COMP'!$AQ139</f>
        <v>0</v>
      </c>
      <c r="T139" s="443"/>
      <c r="U139" s="403"/>
      <c r="Z139" s="435"/>
      <c r="AA139" s="435"/>
      <c r="AB139" s="435"/>
      <c r="AC139" s="435"/>
      <c r="AD139" s="435"/>
      <c r="AE139" s="434"/>
    </row>
    <row r="140" customHeight="1" spans="1:31">
      <c r="A140" s="320" t="str">
        <f>'[1]ALL NEW COMP'!A140</f>
        <v>ALL135.06</v>
      </c>
      <c r="B140" s="412" t="str">
        <f>'[1]ALL NEW COMP'!B140</f>
        <v>ZFI23KQE-TFD552</v>
      </c>
      <c r="C140" s="212" t="s">
        <v>294</v>
      </c>
      <c r="D140" s="73">
        <f>'[1]ALL NEW COMP'!D140</f>
        <v>5</v>
      </c>
      <c r="E140" s="73" t="str">
        <f>'[1]ALL NEW COMP'!E140</f>
        <v>V06,V05(1/2,7/8) </v>
      </c>
      <c r="F140" s="73"/>
      <c r="G140" s="411" t="str">
        <f>'[1]ALL NEW COMP'!G140</f>
        <v>23000btu (4DES5Y)</v>
      </c>
      <c r="H140" s="195">
        <f>'[1]ALL NEW COMP'!O140</f>
        <v>3786.83317550505</v>
      </c>
      <c r="I140" s="440" t="s">
        <v>292</v>
      </c>
      <c r="J140" s="425" t="str">
        <f>'[1]ALL NEW COMP'!T140</f>
        <v>CU - 72 QC</v>
      </c>
      <c r="K140" s="195">
        <f>'[1]ALL NEW COMP'!W140</f>
        <v>7842.23222161765</v>
      </c>
      <c r="L140" s="442" t="str">
        <f>'[1]ALL NEW COMP'!$Z140</f>
        <v>QC23L1-TFA-XX</v>
      </c>
      <c r="M140" s="426" t="str">
        <f>'[1]ALL NEW COMP'!AB140</f>
        <v>LCU-06</v>
      </c>
      <c r="N140" s="441" t="s">
        <v>290</v>
      </c>
      <c r="O140" s="195">
        <f>'[1]ALL NEW COMP'!AK140</f>
        <v>9337.00743248381</v>
      </c>
      <c r="P140" s="427">
        <f>'[1]ALL NEW COMP'!AL140</f>
        <v>9233.83282930921</v>
      </c>
      <c r="Q140" s="195">
        <f>'[1]ALL NEW COMP'!AM140</f>
        <v>8958.44772254065</v>
      </c>
      <c r="R140" s="379">
        <f>'[1]ALL NEW COMP'!$AN140</f>
        <v>0</v>
      </c>
      <c r="S140" s="426">
        <f>'[1]ALL NEW COMP'!$AQ140</f>
        <v>0</v>
      </c>
      <c r="T140" s="443"/>
      <c r="U140" s="403"/>
      <c r="Z140" s="435"/>
      <c r="AA140" s="435"/>
      <c r="AB140" s="435"/>
      <c r="AC140" s="435"/>
      <c r="AD140" s="435"/>
      <c r="AE140" s="434"/>
    </row>
    <row r="141" spans="1:31">
      <c r="A141" s="320" t="str">
        <f>'[1]ALL NEW COMP'!A141</f>
        <v>ALL135.07</v>
      </c>
      <c r="B141" s="412" t="str">
        <f>'[1]ALL NEW COMP'!B141</f>
        <v>ZFI26KQE-TFD552</v>
      </c>
      <c r="C141" s="355"/>
      <c r="D141" s="73">
        <f>'[1]ALL NEW COMP'!D141</f>
        <v>6</v>
      </c>
      <c r="E141" s="73" t="str">
        <f>'[1]ALL NEW COMP'!E141</f>
        <v>V06,V05(1/2,7/8) </v>
      </c>
      <c r="F141" s="73"/>
      <c r="G141" s="411" t="str">
        <f>'[1]ALL NEW COMP'!G141</f>
        <v>28000btu (4CES6Y)</v>
      </c>
      <c r="H141" s="195">
        <f>'[1]ALL NEW COMP'!O141</f>
        <v>3920.98721590909</v>
      </c>
      <c r="I141" s="439"/>
      <c r="J141" s="425" t="str">
        <f>'[1]ALL NEW COMP'!T141</f>
        <v>CU - 90 QC</v>
      </c>
      <c r="K141" s="195">
        <f>'[1]ALL NEW COMP'!W141</f>
        <v>8302.87892227833</v>
      </c>
      <c r="L141" s="442" t="str">
        <f>'[1]ALL NEW COMP'!$Z141</f>
        <v>QC26L1-TFA-XX</v>
      </c>
      <c r="M141" s="426" t="str">
        <f>'[1]ALL NEW COMP'!AB141</f>
        <v>LCU-06</v>
      </c>
      <c r="N141" s="441"/>
      <c r="O141" s="195">
        <f>'[1]ALL NEW COMP'!AK141</f>
        <v>9471.16147288786</v>
      </c>
      <c r="P141" s="427">
        <f>'[1]ALL NEW COMP'!AL141</f>
        <v>9367.98686971325</v>
      </c>
      <c r="Q141" s="195">
        <f>'[1]ALL NEW COMP'!AM141</f>
        <v>9092.6017629447</v>
      </c>
      <c r="R141" s="379">
        <f>'[1]ALL NEW COMP'!$AN141</f>
        <v>0</v>
      </c>
      <c r="S141" s="426">
        <f>'[1]ALL NEW COMP'!$AQ141</f>
        <v>0</v>
      </c>
      <c r="T141" s="443"/>
      <c r="U141" s="403"/>
      <c r="Z141" s="435"/>
      <c r="AA141" s="435"/>
      <c r="AB141" s="435"/>
      <c r="AC141" s="435"/>
      <c r="AD141" s="435"/>
      <c r="AE141" s="434"/>
    </row>
    <row r="142" spans="1:31">
      <c r="A142" s="320" t="str">
        <f>'[1]ALL NEW COMP'!A143</f>
        <v>ALL135.08</v>
      </c>
      <c r="B142" s="412" t="str">
        <f>'[1]ALL NEW COMP'!B143</f>
        <v>ZFI36KQE-TFD552</v>
      </c>
      <c r="C142" s="355"/>
      <c r="D142" s="73">
        <f>'[1]ALL NEW COMP'!D143</f>
        <v>8</v>
      </c>
      <c r="E142" s="73" t="str">
        <f>'[1]ALL NEW COMP'!E143</f>
        <v>V05,V04 (7/8,3/4)</v>
      </c>
      <c r="F142" s="73"/>
      <c r="G142" s="411" t="str">
        <f>'[1]ALL NEW COMP'!G143</f>
        <v>36000btu (4TES9Y)</v>
      </c>
      <c r="H142" s="195">
        <f>'[1]ALL NEW COMP'!O143</f>
        <v>4792.94056637807</v>
      </c>
      <c r="I142" s="439"/>
      <c r="J142" s="425" t="str">
        <f>'[1]ALL NEW COMP'!T143</f>
        <v>CU - 125 QC</v>
      </c>
      <c r="K142" s="195">
        <f>'[1]ALL NEW COMP'!W143</f>
        <v>10858.2563207806</v>
      </c>
      <c r="L142" s="442" t="str">
        <f>'[1]ALL NEW COMP'!$Z143</f>
        <v>QC36L1-TFA-XX</v>
      </c>
      <c r="M142" s="426" t="str">
        <f>'[1]ALL NEW COMP'!AB143</f>
        <v>LCU-08</v>
      </c>
      <c r="N142" s="441"/>
      <c r="O142" s="195">
        <f>'[1]ALL NEW COMP'!AK143</f>
        <v>11428.4510525301</v>
      </c>
      <c r="P142" s="427">
        <f>'[1]ALL NEW COMP'!AL143</f>
        <v>11325.2764493555</v>
      </c>
      <c r="Q142" s="195">
        <f>'[1]ALL NEW COMP'!AM143</f>
        <v>11049.8913425869</v>
      </c>
      <c r="R142" s="379">
        <f>'[1]ALL NEW COMP'!$AN143</f>
        <v>0</v>
      </c>
      <c r="S142" s="426">
        <f>'[1]ALL NEW COMP'!$AQ143</f>
        <v>0</v>
      </c>
      <c r="T142" s="443"/>
      <c r="U142" s="403"/>
      <c r="Z142" s="435"/>
      <c r="AA142" s="435"/>
      <c r="AB142" s="435"/>
      <c r="AC142" s="435"/>
      <c r="AD142" s="435"/>
      <c r="AE142" s="434"/>
    </row>
    <row r="143" spans="1:31">
      <c r="A143" s="320" t="str">
        <f>'[1]ALL NEW COMP'!A144</f>
        <v>ALL135.09</v>
      </c>
      <c r="B143" s="412" t="str">
        <f>'[1]ALL NEW COMP'!B144</f>
        <v>ZFI39KQE-TFD552</v>
      </c>
      <c r="C143" s="355"/>
      <c r="D143" s="73">
        <f>'[1]ALL NEW COMP'!D144</f>
        <v>10</v>
      </c>
      <c r="E143" s="73" t="str">
        <f>'[1]ALL NEW COMP'!E144</f>
        <v>V05,V04 (7/8,3/4)</v>
      </c>
      <c r="F143" s="73"/>
      <c r="G143" s="411" t="str">
        <f>'[1]ALL NEW COMP'!G144</f>
        <v>42000btu (4PES12Y)</v>
      </c>
      <c r="H143" s="195">
        <f>'[1]ALL NEW COMP'!O144</f>
        <v>5124.1093975469</v>
      </c>
      <c r="I143" s="439"/>
      <c r="J143" s="425" t="str">
        <f>'[1]ALL NEW COMP'!T144</f>
        <v>CU - 144 QC</v>
      </c>
      <c r="K143" s="195">
        <f>'[1]ALL NEW COMP'!W144</f>
        <v>11788.1295736402</v>
      </c>
      <c r="L143" s="442" t="str">
        <f>'[1]ALL NEW COMP'!$Z144</f>
        <v>QC39L1-TFA-XX</v>
      </c>
      <c r="M143" s="426" t="str">
        <f>'[1]ALL NEW COMP'!AB144</f>
        <v>LCU-10</v>
      </c>
      <c r="N143" s="441"/>
      <c r="O143" s="195">
        <f>'[1]ALL NEW COMP'!AK144</f>
        <v>12478.1158640512</v>
      </c>
      <c r="P143" s="427">
        <f>'[1]ALL NEW COMP'!AL144</f>
        <v>12374.9412608766</v>
      </c>
      <c r="Q143" s="195">
        <f>'[1]ALL NEW COMP'!AM144</f>
        <v>12099.556154108</v>
      </c>
      <c r="R143" s="379" t="str">
        <f>'[1]ALL NEW COMP'!$AN144</f>
        <v>HTC-10</v>
      </c>
      <c r="S143" s="426">
        <f>'[1]ALL NEW COMP'!$AQ144</f>
        <v>10611.108177672</v>
      </c>
      <c r="T143" s="443"/>
      <c r="U143" s="403"/>
      <c r="Z143" s="435"/>
      <c r="AA143" s="435"/>
      <c r="AB143" s="435"/>
      <c r="AC143" s="435"/>
      <c r="AD143" s="435"/>
      <c r="AE143" s="434"/>
    </row>
    <row r="144" customHeight="1" spans="1:31">
      <c r="A144" s="320" t="str">
        <f>'[1]ALL NEW COMP'!A145</f>
        <v>ALL135.10</v>
      </c>
      <c r="B144" s="412" t="str">
        <f>'[1]ALL NEW COMP'!B145</f>
        <v>ZFI50KQE-TFD564</v>
      </c>
      <c r="C144" s="355"/>
      <c r="D144" s="73">
        <f>'[1]ALL NEW COMP'!D145</f>
        <v>12</v>
      </c>
      <c r="E144" s="73" t="str">
        <f>'[1]ALL NEW COMP'!E145</f>
        <v>V05,V03 (7/8,13/8)</v>
      </c>
      <c r="F144" s="73"/>
      <c r="G144" s="411" t="str">
        <f>'[1]ALL NEW COMP'!G145</f>
        <v>49000btu (4NES14Y)</v>
      </c>
      <c r="H144" s="195">
        <f>'[1]ALL NEW COMP'!O145</f>
        <v>5470.46638257576</v>
      </c>
      <c r="I144" s="439"/>
      <c r="J144" s="425" t="str">
        <f>'[1]ALL NEW COMP'!T145</f>
        <v>CU - 160 QC</v>
      </c>
      <c r="K144" s="195">
        <f>'[1]ALL NEW COMP'!W145</f>
        <v>12844.9317829303</v>
      </c>
      <c r="L144" s="442" t="str">
        <f>'[1]ALL NEW COMP'!$Z145</f>
        <v>QC50L1-TFA-XX</v>
      </c>
      <c r="M144" s="426" t="str">
        <f>'[1]ALL NEW COMP'!AB145</f>
        <v>LCU-12</v>
      </c>
      <c r="N144" s="441"/>
      <c r="O144" s="195">
        <f>'[1]ALL NEW COMP'!AK145</f>
        <v>13841.1262105372</v>
      </c>
      <c r="P144" s="427">
        <f>'[1]ALL NEW COMP'!AL145</f>
        <v>13737.9516073626</v>
      </c>
      <c r="Q144" s="195">
        <f>'[1]ALL NEW COMP'!AM145</f>
        <v>13462.566500594</v>
      </c>
      <c r="R144" s="379" t="str">
        <f>'[1]ALL NEW COMP'!$AN145</f>
        <v>HTC-12</v>
      </c>
      <c r="S144" s="426">
        <f>'[1]ALL NEW COMP'!$AQ145</f>
        <v>11548.2358710404</v>
      </c>
      <c r="T144" s="443"/>
      <c r="U144" s="403"/>
      <c r="Z144" s="435"/>
      <c r="AA144" s="435"/>
      <c r="AB144" s="435"/>
      <c r="AC144" s="435"/>
      <c r="AD144" s="435"/>
      <c r="AE144" s="434"/>
    </row>
    <row r="145" spans="1:31">
      <c r="A145" s="320" t="str">
        <f>'[1]ALL NEW COMP'!A146</f>
        <v>ALL135.11</v>
      </c>
      <c r="B145" s="412" t="str">
        <f>'[1]ALL NEW COMP'!B146</f>
        <v>ZFI59KQE-TFD564</v>
      </c>
      <c r="C145" s="355"/>
      <c r="D145" s="73">
        <f>'[1]ALL NEW COMP'!D146</f>
        <v>15</v>
      </c>
      <c r="E145" s="73" t="str">
        <f>'[1]ALL NEW COMP'!E146</f>
        <v>V05,V03 (7/8,13/8)</v>
      </c>
      <c r="F145" s="73"/>
      <c r="G145" s="411" t="str">
        <f>'[1]ALL NEW COMP'!G146</f>
        <v>59000btu (4JE15Y)</v>
      </c>
      <c r="H145" s="195">
        <f>'[1]ALL NEW COMP'!O146</f>
        <v>6807.40721951659</v>
      </c>
      <c r="I145" s="439"/>
      <c r="J145" s="425" t="str">
        <f>'[1]ALL NEW COMP'!T146</f>
        <v>CU - 200 QC</v>
      </c>
      <c r="K145" s="195">
        <f>'[1]ALL NEW COMP'!W146</f>
        <v>15365.3553408359</v>
      </c>
      <c r="L145" s="442" t="str">
        <f>'[1]ALL NEW COMP'!$Z146</f>
        <v>QC59L1-TFA-XX</v>
      </c>
      <c r="M145" s="426" t="str">
        <f>'[1]ALL NEW COMP'!AB146</f>
        <v>LCU-15</v>
      </c>
      <c r="N145" s="441"/>
      <c r="O145" s="195">
        <f>'[1]ALL NEW COMP'!AK146</f>
        <v>15716.1006743038</v>
      </c>
      <c r="P145" s="427">
        <f>'[1]ALL NEW COMP'!AL146</f>
        <v>15612.9260711292</v>
      </c>
      <c r="Q145" s="195">
        <f>'[1]ALL NEW COMP'!AM146</f>
        <v>15337.5409643606</v>
      </c>
      <c r="R145" s="379" t="str">
        <f>'[1]ALL NEW COMP'!$AN146</f>
        <v>HTC-15</v>
      </c>
      <c r="S145" s="426">
        <f>'[1]ALL NEW COMP'!$AQ146</f>
        <v>13313.7650954445</v>
      </c>
      <c r="T145" s="443"/>
      <c r="U145" s="403"/>
      <c r="Z145" s="435"/>
      <c r="AA145" s="435"/>
      <c r="AB145" s="435"/>
      <c r="AC145" s="435"/>
      <c r="AD145" s="435"/>
      <c r="AE145" s="434"/>
    </row>
    <row r="146" ht="12" customHeight="1" spans="1:31">
      <c r="A146" s="320" t="str">
        <f>'[1]ALL NEW COMP'!A147</f>
        <v>ALL135.12</v>
      </c>
      <c r="B146" s="412" t="str">
        <f>'[1]ALL NEW COMP'!B147</f>
        <v>ZFI68KQE-TFD564</v>
      </c>
      <c r="C146" s="355"/>
      <c r="D146" s="73">
        <f>'[1]ALL NEW COMP'!D147</f>
        <v>18</v>
      </c>
      <c r="E146" s="73" t="str">
        <f>'[1]ALL NEW COMP'!E147</f>
        <v>V05,V03 (7/8,13/8)</v>
      </c>
      <c r="F146" s="73"/>
      <c r="G146" s="411" t="str">
        <f>'[1]ALL NEW COMP'!G147</f>
        <v>68000btu (4HE18Y)</v>
      </c>
      <c r="H146" s="195">
        <f>'[1]ALL NEW COMP'!O147</f>
        <v>7922.03564664502</v>
      </c>
      <c r="I146" s="439"/>
      <c r="J146" s="425" t="str">
        <f>'[1]ALL NEW COMP'!T147</f>
        <v>CU - 200 QC</v>
      </c>
      <c r="K146" s="195">
        <f>'[1]ALL NEW COMP'!W147</f>
        <v>16638.7139266945</v>
      </c>
      <c r="L146" s="442" t="str">
        <f>'[1]ALL NEW COMP'!$Z147</f>
        <v>QC68L1-TFA-XX</v>
      </c>
      <c r="M146" s="426" t="str">
        <f>'[1]ALL NEW COMP'!AB147</f>
        <v>LCU-20</v>
      </c>
      <c r="N146" s="441"/>
      <c r="O146" s="195">
        <f>'[1]ALL NEW COMP'!AK147</f>
        <v>17386.7402948001</v>
      </c>
      <c r="P146" s="427">
        <f>'[1]ALL NEW COMP'!AL147</f>
        <v>17283.5656916255</v>
      </c>
      <c r="Q146" s="195">
        <f>'[1]ALL NEW COMP'!AM147</f>
        <v>17008.1805848569</v>
      </c>
      <c r="R146" s="379" t="str">
        <f>'[1]ALL NEW COMP'!$AN147</f>
        <v>HTC-20</v>
      </c>
      <c r="S146" s="426">
        <f>'[1]ALL NEW COMP'!$AQ147</f>
        <v>15055.1036221231</v>
      </c>
      <c r="T146" s="443"/>
      <c r="U146" s="403"/>
      <c r="Z146" s="435"/>
      <c r="AA146" s="435"/>
      <c r="AB146" s="435"/>
      <c r="AC146" s="435"/>
      <c r="AD146" s="435"/>
      <c r="AE146" s="434"/>
    </row>
    <row r="147" ht="12" customHeight="1" spans="1:31">
      <c r="A147" s="320" t="str">
        <f>'[1]ALL NEW COMP'!A148</f>
        <v>ALL135.13</v>
      </c>
      <c r="B147" s="412" t="str">
        <f>'[1]ALL NEW COMP'!B148</f>
        <v>ZFI81KQE-TFD564</v>
      </c>
      <c r="C147" s="355"/>
      <c r="D147" s="73">
        <f>'[1]ALL NEW COMP'!D148</f>
        <v>20</v>
      </c>
      <c r="E147" s="73" t="str">
        <f>'[1]ALL NEW COMP'!E148</f>
        <v>V05,V03 (7/8,13/8)</v>
      </c>
      <c r="F147" s="73"/>
      <c r="G147" s="411" t="str">
        <f>'[1]ALL NEW COMP'!G148</f>
        <v>81000btu (4GE23Y)</v>
      </c>
      <c r="H147" s="195">
        <f>'[1]ALL NEW COMP'!O148</f>
        <v>9209.91443452381</v>
      </c>
      <c r="I147" s="439"/>
      <c r="J147" s="425" t="str">
        <f>'[1]ALL NEW COMP'!T148</f>
        <v>CU - 250 QC</v>
      </c>
      <c r="K147" s="195">
        <f>'[1]ALL NEW COMP'!W148</f>
        <v>20587.4655610779</v>
      </c>
      <c r="L147" s="442" t="str">
        <f>'[1]ALL NEW COMP'!$Z148</f>
        <v>QC81L1-TFA-XX</v>
      </c>
      <c r="M147" s="426" t="str">
        <f>'[1]ALL NEW COMP'!AB148</f>
        <v>TCU - 200</v>
      </c>
      <c r="N147" s="441"/>
      <c r="O147" s="195">
        <f>'[1]ALL NEW COMP'!AK148</f>
        <v>21643.9128187082</v>
      </c>
      <c r="P147" s="427">
        <f>'[1]ALL NEW COMP'!AL148</f>
        <v>21540.7382155336</v>
      </c>
      <c r="Q147" s="195">
        <f>'[1]ALL NEW COMP'!AM148</f>
        <v>21265.3531087651</v>
      </c>
      <c r="R147" s="379" t="str">
        <f>'[1]ALL NEW COMP'!$AN148</f>
        <v>HTC-25</v>
      </c>
      <c r="S147" s="426">
        <f>'[1]ALL NEW COMP'!$AQ148</f>
        <v>17463.0496358597</v>
      </c>
      <c r="T147" s="443"/>
      <c r="U147" s="403"/>
      <c r="Z147" s="435"/>
      <c r="AA147" s="435"/>
      <c r="AB147" s="435"/>
      <c r="AC147" s="435"/>
      <c r="AD147" s="435"/>
      <c r="AE147" s="434"/>
    </row>
    <row r="148" ht="12" customHeight="1" spans="1:31">
      <c r="A148" s="320" t="str">
        <f>'[1]ALL NEW COMP'!A149</f>
        <v>ALL135.14</v>
      </c>
      <c r="B148" s="412" t="str">
        <f>'[1]ALL NEW COMP'!B149</f>
        <v>ZFI96KQE-TFD523</v>
      </c>
      <c r="C148" s="355"/>
      <c r="D148" s="73">
        <f>'[1]ALL NEW COMP'!D149</f>
        <v>25</v>
      </c>
      <c r="E148" s="73" t="str">
        <f>'[1]ALL NEW COMP'!E149</f>
        <v>V03,V38 (1 3/8,1 5/8)</v>
      </c>
      <c r="F148" s="73"/>
      <c r="G148" s="411" t="str">
        <f>'[1]ALL NEW COMP'!G149</f>
        <v>96000btu (6HE28Y)</v>
      </c>
      <c r="H148" s="195">
        <f>'[1]ALL NEW COMP'!O149</f>
        <v>14273.4532828283</v>
      </c>
      <c r="I148" s="439"/>
      <c r="J148" s="425" t="str">
        <f>'[1]ALL NEW COMP'!T149</f>
        <v>CU - 300 QC</v>
      </c>
      <c r="K148" s="195">
        <f>'[1]ALL NEW COMP'!W149</f>
        <v>27432.5511875558</v>
      </c>
      <c r="L148" s="442" t="str">
        <f>'[1]ALL NEW COMP'!$Z149</f>
        <v>QC96L1-TFA-XX</v>
      </c>
      <c r="M148" s="426" t="str">
        <f>'[1]ALL NEW COMP'!AB149</f>
        <v>TCUV - 250</v>
      </c>
      <c r="N148" s="441"/>
      <c r="O148" s="195">
        <f>'[1]ALL NEW COMP'!AK149</f>
        <v>33753.6551212306</v>
      </c>
      <c r="P148" s="427">
        <f>'[1]ALL NEW COMP'!AL149</f>
        <v>33650.480518056</v>
      </c>
      <c r="Q148" s="195">
        <f>'[1]ALL NEW COMP'!AM149</f>
        <v>33375.0954112875</v>
      </c>
      <c r="R148" s="379" t="str">
        <f>'[1]ALL NEW COMP'!$AN149</f>
        <v>HTC-30</v>
      </c>
      <c r="S148" s="426">
        <f>'[1]ALL NEW COMP'!$AQ149</f>
        <v>24152.5504445813</v>
      </c>
      <c r="T148" s="443"/>
      <c r="U148" s="403"/>
      <c r="Z148" s="435"/>
      <c r="AA148" s="435"/>
      <c r="AB148" s="435"/>
      <c r="AC148" s="435"/>
      <c r="AD148" s="435"/>
      <c r="AE148" s="434"/>
    </row>
    <row r="149" customHeight="1" spans="1:31">
      <c r="A149" s="320" t="str">
        <f>'[1]ALL NEW COMP'!A150</f>
        <v>ALL135.20</v>
      </c>
      <c r="B149" s="412" t="str">
        <f>'[1]ALL NEW COMP'!B150</f>
        <v>ZFI122KQE-TED523</v>
      </c>
      <c r="C149" s="355"/>
      <c r="D149" s="73">
        <f>'[1]ALL NEW COMP'!D150</f>
        <v>30</v>
      </c>
      <c r="E149" s="73" t="str">
        <f>'[1]ALL NEW COMP'!E150</f>
        <v>V03,V38 (1 3/8,1 5/8)</v>
      </c>
      <c r="F149" s="73"/>
      <c r="G149" s="411" t="str">
        <f>'[1]ALL NEW COMP'!G150</f>
        <v>122000btu (6GE34Y)</v>
      </c>
      <c r="H149" s="195">
        <f>'[1]ALL NEW COMP'!O150</f>
        <v>14614.5878427128</v>
      </c>
      <c r="I149" s="439"/>
      <c r="J149" s="425" t="str">
        <f>'[1]ALL NEW COMP'!T150</f>
        <v>CU - 350 QC</v>
      </c>
      <c r="K149" s="195">
        <f>'[1]ALL NEW COMP'!W150</f>
        <v>29383.3108141725</v>
      </c>
      <c r="L149" s="442" t="str">
        <f>'[1]ALL NEW COMP'!$Z150</f>
        <v>QC122L1-TFA-XX</v>
      </c>
      <c r="M149" s="426" t="str">
        <f>'[1]ALL NEW COMP'!AB150</f>
        <v>TCUV - 350</v>
      </c>
      <c r="N149" s="441"/>
      <c r="O149" s="195">
        <f>'[1]ALL NEW COMP'!AK150</f>
        <v>36185.9738010423</v>
      </c>
      <c r="P149" s="427">
        <f>'[1]ALL NEW COMP'!AL150</f>
        <v>36082.7991978677</v>
      </c>
      <c r="Q149" s="195">
        <f>'[1]ALL NEW COMP'!AM150</f>
        <v>35807.4140910991</v>
      </c>
      <c r="R149" s="379" t="str">
        <f>'[1]ALL NEW COMP'!$AN150</f>
        <v>HTC-35</v>
      </c>
      <c r="S149" s="426">
        <f>'[1]ALL NEW COMP'!$AQ150</f>
        <v>25867.3378848006</v>
      </c>
      <c r="T149" s="443"/>
      <c r="U149" s="403"/>
      <c r="Z149" s="435"/>
      <c r="AA149" s="435"/>
      <c r="AB149" s="435"/>
      <c r="AC149" s="435"/>
      <c r="AD149" s="435"/>
      <c r="AE149" s="434"/>
    </row>
    <row r="150" customHeight="1" spans="1:31">
      <c r="A150" s="320" t="str">
        <f>'[1]ALL NEW COMP'!A151</f>
        <v>ALL135.21</v>
      </c>
      <c r="B150" s="412" t="str">
        <f>'[1]ALL NEW COMP'!B151</f>
        <v>ZFI140KQE-TED523</v>
      </c>
      <c r="C150" s="214"/>
      <c r="D150" s="73">
        <f>'[1]ALL NEW COMP'!D151</f>
        <v>40</v>
      </c>
      <c r="E150" s="73" t="str">
        <f>'[1]ALL NEW COMP'!E151</f>
        <v>V03,V38 (1 3/8,1 5/8)</v>
      </c>
      <c r="F150" s="73"/>
      <c r="G150" s="411" t="str">
        <f>'[1]ALL NEW COMP'!G151</f>
        <v>140000btu (6FE44Y)</v>
      </c>
      <c r="H150" s="195">
        <f>'[1]ALL NEW COMP'!O151</f>
        <v>16063.4514790765</v>
      </c>
      <c r="I150" s="453"/>
      <c r="J150" s="425" t="str">
        <f>'[1]ALL NEW COMP'!T151</f>
        <v>CU - 400 QC</v>
      </c>
      <c r="K150" s="195">
        <f>'[1]ALL NEW COMP'!W151</f>
        <v>34078.8962776035</v>
      </c>
      <c r="L150" s="442" t="str">
        <f>'[1]ALL NEW COMP'!$Z151</f>
        <v>QC140L1-TFA-XX</v>
      </c>
      <c r="M150" s="426" t="str">
        <f>'[1]ALL NEW COMP'!AB151</f>
        <v>TCUV - 400</v>
      </c>
      <c r="N150" s="441"/>
      <c r="O150" s="195">
        <f>'[1]ALL NEW COMP'!AK151</f>
        <v>38747.7227134499</v>
      </c>
      <c r="P150" s="427">
        <f>'[1]ALL NEW COMP'!AL151</f>
        <v>38644.5481102753</v>
      </c>
      <c r="Q150" s="195">
        <f>'[1]ALL NEW COMP'!AM151</f>
        <v>38369.1630035067</v>
      </c>
      <c r="R150" s="379" t="str">
        <f>'[1]ALL NEW COMP'!$AN151</f>
        <v>HTC-40</v>
      </c>
      <c r="S150" s="426">
        <f>'[1]ALL NEW COMP'!$AQ151</f>
        <v>27712.3610907468</v>
      </c>
      <c r="T150" s="443"/>
      <c r="U150" s="403"/>
      <c r="Z150" s="435"/>
      <c r="AA150" s="435"/>
      <c r="AB150" s="435"/>
      <c r="AC150" s="435"/>
      <c r="AD150" s="435"/>
      <c r="AE150" s="434"/>
    </row>
    <row r="151" spans="1:31">
      <c r="A151" s="320" t="str">
        <f>'[1]ALL NEW COMP'!A152</f>
        <v>ALL135.22</v>
      </c>
      <c r="B151" s="412" t="str">
        <f>'[1]ALL NEW COMP'!B152</f>
        <v>CORE SENSE (562-0291-01) ZFI23-26</v>
      </c>
      <c r="C151" s="444" t="s">
        <v>295</v>
      </c>
      <c r="D151" s="73"/>
      <c r="E151" s="73"/>
      <c r="F151" s="73"/>
      <c r="G151" s="411"/>
      <c r="H151" s="195">
        <f>'[1]ALL NEW COMP'!O152</f>
        <v>694.166666666667</v>
      </c>
      <c r="I151" s="454"/>
      <c r="J151" s="444" t="s">
        <v>295</v>
      </c>
      <c r="K151" s="195"/>
      <c r="L151" s="442"/>
      <c r="M151" s="426"/>
      <c r="N151" s="454"/>
      <c r="O151" s="195"/>
      <c r="P151" s="427"/>
      <c r="Q151" s="195"/>
      <c r="R151" s="379"/>
      <c r="S151" s="426"/>
      <c r="T151" s="201"/>
      <c r="U151" s="403"/>
      <c r="Z151" s="435"/>
      <c r="AA151" s="435"/>
      <c r="AB151" s="435"/>
      <c r="AC151" s="435"/>
      <c r="AD151" s="435"/>
      <c r="AE151" s="434"/>
    </row>
    <row r="152" customHeight="1" spans="1:31">
      <c r="A152" s="320" t="str">
        <f>'[1]ALL NEW COMP'!A153</f>
        <v>ALL135.23</v>
      </c>
      <c r="B152" s="412" t="str">
        <f>'[1]ALL NEW COMP'!B153</f>
        <v>CORE SENSE (562-0291-02) ZFI36-59</v>
      </c>
      <c r="C152" s="445"/>
      <c r="D152" s="73"/>
      <c r="E152" s="73"/>
      <c r="F152" s="73"/>
      <c r="G152" s="411"/>
      <c r="H152" s="195">
        <f>'[1]ALL NEW COMP'!O153</f>
        <v>694.166666666667</v>
      </c>
      <c r="I152" s="454"/>
      <c r="J152" s="445"/>
      <c r="K152" s="195"/>
      <c r="L152" s="442"/>
      <c r="M152" s="426"/>
      <c r="N152" s="454"/>
      <c r="O152" s="195"/>
      <c r="P152" s="427"/>
      <c r="Q152" s="195"/>
      <c r="R152" s="379"/>
      <c r="S152" s="426"/>
      <c r="T152" s="201"/>
      <c r="U152" s="403"/>
      <c r="Z152" s="435"/>
      <c r="AA152" s="435"/>
      <c r="AB152" s="435"/>
      <c r="AC152" s="435"/>
      <c r="AD152" s="435"/>
      <c r="AE152" s="434"/>
    </row>
    <row r="153" spans="1:31">
      <c r="A153" s="320" t="str">
        <f>'[1]ALL NEW COMP'!A154</f>
        <v>ALL135.24</v>
      </c>
      <c r="B153" s="412" t="str">
        <f>'[1]ALL NEW COMP'!B154</f>
        <v>CORE SENSE (562-0291-03) ZFI68-81</v>
      </c>
      <c r="C153" s="445"/>
      <c r="D153" s="73"/>
      <c r="E153" s="73"/>
      <c r="F153" s="73"/>
      <c r="G153" s="411"/>
      <c r="H153" s="195">
        <f>'[1]ALL NEW COMP'!O154</f>
        <v>694.166666666667</v>
      </c>
      <c r="I153" s="454"/>
      <c r="J153" s="445"/>
      <c r="K153" s="195"/>
      <c r="L153" s="442"/>
      <c r="M153" s="426"/>
      <c r="N153" s="454"/>
      <c r="O153" s="195"/>
      <c r="P153" s="427"/>
      <c r="Q153" s="195"/>
      <c r="R153" s="379"/>
      <c r="S153" s="426"/>
      <c r="T153" s="201"/>
      <c r="U153" s="403"/>
      <c r="Z153" s="435"/>
      <c r="AA153" s="435"/>
      <c r="AB153" s="435"/>
      <c r="AC153" s="435"/>
      <c r="AD153" s="435"/>
      <c r="AE153" s="434"/>
    </row>
    <row r="154" spans="1:31">
      <c r="A154" s="320" t="str">
        <f>'[1]ALL NEW COMP'!A155</f>
        <v>ALL135.25</v>
      </c>
      <c r="B154" s="412" t="str">
        <f>'[1]ALL NEW COMP'!B155</f>
        <v>CORE SENSE (562-0291-06) ZFI96-140</v>
      </c>
      <c r="C154" s="446"/>
      <c r="D154" s="73"/>
      <c r="E154" s="73"/>
      <c r="F154" s="73"/>
      <c r="G154" s="411"/>
      <c r="H154" s="195">
        <f>'[1]ALL NEW COMP'!O155</f>
        <v>694.166666666667</v>
      </c>
      <c r="I154" s="454"/>
      <c r="J154" s="446"/>
      <c r="K154" s="195"/>
      <c r="L154" s="442"/>
      <c r="M154" s="426"/>
      <c r="N154" s="454"/>
      <c r="O154" s="195"/>
      <c r="P154" s="427"/>
      <c r="Q154" s="195"/>
      <c r="R154" s="379"/>
      <c r="S154" s="426"/>
      <c r="T154" s="201"/>
      <c r="U154" s="403"/>
      <c r="Z154" s="435"/>
      <c r="AA154" s="435"/>
      <c r="AB154" s="435"/>
      <c r="AC154" s="435"/>
      <c r="AD154" s="435"/>
      <c r="AE154" s="434"/>
    </row>
    <row r="155" ht="22.5" spans="1:31">
      <c r="A155" s="320" t="str">
        <f>'[1]ALL NEW COMP'!A156</f>
        <v>ALL135.251</v>
      </c>
      <c r="B155" s="320" t="str">
        <f>'[1]ALL NEW COMP'!B156</f>
        <v>571-0064-06 MODULE-CORESENSE ASSM</v>
      </c>
      <c r="C155" s="447" t="s">
        <v>296</v>
      </c>
      <c r="D155" s="73"/>
      <c r="E155" s="73"/>
      <c r="F155" s="73"/>
      <c r="G155" s="411"/>
      <c r="H155" s="448">
        <f>'[1]ALL NEW COMP'!O156</f>
        <v>669.233333333333</v>
      </c>
      <c r="I155" s="441"/>
      <c r="J155" s="447" t="s">
        <v>296</v>
      </c>
      <c r="K155" s="195"/>
      <c r="L155" s="442"/>
      <c r="M155" s="426"/>
      <c r="N155" s="454"/>
      <c r="O155" s="195"/>
      <c r="P155" s="427"/>
      <c r="Q155" s="195"/>
      <c r="R155" s="379"/>
      <c r="S155" s="426"/>
      <c r="T155" s="201"/>
      <c r="U155" s="403"/>
      <c r="Z155" s="435"/>
      <c r="AA155" s="435"/>
      <c r="AB155" s="435"/>
      <c r="AC155" s="435"/>
      <c r="AD155" s="435"/>
      <c r="AE155" s="434"/>
    </row>
    <row r="156" ht="22.5" spans="1:31">
      <c r="A156" s="320" t="str">
        <f>'[1]ALL NEW COMP'!A157</f>
        <v>ALL135.252</v>
      </c>
      <c r="B156" s="320" t="str">
        <f>'[1]ALL NEW COMP'!B157</f>
        <v>043-0210-00 (ZFI23-ZFI81) SENSOR-VAPOR IN</v>
      </c>
      <c r="C156" s="449" t="s">
        <v>297</v>
      </c>
      <c r="D156" s="73"/>
      <c r="E156" s="73"/>
      <c r="F156" s="73"/>
      <c r="G156" s="411"/>
      <c r="H156" s="448">
        <f>'[1]ALL NEW COMP'!O157</f>
        <v>28.8699494949495</v>
      </c>
      <c r="I156" s="441"/>
      <c r="J156" s="449" t="s">
        <v>297</v>
      </c>
      <c r="K156" s="195"/>
      <c r="L156" s="442"/>
      <c r="M156" s="426"/>
      <c r="N156" s="454"/>
      <c r="O156" s="195"/>
      <c r="P156" s="427"/>
      <c r="Q156" s="195"/>
      <c r="R156" s="379"/>
      <c r="S156" s="426"/>
      <c r="T156" s="201"/>
      <c r="U156" s="403"/>
      <c r="Z156" s="435"/>
      <c r="AA156" s="435"/>
      <c r="AB156" s="435"/>
      <c r="AC156" s="435"/>
      <c r="AD156" s="435"/>
      <c r="AE156" s="434"/>
    </row>
    <row r="157" ht="22.5" spans="1:31">
      <c r="A157" s="320" t="str">
        <f>'[1]ALL NEW COMP'!A158</f>
        <v>ALL135.253</v>
      </c>
      <c r="B157" s="320" t="str">
        <f>'[1]ALL NEW COMP'!B158</f>
        <v>043-0210-02 (ZFI23-ZFI81) SENSOR-VAPOR OUT</v>
      </c>
      <c r="C157" s="450"/>
      <c r="D157" s="73"/>
      <c r="E157" s="73"/>
      <c r="F157" s="73"/>
      <c r="G157" s="411"/>
      <c r="H157" s="448">
        <f>'[1]ALL NEW COMP'!O158</f>
        <v>28.8699494949495</v>
      </c>
      <c r="I157" s="453"/>
      <c r="J157" s="450"/>
      <c r="K157" s="195"/>
      <c r="L157" s="442"/>
      <c r="M157" s="426"/>
      <c r="N157" s="454"/>
      <c r="O157" s="195"/>
      <c r="P157" s="427"/>
      <c r="Q157" s="195"/>
      <c r="R157" s="379"/>
      <c r="S157" s="426"/>
      <c r="T157" s="201"/>
      <c r="U157" s="403"/>
      <c r="Z157" s="435"/>
      <c r="AA157" s="435"/>
      <c r="AB157" s="435"/>
      <c r="AC157" s="435"/>
      <c r="AD157" s="435"/>
      <c r="AE157" s="434"/>
    </row>
    <row r="158" ht="22.5" spans="1:31">
      <c r="A158" s="320" t="str">
        <f>'[1]ALL NEW COMP'!A159</f>
        <v>ALL135.254</v>
      </c>
      <c r="B158" s="320" t="str">
        <f>'[1]ALL NEW COMP'!B159</f>
        <v>043-0277-00 (ZFI23-ZFI140) SENSOR-DLT</v>
      </c>
      <c r="C158" s="450"/>
      <c r="D158" s="266"/>
      <c r="E158" s="327" t="s">
        <v>298</v>
      </c>
      <c r="F158" s="73"/>
      <c r="G158" s="411"/>
      <c r="H158" s="448">
        <f>'[1]ALL NEW COMP'!O159</f>
        <v>23.0744949494949</v>
      </c>
      <c r="I158" s="453"/>
      <c r="J158" s="450"/>
      <c r="K158" s="195"/>
      <c r="L158" s="442"/>
      <c r="M158" s="426"/>
      <c r="N158" s="454"/>
      <c r="O158" s="195"/>
      <c r="P158" s="427"/>
      <c r="Q158" s="195"/>
      <c r="R158" s="379"/>
      <c r="S158" s="426"/>
      <c r="T158" s="201"/>
      <c r="U158" s="403"/>
      <c r="Z158" s="435"/>
      <c r="AA158" s="435"/>
      <c r="AB158" s="435"/>
      <c r="AC158" s="435"/>
      <c r="AD158" s="435"/>
      <c r="AE158" s="434"/>
    </row>
    <row r="159" ht="22.5" spans="1:31">
      <c r="A159" s="320" t="str">
        <f>'[1]ALL NEW COMP'!A160</f>
        <v>ALL135.255</v>
      </c>
      <c r="B159" s="320" t="str">
        <f>'[1]ALL NEW COMP'!B160</f>
        <v>043-0285-00 (ZFI96,ZFI122,ZFI140) SENSOR-VAPOR IN/OUT</v>
      </c>
      <c r="C159" s="451"/>
      <c r="D159" s="266"/>
      <c r="E159" s="72" t="s">
        <v>298</v>
      </c>
      <c r="F159" s="73"/>
      <c r="G159" s="411"/>
      <c r="H159" s="448">
        <f>'[1]ALL NEW COMP'!O160</f>
        <v>47.4368686868687</v>
      </c>
      <c r="I159" s="453"/>
      <c r="J159" s="451"/>
      <c r="K159" s="195"/>
      <c r="L159" s="442"/>
      <c r="M159" s="426"/>
      <c r="N159" s="454"/>
      <c r="O159" s="195"/>
      <c r="P159" s="427"/>
      <c r="Q159" s="195"/>
      <c r="R159" s="379"/>
      <c r="S159" s="426"/>
      <c r="T159" s="201"/>
      <c r="U159" s="403"/>
      <c r="Z159" s="435"/>
      <c r="AA159" s="435"/>
      <c r="AB159" s="435"/>
      <c r="AC159" s="435"/>
      <c r="AD159" s="435"/>
      <c r="AE159" s="434"/>
    </row>
    <row r="160" spans="1:31">
      <c r="A160" s="320" t="str">
        <f>'[1]ALL NEW COMP'!A161</f>
        <v>ALL135.256</v>
      </c>
      <c r="B160" s="320" t="str">
        <f>'[1]ALL NEW COMP'!B161</f>
        <v>PLATE HEAT BX4THX14 (ZFI20-ZFI39)</v>
      </c>
      <c r="C160" s="451"/>
      <c r="D160" s="266"/>
      <c r="E160" s="72"/>
      <c r="F160" s="73"/>
      <c r="G160" s="411"/>
      <c r="H160" s="448">
        <f>'[1]ALL NEW COMP'!O161</f>
        <v>321.111111111111</v>
      </c>
      <c r="I160" s="453"/>
      <c r="J160" s="451"/>
      <c r="K160" s="195"/>
      <c r="L160" s="442"/>
      <c r="M160" s="426"/>
      <c r="N160" s="454"/>
      <c r="O160" s="195"/>
      <c r="P160" s="427"/>
      <c r="Q160" s="195"/>
      <c r="R160" s="379"/>
      <c r="S160" s="426"/>
      <c r="T160" s="201"/>
      <c r="U160" s="403"/>
      <c r="Z160" s="435"/>
      <c r="AA160" s="435"/>
      <c r="AB160" s="435"/>
      <c r="AC160" s="435"/>
      <c r="AD160" s="435"/>
      <c r="AE160" s="434"/>
    </row>
    <row r="161" spans="1:31">
      <c r="A161" s="320" t="str">
        <f>'[1]ALL NEW COMP'!A162</f>
        <v>ALL135.257</v>
      </c>
      <c r="B161" s="320" t="str">
        <f>'[1]ALL NEW COMP'!B162</f>
        <v>PLATE HEAT BX4THX20 (ZFI50-ZFI59)</v>
      </c>
      <c r="C161" s="451"/>
      <c r="D161" s="266"/>
      <c r="E161" s="72"/>
      <c r="F161" s="73"/>
      <c r="G161" s="411"/>
      <c r="H161" s="448">
        <f>'[1]ALL NEW COMP'!O162</f>
        <v>386.363636363636</v>
      </c>
      <c r="I161" s="453"/>
      <c r="J161" s="451"/>
      <c r="K161" s="195"/>
      <c r="L161" s="442"/>
      <c r="M161" s="426"/>
      <c r="N161" s="454"/>
      <c r="O161" s="195"/>
      <c r="P161" s="427"/>
      <c r="Q161" s="195"/>
      <c r="R161" s="379"/>
      <c r="S161" s="426"/>
      <c r="T161" s="201"/>
      <c r="U161" s="403"/>
      <c r="Z161" s="435"/>
      <c r="AA161" s="435"/>
      <c r="AB161" s="435"/>
      <c r="AC161" s="435"/>
      <c r="AD161" s="435"/>
      <c r="AE161" s="434"/>
    </row>
    <row r="162" spans="1:31">
      <c r="A162" s="320" t="str">
        <f>'[1]ALL NEW COMP'!A163</f>
        <v>ALL135.258</v>
      </c>
      <c r="B162" s="320" t="str">
        <f>'[1]ALL NEW COMP'!B163</f>
        <v>PLATE HEAT BX4THX24 (ZFI68-ZFI81)</v>
      </c>
      <c r="C162" s="451"/>
      <c r="D162" s="266"/>
      <c r="E162" s="72"/>
      <c r="F162" s="73"/>
      <c r="G162" s="411"/>
      <c r="H162" s="448">
        <f>'[1]ALL NEW COMP'!O163</f>
        <v>0</v>
      </c>
      <c r="I162" s="453"/>
      <c r="J162" s="451"/>
      <c r="K162" s="195"/>
      <c r="L162" s="442"/>
      <c r="M162" s="426"/>
      <c r="N162" s="454"/>
      <c r="O162" s="195"/>
      <c r="P162" s="427"/>
      <c r="Q162" s="195"/>
      <c r="R162" s="379"/>
      <c r="S162" s="426"/>
      <c r="T162" s="201"/>
      <c r="U162" s="403"/>
      <c r="Z162" s="435"/>
      <c r="AA162" s="435"/>
      <c r="AB162" s="435"/>
      <c r="AC162" s="435"/>
      <c r="AD162" s="435"/>
      <c r="AE162" s="434"/>
    </row>
    <row r="163" spans="1:31">
      <c r="A163" s="320" t="str">
        <f>'[1]ALL NEW COMP'!A164</f>
        <v>ALL135.259</v>
      </c>
      <c r="B163" s="320" t="str">
        <f>'[1]ALL NEW COMP'!B164</f>
        <v>PLATE HEAT BX4THX24 (ZFI96-ZFI40)</v>
      </c>
      <c r="C163" s="451"/>
      <c r="D163" s="266"/>
      <c r="E163" s="72"/>
      <c r="F163" s="73"/>
      <c r="G163" s="411"/>
      <c r="H163" s="448">
        <f>'[1]ALL NEW COMP'!O164</f>
        <v>0</v>
      </c>
      <c r="I163" s="453"/>
      <c r="J163" s="451"/>
      <c r="K163" s="195"/>
      <c r="L163" s="442"/>
      <c r="M163" s="426"/>
      <c r="N163" s="454"/>
      <c r="O163" s="195"/>
      <c r="P163" s="427"/>
      <c r="Q163" s="195"/>
      <c r="R163" s="379"/>
      <c r="S163" s="426"/>
      <c r="T163" s="201"/>
      <c r="U163" s="403"/>
      <c r="Z163" s="435"/>
      <c r="AA163" s="435"/>
      <c r="AB163" s="435"/>
      <c r="AC163" s="435"/>
      <c r="AD163" s="435"/>
      <c r="AE163" s="434"/>
    </row>
    <row r="164" spans="1:31">
      <c r="A164" s="320" t="str">
        <f>'[1]ALL NEW COMP'!A165</f>
        <v>ALL135.26</v>
      </c>
      <c r="B164" s="320" t="str">
        <f>'[1]ALL NEW COMP'!B165</f>
        <v>Jacket ZFI50 &amp; ZFI59</v>
      </c>
      <c r="C164" s="452" t="s">
        <v>299</v>
      </c>
      <c r="D164" s="266"/>
      <c r="E164" s="327" t="s">
        <v>298</v>
      </c>
      <c r="F164" s="73"/>
      <c r="G164" s="411"/>
      <c r="H164" s="195">
        <f>'[1]ALL NEW COMP'!O165</f>
        <v>274.615384615385</v>
      </c>
      <c r="I164" s="454"/>
      <c r="J164" s="425"/>
      <c r="K164" s="195"/>
      <c r="L164" s="442"/>
      <c r="M164" s="426"/>
      <c r="N164" s="454"/>
      <c r="O164" s="195"/>
      <c r="P164" s="427"/>
      <c r="Q164" s="195"/>
      <c r="R164" s="379"/>
      <c r="S164" s="426"/>
      <c r="T164" s="201"/>
      <c r="U164" s="403"/>
      <c r="Z164" s="435"/>
      <c r="AA164" s="435"/>
      <c r="AB164" s="435"/>
      <c r="AC164" s="435"/>
      <c r="AD164" s="435"/>
      <c r="AE164" s="434"/>
    </row>
    <row r="165" spans="1:31">
      <c r="A165" s="320" t="str">
        <f>'[1]ALL NEW COMP'!A166</f>
        <v>ALL135.27</v>
      </c>
      <c r="B165" s="320" t="str">
        <f>'[1]ALL NEW COMP'!B166</f>
        <v>Jacket ZFI68 &amp; ZFI81</v>
      </c>
      <c r="C165" s="452"/>
      <c r="D165" s="266"/>
      <c r="E165" s="327" t="s">
        <v>300</v>
      </c>
      <c r="F165" s="73"/>
      <c r="G165" s="411"/>
      <c r="H165" s="195">
        <f>'[1]ALL NEW COMP'!O166</f>
        <v>325.202429149798</v>
      </c>
      <c r="I165" s="454"/>
      <c r="J165" s="425"/>
      <c r="K165" s="195"/>
      <c r="L165" s="442"/>
      <c r="M165" s="426"/>
      <c r="N165" s="454"/>
      <c r="O165" s="195"/>
      <c r="P165" s="427"/>
      <c r="Q165" s="195"/>
      <c r="R165" s="379"/>
      <c r="S165" s="426"/>
      <c r="T165" s="201"/>
      <c r="U165" s="403"/>
      <c r="Z165" s="435"/>
      <c r="AA165" s="435"/>
      <c r="AB165" s="435"/>
      <c r="AC165" s="435"/>
      <c r="AD165" s="435"/>
      <c r="AE165" s="434"/>
    </row>
    <row r="166" spans="1:31">
      <c r="A166" s="320" t="str">
        <f>'[1]ALL NEW COMP'!A167</f>
        <v>ALL135.28</v>
      </c>
      <c r="B166" s="320" t="str">
        <f>'[1]ALL NEW COMP'!B167</f>
        <v>Jacket ZFI96,ZFI122 &amp; ZFI140</v>
      </c>
      <c r="C166" s="452"/>
      <c r="D166" s="266"/>
      <c r="E166" s="327" t="s">
        <v>300</v>
      </c>
      <c r="F166" s="73"/>
      <c r="G166" s="411"/>
      <c r="H166" s="195">
        <f>'[1]ALL NEW COMP'!O167</f>
        <v>419.14979757085</v>
      </c>
      <c r="I166" s="454"/>
      <c r="J166" s="425"/>
      <c r="K166" s="195"/>
      <c r="L166" s="442"/>
      <c r="M166" s="426"/>
      <c r="N166" s="454"/>
      <c r="O166" s="195"/>
      <c r="P166" s="427"/>
      <c r="Q166" s="195"/>
      <c r="R166" s="379"/>
      <c r="S166" s="426"/>
      <c r="T166" s="201"/>
      <c r="U166" s="403"/>
      <c r="Z166" s="435"/>
      <c r="AA166" s="435"/>
      <c r="AB166" s="435"/>
      <c r="AC166" s="435"/>
      <c r="AD166" s="435"/>
      <c r="AE166" s="434"/>
    </row>
    <row r="167" spans="1:31">
      <c r="A167" s="320" t="str">
        <f>'[1]ALL NEW COMP'!A168</f>
        <v>ALL135.29</v>
      </c>
      <c r="B167" s="320" t="str">
        <f>'[1]ALL NEW COMP'!B168</f>
        <v>ZB15KQE-TFD558 (W)</v>
      </c>
      <c r="C167" s="444" t="s">
        <v>301</v>
      </c>
      <c r="D167" s="266"/>
      <c r="E167" s="327" t="s">
        <v>300</v>
      </c>
      <c r="F167" s="73"/>
      <c r="G167" s="411"/>
      <c r="H167" s="195">
        <f>'[1]ALL NEW COMP'!O168</f>
        <v>1805.50699300699</v>
      </c>
      <c r="I167" s="440"/>
      <c r="J167" s="425"/>
      <c r="K167" s="195"/>
      <c r="L167" s="442"/>
      <c r="M167" s="426"/>
      <c r="N167" s="454"/>
      <c r="O167" s="195"/>
      <c r="P167" s="427"/>
      <c r="Q167" s="195"/>
      <c r="R167" s="379"/>
      <c r="S167" s="426"/>
      <c r="T167" s="201"/>
      <c r="U167" s="403"/>
      <c r="Z167" s="435"/>
      <c r="AA167" s="435"/>
      <c r="AB167" s="435"/>
      <c r="AC167" s="435"/>
      <c r="AD167" s="435"/>
      <c r="AE167" s="434"/>
    </row>
    <row r="168" spans="1:31">
      <c r="A168" s="320" t="str">
        <f>'[1]ALL NEW COMP'!A169</f>
        <v>ALL135.30</v>
      </c>
      <c r="B168" s="320" t="str">
        <f>'[1]ALL NEW COMP'!B169</f>
        <v>ZB19KQE-TFD558 (W)</v>
      </c>
      <c r="C168" s="445"/>
      <c r="D168" s="266"/>
      <c r="E168" s="327" t="s">
        <v>302</v>
      </c>
      <c r="F168" s="73"/>
      <c r="G168" s="411"/>
      <c r="H168" s="195">
        <f>'[1]ALL NEW COMP'!O169</f>
        <v>1873.71503496503</v>
      </c>
      <c r="I168" s="440"/>
      <c r="J168" s="425"/>
      <c r="K168" s="195"/>
      <c r="L168" s="442"/>
      <c r="M168" s="426"/>
      <c r="N168" s="454"/>
      <c r="O168" s="195"/>
      <c r="P168" s="427"/>
      <c r="Q168" s="195"/>
      <c r="R168" s="379"/>
      <c r="S168" s="426"/>
      <c r="T168" s="201"/>
      <c r="U168" s="403"/>
      <c r="Z168" s="435"/>
      <c r="AA168" s="435"/>
      <c r="AB168" s="435"/>
      <c r="AC168" s="435"/>
      <c r="AD168" s="435"/>
      <c r="AE168" s="434"/>
    </row>
    <row r="169" spans="1:31">
      <c r="A169" s="320" t="str">
        <f>'[1]ALL NEW COMP'!A170</f>
        <v>ALL135.31</v>
      </c>
      <c r="B169" s="320" t="str">
        <f>'[1]ALL NEW COMP'!B170</f>
        <v>ZB21KQE-TFD558 (W)</v>
      </c>
      <c r="C169" s="445"/>
      <c r="D169" s="266"/>
      <c r="E169" s="327" t="s">
        <v>303</v>
      </c>
      <c r="F169" s="73"/>
      <c r="G169" s="411"/>
      <c r="H169" s="195">
        <f>'[1]ALL NEW COMP'!O170</f>
        <v>1783.29108391608</v>
      </c>
      <c r="I169" s="440"/>
      <c r="J169" s="425"/>
      <c r="K169" s="195"/>
      <c r="L169" s="442"/>
      <c r="M169" s="426"/>
      <c r="N169" s="454"/>
      <c r="O169" s="195"/>
      <c r="P169" s="427"/>
      <c r="Q169" s="195"/>
      <c r="R169" s="379"/>
      <c r="S169" s="426"/>
      <c r="T169" s="201"/>
      <c r="U169" s="403"/>
      <c r="Z169" s="435"/>
      <c r="AA169" s="435"/>
      <c r="AB169" s="435"/>
      <c r="AC169" s="435"/>
      <c r="AD169" s="435"/>
      <c r="AE169" s="434"/>
    </row>
    <row r="170" spans="1:31">
      <c r="A170" s="320" t="str">
        <f>'[1]ALL NEW COMP'!A171</f>
        <v>ALL135.32</v>
      </c>
      <c r="B170" s="320" t="str">
        <f>'[1]ALL NEW COMP'!B171</f>
        <v>ZB29KQE-TFD558 (W)</v>
      </c>
      <c r="C170" s="445"/>
      <c r="D170" s="266"/>
      <c r="E170" s="327" t="s">
        <v>304</v>
      </c>
      <c r="F170" s="73"/>
      <c r="G170" s="411"/>
      <c r="H170" s="195">
        <f>'[1]ALL NEW COMP'!O171</f>
        <v>2159.17832167832</v>
      </c>
      <c r="I170" s="440"/>
      <c r="J170" s="425"/>
      <c r="K170" s="195"/>
      <c r="L170" s="442"/>
      <c r="M170" s="426"/>
      <c r="N170" s="454"/>
      <c r="O170" s="195"/>
      <c r="P170" s="427"/>
      <c r="Q170" s="195"/>
      <c r="R170" s="379"/>
      <c r="S170" s="426"/>
      <c r="T170" s="201"/>
      <c r="U170" s="403"/>
      <c r="Z170" s="435"/>
      <c r="AA170" s="435"/>
      <c r="AB170" s="435"/>
      <c r="AC170" s="435"/>
      <c r="AD170" s="435"/>
      <c r="AE170" s="434"/>
    </row>
    <row r="171" spans="1:31">
      <c r="A171" s="320" t="str">
        <f>'[1]ALL NEW COMP'!A172</f>
        <v>ALL135.33</v>
      </c>
      <c r="B171" s="320" t="str">
        <f>'[1]ALL NEW COMP'!B172</f>
        <v>ZB38KQE-TFD558 (W)</v>
      </c>
      <c r="C171" s="445"/>
      <c r="D171" s="266"/>
      <c r="E171" s="327" t="s">
        <v>305</v>
      </c>
      <c r="F171" s="73"/>
      <c r="G171" s="411"/>
      <c r="H171" s="195">
        <f>'[1]ALL NEW COMP'!O172</f>
        <v>2275.23601398601</v>
      </c>
      <c r="I171" s="440"/>
      <c r="J171" s="425"/>
      <c r="K171" s="195"/>
      <c r="L171" s="442"/>
      <c r="M171" s="426"/>
      <c r="N171" s="454"/>
      <c r="O171" s="195"/>
      <c r="P171" s="427"/>
      <c r="Q171" s="195"/>
      <c r="R171" s="379"/>
      <c r="S171" s="426"/>
      <c r="T171" s="201"/>
      <c r="U171" s="403"/>
      <c r="Z171" s="435"/>
      <c r="AA171" s="435"/>
      <c r="AB171" s="435"/>
      <c r="AC171" s="435"/>
      <c r="AD171" s="435"/>
      <c r="AE171" s="434"/>
    </row>
    <row r="172" spans="1:31">
      <c r="A172" s="320" t="str">
        <f>'[1]ALL NEW COMP'!A173</f>
        <v>ALL135.34</v>
      </c>
      <c r="B172" s="320" t="str">
        <f>'[1]ALL NEW COMP'!B173</f>
        <v>ZB45KQE-TFD558 (W)</v>
      </c>
      <c r="C172" s="445"/>
      <c r="D172" s="266"/>
      <c r="E172" s="327" t="s">
        <v>304</v>
      </c>
      <c r="F172" s="73"/>
      <c r="G172" s="411"/>
      <c r="H172" s="195">
        <f>'[1]ALL NEW COMP'!O173</f>
        <v>2620.36276223776</v>
      </c>
      <c r="I172" s="440"/>
      <c r="J172" s="425"/>
      <c r="K172" s="195"/>
      <c r="L172" s="442"/>
      <c r="M172" s="426"/>
      <c r="N172" s="454"/>
      <c r="O172" s="195"/>
      <c r="P172" s="427"/>
      <c r="Q172" s="195"/>
      <c r="R172" s="379"/>
      <c r="S172" s="426"/>
      <c r="T172" s="201"/>
      <c r="U172" s="403"/>
      <c r="Z172" s="435"/>
      <c r="AA172" s="435"/>
      <c r="AB172" s="435"/>
      <c r="AC172" s="435"/>
      <c r="AD172" s="435"/>
      <c r="AE172" s="434"/>
    </row>
    <row r="173" spans="1:31">
      <c r="A173" s="320" t="str">
        <f>'[1]ALL NEW COMP'!A174</f>
        <v>ALL135.35</v>
      </c>
      <c r="B173" s="320" t="str">
        <f>'[1]ALL NEW COMP'!B174</f>
        <v>ZB48KQE-TFD558 (W)</v>
      </c>
      <c r="C173" s="445"/>
      <c r="D173" s="266"/>
      <c r="E173" s="327" t="s">
        <v>304</v>
      </c>
      <c r="F173" s="73"/>
      <c r="G173" s="411"/>
      <c r="H173" s="195">
        <f>'[1]ALL NEW COMP'!O174</f>
        <v>3202.43444055944</v>
      </c>
      <c r="I173" s="440"/>
      <c r="J173" s="425"/>
      <c r="K173" s="195"/>
      <c r="L173" s="442"/>
      <c r="M173" s="426"/>
      <c r="N173" s="454"/>
      <c r="O173" s="195"/>
      <c r="P173" s="427"/>
      <c r="Q173" s="195"/>
      <c r="R173" s="379"/>
      <c r="S173" s="426"/>
      <c r="T173" s="201"/>
      <c r="U173" s="403"/>
      <c r="Z173" s="435"/>
      <c r="AA173" s="435"/>
      <c r="AB173" s="435"/>
      <c r="AC173" s="435"/>
      <c r="AD173" s="435"/>
      <c r="AE173" s="434"/>
    </row>
    <row r="174" spans="1:31">
      <c r="A174" s="320" t="str">
        <f>'[1]ALL NEW COMP'!A175</f>
        <v>ALL135.36</v>
      </c>
      <c r="B174" s="320" t="str">
        <f>'[1]ALL NEW COMP'!B175</f>
        <v>ZB58KQE-TFD550 (W)</v>
      </c>
      <c r="C174" s="445"/>
      <c r="D174" s="266"/>
      <c r="E174" s="327" t="s">
        <v>306</v>
      </c>
      <c r="F174" s="73"/>
      <c r="G174" s="411"/>
      <c r="H174" s="195">
        <f>'[1]ALL NEW COMP'!O175</f>
        <v>4077.10227272727</v>
      </c>
      <c r="I174" s="440"/>
      <c r="J174" s="425"/>
      <c r="K174" s="195"/>
      <c r="L174" s="442"/>
      <c r="M174" s="426"/>
      <c r="N174" s="454"/>
      <c r="O174" s="195"/>
      <c r="P174" s="427"/>
      <c r="Q174" s="195"/>
      <c r="R174" s="379"/>
      <c r="S174" s="426"/>
      <c r="T174" s="201"/>
      <c r="U174" s="403"/>
      <c r="Z174" s="435"/>
      <c r="AA174" s="435"/>
      <c r="AB174" s="435"/>
      <c r="AC174" s="435"/>
      <c r="AD174" s="435"/>
      <c r="AE174" s="434"/>
    </row>
    <row r="175" spans="1:31">
      <c r="A175" s="320" t="str">
        <f>'[1]ALL NEW COMP'!A176</f>
        <v>ALL135.37</v>
      </c>
      <c r="B175" s="320" t="str">
        <f>'[1]ALL NEW COMP'!B176</f>
        <v>ZB66KQE-TFD550 (W)</v>
      </c>
      <c r="C175" s="445"/>
      <c r="D175" s="266"/>
      <c r="E175" s="327" t="s">
        <v>307</v>
      </c>
      <c r="F175" s="73"/>
      <c r="G175" s="411"/>
      <c r="H175" s="195">
        <f>'[1]ALL NEW COMP'!O176</f>
        <v>4448.23426573427</v>
      </c>
      <c r="I175" s="440"/>
      <c r="J175" s="425"/>
      <c r="K175" s="195"/>
      <c r="L175" s="442"/>
      <c r="M175" s="426"/>
      <c r="N175" s="454"/>
      <c r="O175" s="195"/>
      <c r="P175" s="427"/>
      <c r="Q175" s="195"/>
      <c r="R175" s="379"/>
      <c r="S175" s="426"/>
      <c r="T175" s="201"/>
      <c r="U175" s="403"/>
      <c r="Z175" s="435"/>
      <c r="AA175" s="435"/>
      <c r="AB175" s="435"/>
      <c r="AC175" s="435"/>
      <c r="AD175" s="435"/>
      <c r="AE175" s="434"/>
    </row>
    <row r="176" spans="1:31">
      <c r="A176" s="320" t="str">
        <f>'[1]ALL NEW COMP'!A177</f>
        <v>ALL135.38</v>
      </c>
      <c r="B176" s="320" t="str">
        <f>'[1]ALL NEW COMP'!B177</f>
        <v>ZB76KQE-TFD550 (W)</v>
      </c>
      <c r="C176" s="445"/>
      <c r="D176" s="266"/>
      <c r="E176" s="327" t="s">
        <v>307</v>
      </c>
      <c r="F176" s="73"/>
      <c r="G176" s="411"/>
      <c r="H176" s="195">
        <f>'[1]ALL NEW COMP'!O177</f>
        <v>4822.63548951049</v>
      </c>
      <c r="I176" s="440"/>
      <c r="J176" s="425"/>
      <c r="K176" s="195"/>
      <c r="L176" s="442"/>
      <c r="M176" s="426"/>
      <c r="N176" s="454"/>
      <c r="O176" s="195"/>
      <c r="P176" s="427"/>
      <c r="Q176" s="195"/>
      <c r="R176" s="379"/>
      <c r="S176" s="426"/>
      <c r="T176" s="201"/>
      <c r="U176" s="403"/>
      <c r="Z176" s="435"/>
      <c r="AA176" s="435"/>
      <c r="AB176" s="435"/>
      <c r="AC176" s="435"/>
      <c r="AD176" s="435"/>
      <c r="AE176" s="434"/>
    </row>
    <row r="177" spans="1:31">
      <c r="A177" s="320" t="str">
        <f>'[1]ALL NEW COMP'!A178</f>
        <v>ALL135.40</v>
      </c>
      <c r="B177" s="320" t="str">
        <f>'[1]ALL NEW COMP'!B178</f>
        <v>ZB95KQE-TFD550 (W)</v>
      </c>
      <c r="C177" s="445"/>
      <c r="D177" s="266"/>
      <c r="E177" s="327"/>
      <c r="F177" s="73"/>
      <c r="G177" s="411"/>
      <c r="H177" s="195">
        <f>'[1]ALL NEW COMP'!O178</f>
        <v>5466.07954545455</v>
      </c>
      <c r="I177" s="440"/>
      <c r="J177" s="425"/>
      <c r="K177" s="195"/>
      <c r="L177" s="442"/>
      <c r="M177" s="426"/>
      <c r="N177" s="454"/>
      <c r="O177" s="195"/>
      <c r="P177" s="427"/>
      <c r="Q177" s="195"/>
      <c r="R177" s="379"/>
      <c r="S177" s="426"/>
      <c r="T177" s="201"/>
      <c r="U177" s="403"/>
      <c r="Z177" s="435"/>
      <c r="AA177" s="435"/>
      <c r="AB177" s="435"/>
      <c r="AC177" s="435"/>
      <c r="AD177" s="435"/>
      <c r="AE177" s="434"/>
    </row>
    <row r="178" spans="1:31">
      <c r="A178" s="320" t="str">
        <f>'[1]ALL NEW COMP'!A179</f>
        <v>ALL135.41</v>
      </c>
      <c r="B178" s="320" t="str">
        <f>'[1]ALL NEW COMP'!B179</f>
        <v>ZB114KQE-TFD550 (W)</v>
      </c>
      <c r="C178" s="445"/>
      <c r="D178" s="266"/>
      <c r="E178" s="327"/>
      <c r="F178" s="73"/>
      <c r="G178" s="411"/>
      <c r="H178" s="195">
        <f>'[1]ALL NEW COMP'!O179</f>
        <v>6455.24475524475</v>
      </c>
      <c r="I178" s="440"/>
      <c r="J178" s="425"/>
      <c r="K178" s="195"/>
      <c r="L178" s="442"/>
      <c r="M178" s="426"/>
      <c r="N178" s="454"/>
      <c r="O178" s="195"/>
      <c r="P178" s="427"/>
      <c r="Q178" s="195"/>
      <c r="R178" s="379"/>
      <c r="S178" s="426"/>
      <c r="T178" s="201"/>
      <c r="U178" s="403"/>
      <c r="Z178" s="435"/>
      <c r="AA178" s="435"/>
      <c r="AB178" s="435"/>
      <c r="AC178" s="435"/>
      <c r="AD178" s="435"/>
      <c r="AE178" s="434"/>
    </row>
    <row r="179" spans="1:31">
      <c r="A179" s="320" t="str">
        <f>'[1]ALL NEW COMP'!A180</f>
        <v>ALL135.42</v>
      </c>
      <c r="B179" s="320" t="str">
        <f>'[1]ALL NEW COMP'!B180</f>
        <v>ZB130KQE-TFD550 (W)</v>
      </c>
      <c r="C179" s="445"/>
      <c r="D179" s="266"/>
      <c r="E179" s="327"/>
      <c r="F179" s="73"/>
      <c r="G179" s="411"/>
      <c r="H179" s="195">
        <f>'[1]ALL NEW COMP'!O180</f>
        <v>6681.11888111888</v>
      </c>
      <c r="I179" s="440"/>
      <c r="J179" s="425"/>
      <c r="K179" s="195"/>
      <c r="L179" s="442"/>
      <c r="M179" s="426"/>
      <c r="N179" s="454"/>
      <c r="O179" s="195"/>
      <c r="P179" s="427"/>
      <c r="Q179" s="195"/>
      <c r="R179" s="379"/>
      <c r="S179" s="426"/>
      <c r="T179" s="201"/>
      <c r="U179" s="403"/>
      <c r="Z179" s="435"/>
      <c r="AA179" s="435"/>
      <c r="AB179" s="435"/>
      <c r="AC179" s="435"/>
      <c r="AD179" s="435"/>
      <c r="AE179" s="434"/>
    </row>
    <row r="180" spans="1:31">
      <c r="A180" s="320" t="str">
        <f>'[1]ALL NEW COMP'!A181</f>
        <v>ALL135.43</v>
      </c>
      <c r="B180" s="320" t="str">
        <f>'[1]ALL NEW COMP'!B181</f>
        <v>ZB190KQE-TWD-522 (W)</v>
      </c>
      <c r="C180" s="445"/>
      <c r="D180" s="266"/>
      <c r="E180" s="327"/>
      <c r="F180" s="73"/>
      <c r="G180" s="411"/>
      <c r="H180" s="195">
        <f>'[1]ALL NEW COMP'!O181</f>
        <v>11070.8041958042</v>
      </c>
      <c r="I180" s="440"/>
      <c r="J180" s="425"/>
      <c r="K180" s="195"/>
      <c r="L180" s="442"/>
      <c r="M180" s="426"/>
      <c r="N180" s="454"/>
      <c r="O180" s="195"/>
      <c r="P180" s="427"/>
      <c r="Q180" s="195"/>
      <c r="R180" s="379"/>
      <c r="S180" s="426"/>
      <c r="T180" s="201"/>
      <c r="U180" s="403"/>
      <c r="Z180" s="435"/>
      <c r="AA180" s="435"/>
      <c r="AB180" s="435"/>
      <c r="AC180" s="435"/>
      <c r="AD180" s="435"/>
      <c r="AE180" s="434"/>
    </row>
    <row r="181" spans="1:31">
      <c r="A181" s="320" t="str">
        <f>'[1]ALL NEW COMP'!A182</f>
        <v>ALL135.44</v>
      </c>
      <c r="B181" s="320" t="str">
        <f>'[1]ALL NEW COMP'!B182</f>
        <v>ZB220KQE-TWD-522 (W)</v>
      </c>
      <c r="C181" s="446"/>
      <c r="D181" s="266"/>
      <c r="E181" s="327"/>
      <c r="F181" s="73"/>
      <c r="G181" s="411"/>
      <c r="H181" s="195">
        <f>'[1]ALL NEW COMP'!O182</f>
        <v>13213.6363636364</v>
      </c>
      <c r="I181" s="440"/>
      <c r="J181" s="425"/>
      <c r="K181" s="195"/>
      <c r="L181" s="442"/>
      <c r="M181" s="426"/>
      <c r="N181" s="454"/>
      <c r="O181" s="195"/>
      <c r="P181" s="427"/>
      <c r="Q181" s="195"/>
      <c r="R181" s="379"/>
      <c r="S181" s="426"/>
      <c r="T181" s="201"/>
      <c r="U181" s="403"/>
      <c r="Z181" s="435"/>
      <c r="AA181" s="435"/>
      <c r="AB181" s="435"/>
      <c r="AC181" s="435"/>
      <c r="AD181" s="435"/>
      <c r="AE181" s="434"/>
    </row>
    <row r="182" spans="1:31">
      <c r="A182" s="320" t="str">
        <f>'[1]ALL NEW COMP'!A183</f>
        <v>ALL135.46</v>
      </c>
      <c r="B182" s="320" t="str">
        <f>'[1]ALL NEW COMP'!B183</f>
        <v>ZFI26KQE-TFD550 (W)</v>
      </c>
      <c r="C182" s="445" t="s">
        <v>308</v>
      </c>
      <c r="D182" s="266"/>
      <c r="E182" s="327"/>
      <c r="F182" s="73"/>
      <c r="G182" s="411"/>
      <c r="H182" s="195">
        <f>'[1]ALL NEW COMP'!O183</f>
        <v>3838.33874458874</v>
      </c>
      <c r="I182" s="440"/>
      <c r="J182" s="425"/>
      <c r="K182" s="195"/>
      <c r="L182" s="442"/>
      <c r="M182" s="426"/>
      <c r="N182" s="454"/>
      <c r="O182" s="195"/>
      <c r="P182" s="427"/>
      <c r="Q182" s="195"/>
      <c r="R182" s="379"/>
      <c r="S182" s="426"/>
      <c r="T182" s="201"/>
      <c r="U182" s="403"/>
      <c r="Z182" s="435"/>
      <c r="AA182" s="435"/>
      <c r="AB182" s="435"/>
      <c r="AC182" s="435"/>
      <c r="AD182" s="435"/>
      <c r="AE182" s="434"/>
    </row>
    <row r="183" spans="1:31">
      <c r="A183" s="320" t="str">
        <f>'[1]ALL NEW COMP'!A184</f>
        <v>ALL135.47</v>
      </c>
      <c r="B183" s="320" t="str">
        <f>'[1]ALL NEW COMP'!B184</f>
        <v>ZFI36KQE-TFD550 (W)</v>
      </c>
      <c r="C183" s="445"/>
      <c r="D183" s="266"/>
      <c r="E183" s="327"/>
      <c r="F183" s="73"/>
      <c r="G183" s="411"/>
      <c r="H183" s="195">
        <f>'[1]ALL NEW COMP'!O184</f>
        <v>4692.32503607504</v>
      </c>
      <c r="I183" s="440"/>
      <c r="J183" s="425"/>
      <c r="K183" s="195"/>
      <c r="L183" s="442"/>
      <c r="M183" s="426"/>
      <c r="N183" s="454"/>
      <c r="O183" s="195"/>
      <c r="P183" s="427"/>
      <c r="Q183" s="195"/>
      <c r="R183" s="379"/>
      <c r="S183" s="426"/>
      <c r="T183" s="201"/>
      <c r="U183" s="403"/>
      <c r="Z183" s="435"/>
      <c r="AA183" s="435"/>
      <c r="AB183" s="435"/>
      <c r="AC183" s="435"/>
      <c r="AD183" s="435"/>
      <c r="AE183" s="434"/>
    </row>
    <row r="184" spans="1:31">
      <c r="A184" s="320" t="str">
        <f>'[1]ALL NEW COMP'!A185</f>
        <v>ALL135.48</v>
      </c>
      <c r="B184" s="320" t="str">
        <f>'[1]ALL NEW COMP'!B185</f>
        <v>ZFI39KQE-TFD550 (W)</v>
      </c>
      <c r="C184" s="445"/>
      <c r="D184" s="266"/>
      <c r="E184" s="327"/>
      <c r="F184" s="73"/>
      <c r="G184" s="411"/>
      <c r="H184" s="195">
        <f>'[1]ALL NEW COMP'!O185</f>
        <v>5023.49386724387</v>
      </c>
      <c r="I184" s="440"/>
      <c r="J184" s="425"/>
      <c r="K184" s="195"/>
      <c r="L184" s="442"/>
      <c r="M184" s="426"/>
      <c r="N184" s="454"/>
      <c r="O184" s="195"/>
      <c r="P184" s="427"/>
      <c r="Q184" s="195"/>
      <c r="R184" s="379"/>
      <c r="S184" s="426"/>
      <c r="T184" s="201"/>
      <c r="U184" s="403"/>
      <c r="Z184" s="435"/>
      <c r="AA184" s="435"/>
      <c r="AB184" s="435"/>
      <c r="AC184" s="435"/>
      <c r="AD184" s="435"/>
      <c r="AE184" s="434"/>
    </row>
    <row r="185" customHeight="1" spans="1:31">
      <c r="A185" s="320" t="str">
        <f>'[1]ALL NEW COMP'!A186</f>
        <v>ALL135.49</v>
      </c>
      <c r="B185" s="320" t="str">
        <f>'[1]ALL NEW COMP'!B186</f>
        <v>ZFI50KQE-TFD554 (W)</v>
      </c>
      <c r="C185" s="445"/>
      <c r="D185" s="73">
        <f>'[1]ALL NEW COMP'!D186</f>
        <v>0</v>
      </c>
      <c r="E185" s="73"/>
      <c r="F185" s="73"/>
      <c r="G185" s="411"/>
      <c r="H185" s="195"/>
      <c r="I185" s="440"/>
      <c r="J185" s="425">
        <f>'[1]ALL NEW COMP'!T186</f>
        <v>0</v>
      </c>
      <c r="K185" s="195">
        <f>'[1]ALL NEW COMP'!W186</f>
        <v>0</v>
      </c>
      <c r="L185" s="442"/>
      <c r="M185" s="426"/>
      <c r="N185" s="454"/>
      <c r="O185" s="195"/>
      <c r="P185" s="427"/>
      <c r="Q185" s="195"/>
      <c r="R185" s="379">
        <f>'[1]ALL NEW COMP'!$AN186</f>
        <v>0</v>
      </c>
      <c r="S185" s="426">
        <f>'[1]ALL NEW COMP'!$AQ186</f>
        <v>0</v>
      </c>
      <c r="T185" s="201"/>
      <c r="U185" s="403"/>
      <c r="Z185" s="435"/>
      <c r="AA185" s="435"/>
      <c r="AB185" s="435"/>
      <c r="AC185" s="435"/>
      <c r="AD185" s="435"/>
      <c r="AE185" s="434"/>
    </row>
    <row r="186" spans="1:31">
      <c r="A186" s="320" t="str">
        <f>'[1]ALL NEW COMP'!A187</f>
        <v>ALL135.50</v>
      </c>
      <c r="B186" s="320" t="str">
        <f>'[1]ALL NEW COMP'!B187</f>
        <v>ZFI59KQE-TFD554 (W)</v>
      </c>
      <c r="C186" s="445"/>
      <c r="D186" s="73">
        <f>'[1]ALL NEW COMP'!D187</f>
        <v>0</v>
      </c>
      <c r="E186" s="73"/>
      <c r="F186" s="73"/>
      <c r="G186" s="411"/>
      <c r="H186" s="195"/>
      <c r="I186" s="440"/>
      <c r="J186" s="425">
        <f>'[1]ALL NEW COMP'!T187</f>
        <v>0</v>
      </c>
      <c r="K186" s="195">
        <f>'[1]ALL NEW COMP'!W187</f>
        <v>0</v>
      </c>
      <c r="L186" s="442"/>
      <c r="M186" s="426"/>
      <c r="N186" s="454"/>
      <c r="O186" s="195"/>
      <c r="P186" s="427"/>
      <c r="Q186" s="195"/>
      <c r="R186" s="379">
        <f>'[1]ALL NEW COMP'!$AN187</f>
        <v>0</v>
      </c>
      <c r="S186" s="426">
        <f>'[1]ALL NEW COMP'!$AQ187</f>
        <v>0</v>
      </c>
      <c r="T186" s="201"/>
      <c r="U186" s="403"/>
      <c r="Z186" s="435"/>
      <c r="AA186" s="435"/>
      <c r="AB186" s="435"/>
      <c r="AC186" s="435"/>
      <c r="AD186" s="435"/>
      <c r="AE186" s="434"/>
    </row>
    <row r="187" s="400" customFormat="1" spans="1:31">
      <c r="A187" s="320" t="str">
        <f>'[1]ALL NEW COMP'!A188</f>
        <v>ALL135.51</v>
      </c>
      <c r="B187" s="320" t="str">
        <f>'[1]ALL NEW COMP'!B188</f>
        <v>ZFI68KQE-TFD554 (W)</v>
      </c>
      <c r="C187" s="445"/>
      <c r="D187" s="73">
        <f>'[1]ALL NEW COMP'!D188</f>
        <v>0</v>
      </c>
      <c r="E187" s="73"/>
      <c r="F187" s="73"/>
      <c r="G187" s="411"/>
      <c r="H187" s="195"/>
      <c r="I187" s="440"/>
      <c r="J187" s="425">
        <f>'[1]ALL NEW COMP'!T188</f>
        <v>0</v>
      </c>
      <c r="K187" s="195">
        <f>'[1]ALL NEW COMP'!W188</f>
        <v>0</v>
      </c>
      <c r="L187" s="442"/>
      <c r="M187" s="426"/>
      <c r="N187" s="454"/>
      <c r="O187" s="195"/>
      <c r="P187" s="427"/>
      <c r="Q187" s="195"/>
      <c r="R187" s="379">
        <f>'[1]ALL NEW COMP'!$AN188</f>
        <v>0</v>
      </c>
      <c r="S187" s="426">
        <f>'[1]ALL NEW COMP'!$AQ188</f>
        <v>0</v>
      </c>
      <c r="T187" s="201"/>
      <c r="U187" s="403"/>
      <c r="Z187" s="435"/>
      <c r="AA187" s="435"/>
      <c r="AB187" s="435"/>
      <c r="AC187" s="435"/>
      <c r="AD187" s="435"/>
      <c r="AE187" s="434"/>
    </row>
    <row r="188" s="400" customFormat="1" spans="1:31">
      <c r="A188" s="320" t="str">
        <f>'[1]ALL NEW COMP'!A189</f>
        <v>ALL135.52</v>
      </c>
      <c r="B188" s="320" t="str">
        <f>'[1]ALL NEW COMP'!B189</f>
        <v>ZFI81KQE-TFD554 (W)</v>
      </c>
      <c r="C188" s="445"/>
      <c r="D188" s="73">
        <f>'[1]ALL NEW COMP'!D189</f>
        <v>0</v>
      </c>
      <c r="E188" s="73"/>
      <c r="F188" s="73"/>
      <c r="G188" s="411"/>
      <c r="H188" s="195"/>
      <c r="I188" s="440"/>
      <c r="J188" s="425">
        <f>'[1]ALL NEW COMP'!T189</f>
        <v>0</v>
      </c>
      <c r="K188" s="195">
        <f>'[1]ALL NEW COMP'!W189</f>
        <v>0</v>
      </c>
      <c r="L188" s="442"/>
      <c r="M188" s="426"/>
      <c r="N188" s="454"/>
      <c r="O188" s="195"/>
      <c r="P188" s="427"/>
      <c r="Q188" s="195"/>
      <c r="R188" s="379">
        <f>'[1]ALL NEW COMP'!$AN189</f>
        <v>0</v>
      </c>
      <c r="S188" s="426">
        <f>'[1]ALL NEW COMP'!$AQ189</f>
        <v>0</v>
      </c>
      <c r="T188" s="201"/>
      <c r="U188" s="403"/>
      <c r="Z188" s="435"/>
      <c r="AA188" s="435"/>
      <c r="AB188" s="435"/>
      <c r="AC188" s="435"/>
      <c r="AD188" s="435"/>
      <c r="AE188" s="434"/>
    </row>
    <row r="189" s="400" customFormat="1" spans="1:31">
      <c r="A189" s="320" t="str">
        <f>'[1]ALL NEW COMP'!A190</f>
        <v>ALL135.53</v>
      </c>
      <c r="B189" s="320" t="str">
        <f>'[1]ALL NEW COMP'!B190</f>
        <v>ZFI96KQE-TFD522 (W)</v>
      </c>
      <c r="C189" s="445"/>
      <c r="D189" s="73">
        <f>'[1]ALL NEW COMP'!D190</f>
        <v>0</v>
      </c>
      <c r="E189" s="73"/>
      <c r="F189" s="73"/>
      <c r="G189" s="411"/>
      <c r="H189" s="195"/>
      <c r="I189" s="440"/>
      <c r="J189" s="425">
        <f>'[1]ALL NEW COMP'!T190</f>
        <v>0</v>
      </c>
      <c r="K189" s="195">
        <f>'[1]ALL NEW COMP'!W190</f>
        <v>0</v>
      </c>
      <c r="L189" s="442"/>
      <c r="M189" s="426"/>
      <c r="N189" s="454"/>
      <c r="O189" s="195"/>
      <c r="P189" s="427"/>
      <c r="Q189" s="195"/>
      <c r="R189" s="379"/>
      <c r="S189" s="426"/>
      <c r="T189" s="201"/>
      <c r="U189" s="403"/>
      <c r="Z189" s="435"/>
      <c r="AA189" s="435"/>
      <c r="AB189" s="435"/>
      <c r="AC189" s="435"/>
      <c r="AD189" s="435"/>
      <c r="AE189" s="434"/>
    </row>
    <row r="190" s="400" customFormat="1" customHeight="1" spans="1:31">
      <c r="A190" s="320">
        <f>'[1]ALL NEW COMP'!A191</f>
        <v>0</v>
      </c>
      <c r="B190" s="320" t="str">
        <f>'[1]ALL NEW COMP'!B191</f>
        <v>ZB38KQE X 2</v>
      </c>
      <c r="C190" s="452" t="s">
        <v>301</v>
      </c>
      <c r="D190" s="73">
        <f>'[1]ALL NEW COMP'!D191</f>
        <v>10</v>
      </c>
      <c r="E190" s="73"/>
      <c r="F190" s="73"/>
      <c r="G190" s="411"/>
      <c r="H190" s="195"/>
      <c r="I190" s="440" t="s">
        <v>309</v>
      </c>
      <c r="J190" s="425" t="str">
        <f>'[1]ALL NEW COMP'!T191</f>
        <v>TCU - 120 </v>
      </c>
      <c r="K190" s="195">
        <f>'[1]ALL NEW COMP'!W191</f>
        <v>22785.7915761125</v>
      </c>
      <c r="L190" s="442"/>
      <c r="M190" s="426"/>
      <c r="N190" s="454"/>
      <c r="O190" s="195"/>
      <c r="P190" s="427"/>
      <c r="Q190" s="195"/>
      <c r="R190" s="379">
        <f>'[1]ALL NEW COMP'!$AN191</f>
        <v>0</v>
      </c>
      <c r="S190" s="426">
        <f>'[1]ALL NEW COMP'!$AQ191</f>
        <v>0</v>
      </c>
      <c r="T190" s="201"/>
      <c r="U190" s="403"/>
      <c r="Z190" s="435"/>
      <c r="AA190" s="435"/>
      <c r="AB190" s="435"/>
      <c r="AC190" s="435"/>
      <c r="AD190" s="435"/>
      <c r="AE190" s="434"/>
    </row>
    <row r="191" s="400" customFormat="1" customHeight="1" spans="1:31">
      <c r="A191" s="320"/>
      <c r="B191" s="320" t="str">
        <f>'[1]ALL NEW COMP'!B192</f>
        <v>ZB45KQE X 2</v>
      </c>
      <c r="C191" s="452"/>
      <c r="D191" s="73">
        <f>'[1]ALL NEW COMP'!D192</f>
        <v>12</v>
      </c>
      <c r="E191" s="73"/>
      <c r="F191" s="73"/>
      <c r="G191" s="411"/>
      <c r="H191" s="195"/>
      <c r="I191" s="439"/>
      <c r="J191" s="425" t="str">
        <f>'[1]ALL NEW COMP'!T192</f>
        <v>TCU - 150 </v>
      </c>
      <c r="K191" s="195">
        <f>'[1]ALL NEW COMP'!W192</f>
        <v>24458.9525542667</v>
      </c>
      <c r="L191" s="442"/>
      <c r="M191" s="426"/>
      <c r="N191" s="454"/>
      <c r="O191" s="195"/>
      <c r="P191" s="427"/>
      <c r="Q191" s="195"/>
      <c r="R191" s="379"/>
      <c r="S191" s="426"/>
      <c r="T191" s="201"/>
      <c r="U191" s="403"/>
      <c r="Z191" s="435"/>
      <c r="AA191" s="435"/>
      <c r="AB191" s="435"/>
      <c r="AC191" s="435"/>
      <c r="AD191" s="435"/>
      <c r="AE191" s="434"/>
    </row>
    <row r="192" s="400" customFormat="1" customHeight="1" spans="1:31">
      <c r="A192" s="320">
        <f>'[1]ALL NEW COMP'!A193</f>
        <v>0</v>
      </c>
      <c r="B192" s="320" t="str">
        <f>'[1]ALL NEW COMP'!B193</f>
        <v>ZB48KQE X 2</v>
      </c>
      <c r="C192" s="452"/>
      <c r="D192" s="73">
        <f>'[1]ALL NEW COMP'!D193</f>
        <v>14</v>
      </c>
      <c r="E192" s="73"/>
      <c r="F192" s="73"/>
      <c r="G192" s="411"/>
      <c r="H192" s="195"/>
      <c r="I192" s="439"/>
      <c r="J192" s="425" t="str">
        <f>'[1]ALL NEW COMP'!T193</f>
        <v>TCU - 150 </v>
      </c>
      <c r="K192" s="195">
        <f>'[1]ALL NEW COMP'!W193</f>
        <v>25660.052842867</v>
      </c>
      <c r="L192" s="442"/>
      <c r="M192" s="426"/>
      <c r="N192" s="454"/>
      <c r="O192" s="195"/>
      <c r="P192" s="427"/>
      <c r="Q192" s="195"/>
      <c r="R192" s="379">
        <f>'[1]ALL NEW COMP'!$AN193</f>
        <v>0</v>
      </c>
      <c r="S192" s="426">
        <f>'[1]ALL NEW COMP'!$AQ193</f>
        <v>0</v>
      </c>
      <c r="T192" s="201"/>
      <c r="U192" s="403"/>
      <c r="Z192" s="435"/>
      <c r="AA192" s="435"/>
      <c r="AB192" s="435"/>
      <c r="AC192" s="435"/>
      <c r="AD192" s="435"/>
      <c r="AE192" s="434"/>
    </row>
    <row r="193" s="400" customFormat="1" spans="1:31">
      <c r="A193" s="320">
        <f>'[1]ALL NEW COMP'!A194</f>
        <v>0</v>
      </c>
      <c r="B193" s="320" t="str">
        <f>'[1]ALL NEW COMP'!B194</f>
        <v>ZB58KQE X 2</v>
      </c>
      <c r="C193" s="452"/>
      <c r="D193" s="73">
        <f>'[1]ALL NEW COMP'!D194</f>
        <v>16</v>
      </c>
      <c r="E193" s="73"/>
      <c r="F193" s="73"/>
      <c r="G193" s="411"/>
      <c r="H193" s="195"/>
      <c r="I193" s="439"/>
      <c r="J193" s="425" t="str">
        <f>'[1]ALL NEW COMP'!T194</f>
        <v>TCU - 200</v>
      </c>
      <c r="K193" s="195">
        <f>'[1]ALL NEW COMP'!W194</f>
        <v>29463.3471581271</v>
      </c>
      <c r="L193" s="442"/>
      <c r="M193" s="426"/>
      <c r="N193" s="454"/>
      <c r="O193" s="195"/>
      <c r="P193" s="427"/>
      <c r="Q193" s="195"/>
      <c r="R193" s="379">
        <f>'[1]ALL NEW COMP'!$AN194</f>
        <v>0</v>
      </c>
      <c r="S193" s="426">
        <f>'[1]ALL NEW COMP'!$AQ194</f>
        <v>0</v>
      </c>
      <c r="T193" s="201"/>
      <c r="U193" s="403"/>
      <c r="Z193" s="435"/>
      <c r="AA193" s="435"/>
      <c r="AB193" s="435"/>
      <c r="AC193" s="435"/>
      <c r="AD193" s="435"/>
      <c r="AE193" s="434"/>
    </row>
    <row r="194" s="400" customFormat="1" spans="1:31">
      <c r="A194" s="320">
        <f>'[1]ALL NEW COMP'!A195</f>
        <v>0</v>
      </c>
      <c r="B194" s="320" t="str">
        <f>'[1]ALL NEW COMP'!B195</f>
        <v>ZB66KQE X 2</v>
      </c>
      <c r="C194" s="452"/>
      <c r="D194" s="73">
        <f>'[1]ALL NEW COMP'!D195</f>
        <v>18</v>
      </c>
      <c r="E194" s="73"/>
      <c r="F194" s="73"/>
      <c r="G194" s="411"/>
      <c r="H194" s="195"/>
      <c r="I194" s="439"/>
      <c r="J194" s="425" t="str">
        <f>'[1]ALL NEW COMP'!T195</f>
        <v>TCU - 200</v>
      </c>
      <c r="K194" s="195">
        <f>'[1]ALL NEW COMP'!W195</f>
        <v>33000.2988754434</v>
      </c>
      <c r="L194" s="442"/>
      <c r="M194" s="426"/>
      <c r="N194" s="454"/>
      <c r="O194" s="195"/>
      <c r="P194" s="427"/>
      <c r="Q194" s="195"/>
      <c r="R194" s="379">
        <f>'[1]ALL NEW COMP'!$AN195</f>
        <v>0</v>
      </c>
      <c r="S194" s="426">
        <f>'[1]ALL NEW COMP'!$AQ195</f>
        <v>0</v>
      </c>
      <c r="T194" s="201"/>
      <c r="U194" s="403"/>
      <c r="Z194" s="435"/>
      <c r="AA194" s="435"/>
      <c r="AB194" s="435"/>
      <c r="AC194" s="435"/>
      <c r="AD194" s="435"/>
      <c r="AE194" s="434"/>
    </row>
    <row r="195" s="400" customFormat="1" spans="1:31">
      <c r="A195" s="320"/>
      <c r="B195" s="320" t="str">
        <f>'[1]ALL NEW COMP'!B196</f>
        <v>ZB76KQE X 2</v>
      </c>
      <c r="C195" s="452"/>
      <c r="D195" s="73">
        <f>'[1]ALL NEW COMP'!D196</f>
        <v>20</v>
      </c>
      <c r="E195" s="73"/>
      <c r="F195" s="73"/>
      <c r="G195" s="411"/>
      <c r="H195" s="195"/>
      <c r="I195" s="439"/>
      <c r="J195" s="425" t="str">
        <f>'[1]ALL NEW COMP'!T196</f>
        <v>TCU - 220</v>
      </c>
      <c r="K195" s="195">
        <f>'[1]ALL NEW COMP'!W196</f>
        <v>34497.5155193622</v>
      </c>
      <c r="L195" s="442"/>
      <c r="M195" s="426"/>
      <c r="N195" s="454"/>
      <c r="O195" s="195"/>
      <c r="P195" s="427"/>
      <c r="Q195" s="195"/>
      <c r="R195" s="379"/>
      <c r="S195" s="426"/>
      <c r="T195" s="201"/>
      <c r="U195" s="403"/>
      <c r="Z195" s="435"/>
      <c r="AA195" s="435"/>
      <c r="AB195" s="435"/>
      <c r="AC195" s="435"/>
      <c r="AD195" s="435"/>
      <c r="AE195" s="434"/>
    </row>
    <row r="196" s="400" customFormat="1" spans="1:31">
      <c r="A196" s="320"/>
      <c r="B196" s="320" t="str">
        <f>'[1]ALL NEW COMP'!B197</f>
        <v>ZB88KQE X 2</v>
      </c>
      <c r="C196" s="452"/>
      <c r="D196" s="73">
        <f>'[1]ALL NEW COMP'!D197</f>
        <v>24</v>
      </c>
      <c r="E196" s="73"/>
      <c r="F196" s="73"/>
      <c r="G196" s="411"/>
      <c r="H196" s="195"/>
      <c r="I196" s="439"/>
      <c r="J196" s="425" t="str">
        <f>'[1]ALL NEW COMP'!T197</f>
        <v>TCUV - 250</v>
      </c>
      <c r="K196" s="195">
        <f>'[1]ALL NEW COMP'!W197</f>
        <v>40485.4892262007</v>
      </c>
      <c r="L196" s="442"/>
      <c r="M196" s="426"/>
      <c r="N196" s="459"/>
      <c r="O196" s="195"/>
      <c r="P196" s="427"/>
      <c r="Q196" s="195"/>
      <c r="R196" s="379"/>
      <c r="S196" s="426"/>
      <c r="T196" s="201"/>
      <c r="U196" s="403"/>
      <c r="Z196" s="435"/>
      <c r="AA196" s="435"/>
      <c r="AB196" s="435"/>
      <c r="AC196" s="435"/>
      <c r="AD196" s="435"/>
      <c r="AE196" s="434"/>
    </row>
    <row r="197" s="400" customFormat="1" spans="1:31">
      <c r="A197" s="320"/>
      <c r="B197" s="320" t="str">
        <f>'[1]ALL NEW COMP'!B198</f>
        <v>ZB95KQE X 2</v>
      </c>
      <c r="C197" s="452"/>
      <c r="D197" s="73">
        <f>'[1]ALL NEW COMP'!D198</f>
        <v>26</v>
      </c>
      <c r="E197" s="73"/>
      <c r="F197" s="73"/>
      <c r="G197" s="411"/>
      <c r="H197" s="195"/>
      <c r="I197" s="439"/>
      <c r="J197" s="425" t="str">
        <f>'[1]ALL NEW COMP'!T198</f>
        <v>TCUV - 250</v>
      </c>
      <c r="K197" s="195">
        <f>'[1]ALL NEW COMP'!W198</f>
        <v>42738.050553762</v>
      </c>
      <c r="L197" s="442"/>
      <c r="M197" s="426"/>
      <c r="N197" s="460"/>
      <c r="O197" s="195"/>
      <c r="P197" s="427"/>
      <c r="Q197" s="195"/>
      <c r="R197" s="379"/>
      <c r="S197" s="426"/>
      <c r="T197" s="201"/>
      <c r="U197" s="403"/>
      <c r="Z197" s="435"/>
      <c r="AA197" s="435"/>
      <c r="AB197" s="435"/>
      <c r="AC197" s="435"/>
      <c r="AD197" s="435"/>
      <c r="AE197" s="434"/>
    </row>
    <row r="198" s="400" customFormat="1" spans="1:31">
      <c r="A198" s="320"/>
      <c r="B198" s="320" t="str">
        <f>'[1]ALL NEW COMP'!B199</f>
        <v>ZB114KQE X 2</v>
      </c>
      <c r="C198" s="452"/>
      <c r="D198" s="73">
        <f>'[1]ALL NEW COMP'!D199</f>
        <v>30</v>
      </c>
      <c r="E198" s="73"/>
      <c r="F198" s="73"/>
      <c r="G198" s="411"/>
      <c r="H198" s="195"/>
      <c r="I198" s="439"/>
      <c r="J198" s="425" t="str">
        <f>'[1]ALL NEW COMP'!T199</f>
        <v>TCUV - 300</v>
      </c>
      <c r="K198" s="195">
        <f>'[1]ALL NEW COMP'!W199</f>
        <v>46099.4118894372</v>
      </c>
      <c r="L198" s="442"/>
      <c r="M198" s="426"/>
      <c r="N198" s="461"/>
      <c r="O198" s="195"/>
      <c r="P198" s="427"/>
      <c r="Q198" s="195"/>
      <c r="R198" s="379"/>
      <c r="S198" s="426"/>
      <c r="T198" s="201"/>
      <c r="U198" s="403"/>
      <c r="Z198" s="435"/>
      <c r="AA198" s="435"/>
      <c r="AB198" s="435"/>
      <c r="AC198" s="435"/>
      <c r="AD198" s="435"/>
      <c r="AE198" s="434"/>
    </row>
    <row r="199" s="400" customFormat="1" spans="1:31">
      <c r="A199" s="320"/>
      <c r="B199" s="320" t="str">
        <f>'[1]ALL NEW COMP'!B200</f>
        <v>ZB130KQE X 2</v>
      </c>
      <c r="C199" s="452"/>
      <c r="D199" s="73">
        <f>'[1]ALL NEW COMP'!D200</f>
        <v>40</v>
      </c>
      <c r="E199" s="73"/>
      <c r="F199" s="73"/>
      <c r="G199" s="411"/>
      <c r="H199" s="195"/>
      <c r="I199" s="439"/>
      <c r="J199" s="425" t="str">
        <f>'[1]ALL NEW COMP'!T200</f>
        <v>TCUV - 400</v>
      </c>
      <c r="K199" s="195">
        <f>'[1]ALL NEW COMP'!W200</f>
        <v>50907.2982040944</v>
      </c>
      <c r="L199" s="442"/>
      <c r="M199" s="426"/>
      <c r="N199" s="461"/>
      <c r="O199" s="195"/>
      <c r="P199" s="427"/>
      <c r="Q199" s="195"/>
      <c r="R199" s="379"/>
      <c r="S199" s="426"/>
      <c r="T199" s="201"/>
      <c r="U199" s="403"/>
      <c r="Z199" s="435"/>
      <c r="AA199" s="435"/>
      <c r="AB199" s="435"/>
      <c r="AC199" s="435"/>
      <c r="AD199" s="435"/>
      <c r="AE199" s="434"/>
    </row>
    <row r="200" s="400" customFormat="1" customHeight="1" spans="1:31">
      <c r="A200" s="320">
        <f>'[1]ALL NEW COMP'!A201</f>
        <v>0</v>
      </c>
      <c r="B200" s="320" t="str">
        <f>'[1]ALL NEW COMP'!B201</f>
        <v>ZB58KQE X 3</v>
      </c>
      <c r="C200" s="452"/>
      <c r="D200" s="73">
        <f>'[1]ALL NEW COMP'!D201</f>
        <v>24</v>
      </c>
      <c r="E200" s="73"/>
      <c r="F200" s="73"/>
      <c r="G200" s="411"/>
      <c r="H200" s="195"/>
      <c r="I200" s="439"/>
      <c r="J200" s="425" t="str">
        <f>'[1]ALL NEW COMP'!T201</f>
        <v>TCUV - 300</v>
      </c>
      <c r="K200" s="195">
        <f>'[1]ALL NEW COMP'!W201</f>
        <v>49686.1783464278</v>
      </c>
      <c r="L200" s="442"/>
      <c r="M200" s="426"/>
      <c r="N200" s="461"/>
      <c r="O200" s="195"/>
      <c r="P200" s="427"/>
      <c r="Q200" s="195"/>
      <c r="R200" s="379">
        <f>'[1]ALL NEW COMP'!$AN201</f>
        <v>0</v>
      </c>
      <c r="S200" s="426">
        <f>'[1]ALL NEW COMP'!$AQ201</f>
        <v>0</v>
      </c>
      <c r="T200" s="201"/>
      <c r="U200" s="403"/>
      <c r="Z200" s="435"/>
      <c r="AA200" s="435"/>
      <c r="AB200" s="435"/>
      <c r="AC200" s="435"/>
      <c r="AD200" s="435"/>
      <c r="AE200" s="434"/>
    </row>
    <row r="201" s="400" customFormat="1" spans="1:31">
      <c r="A201" s="320">
        <f>'[1]ALL NEW COMP'!A202</f>
        <v>0</v>
      </c>
      <c r="B201" s="320" t="str">
        <f>'[1]ALL NEW COMP'!B202</f>
        <v>ZB66KQE X 3</v>
      </c>
      <c r="C201" s="452"/>
      <c r="D201" s="73">
        <f>'[1]ALL NEW COMP'!D202</f>
        <v>27</v>
      </c>
      <c r="E201" s="73"/>
      <c r="F201" s="73"/>
      <c r="G201" s="411"/>
      <c r="H201" s="195"/>
      <c r="I201" s="439"/>
      <c r="J201" s="425" t="str">
        <f>'[1]ALL NEW COMP'!T202</f>
        <v>TCUV - 350</v>
      </c>
      <c r="K201" s="195">
        <f>'[1]ALL NEW COMP'!W202</f>
        <v>52966.7996980786</v>
      </c>
      <c r="L201" s="442"/>
      <c r="M201" s="426"/>
      <c r="N201" s="461"/>
      <c r="O201" s="195"/>
      <c r="P201" s="427"/>
      <c r="Q201" s="195"/>
      <c r="R201" s="379">
        <f>'[1]ALL NEW COMP'!$AN202</f>
        <v>0</v>
      </c>
      <c r="S201" s="426">
        <f>'[1]ALL NEW COMP'!$AQ202</f>
        <v>0</v>
      </c>
      <c r="T201" s="201"/>
      <c r="U201" s="403"/>
      <c r="Z201" s="435"/>
      <c r="AA201" s="435"/>
      <c r="AB201" s="435"/>
      <c r="AC201" s="435"/>
      <c r="AD201" s="435"/>
      <c r="AE201" s="434"/>
    </row>
    <row r="202" s="400" customFormat="1" customHeight="1" spans="1:31">
      <c r="A202" s="320">
        <f>'[1]ALL NEW COMP'!A203</f>
        <v>0</v>
      </c>
      <c r="B202" s="320" t="str">
        <f>'[1]ALL NEW COMP'!B203</f>
        <v>ZB76KQE X 3</v>
      </c>
      <c r="C202" s="452"/>
      <c r="D202" s="73">
        <f>'[1]ALL NEW COMP'!D203</f>
        <v>30</v>
      </c>
      <c r="E202" s="73"/>
      <c r="F202" s="73"/>
      <c r="G202" s="411"/>
      <c r="H202" s="195"/>
      <c r="I202" s="439"/>
      <c r="J202" s="425" t="str">
        <f>'[1]ALL NEW COMP'!T203</f>
        <v>TCUV - 350</v>
      </c>
      <c r="K202" s="195">
        <f>'[1]ALL NEW COMP'!W203</f>
        <v>54125.6606288145</v>
      </c>
      <c r="L202" s="442"/>
      <c r="M202" s="426"/>
      <c r="N202" s="461"/>
      <c r="O202" s="195"/>
      <c r="P202" s="427"/>
      <c r="Q202" s="195"/>
      <c r="R202" s="379">
        <f>'[1]ALL NEW COMP'!$AN203</f>
        <v>0</v>
      </c>
      <c r="S202" s="426">
        <f>'[1]ALL NEW COMP'!$AQ203</f>
        <v>0</v>
      </c>
      <c r="T202" s="201"/>
      <c r="U202" s="403"/>
      <c r="Z202" s="435"/>
      <c r="AA202" s="435"/>
      <c r="AB202" s="435"/>
      <c r="AC202" s="435"/>
      <c r="AD202" s="435"/>
      <c r="AE202" s="434"/>
    </row>
    <row r="203" s="400" customFormat="1" spans="1:31">
      <c r="A203" s="320">
        <f>'[1]ALL NEW COMP'!A204</f>
        <v>0</v>
      </c>
      <c r="B203" s="320" t="str">
        <f>'[1]ALL NEW COMP'!B204</f>
        <v>ZB88KQE X 3</v>
      </c>
      <c r="C203" s="452"/>
      <c r="D203" s="73">
        <f>'[1]ALL NEW COMP'!D204</f>
        <v>36</v>
      </c>
      <c r="E203" s="73"/>
      <c r="F203" s="73"/>
      <c r="G203" s="411"/>
      <c r="H203" s="195"/>
      <c r="I203" s="439"/>
      <c r="J203" s="425" t="str">
        <f>'[1]ALL NEW COMP'!T204</f>
        <v>TCUV - 400</v>
      </c>
      <c r="K203" s="195">
        <f>'[1]ALL NEW COMP'!W204</f>
        <v>55682.3167008958</v>
      </c>
      <c r="L203" s="195"/>
      <c r="M203" s="426"/>
      <c r="N203" s="461"/>
      <c r="O203" s="195"/>
      <c r="P203" s="427"/>
      <c r="Q203" s="195"/>
      <c r="R203" s="379">
        <f>'[1]ALL NEW COMP'!$AN204</f>
        <v>0</v>
      </c>
      <c r="S203" s="426">
        <f>'[1]ALL NEW COMP'!$AQ204</f>
        <v>0</v>
      </c>
      <c r="T203" s="201"/>
      <c r="U203" s="403"/>
      <c r="Z203" s="435"/>
      <c r="AA203" s="435"/>
      <c r="AB203" s="435"/>
      <c r="AC203" s="435"/>
      <c r="AD203" s="435"/>
      <c r="AE203" s="434"/>
    </row>
    <row r="204" s="400" customFormat="1" customHeight="1" spans="1:31">
      <c r="A204" s="320">
        <f>'[1]ALL NEW COMP'!A205</f>
        <v>0</v>
      </c>
      <c r="B204" s="320" t="str">
        <f>'[1]ALL NEW COMP'!B205</f>
        <v>ZB95KQE X 3</v>
      </c>
      <c r="C204" s="452"/>
      <c r="D204" s="73">
        <f>'[1]ALL NEW COMP'!D205</f>
        <v>39</v>
      </c>
      <c r="E204" s="73"/>
      <c r="F204" s="73"/>
      <c r="G204" s="411"/>
      <c r="H204" s="195"/>
      <c r="I204" s="453"/>
      <c r="J204" s="425" t="str">
        <f>'[1]ALL NEW COMP'!T205</f>
        <v>TCUV - 400</v>
      </c>
      <c r="K204" s="195">
        <f>'[1]ALL NEW COMP'!W205</f>
        <v>59061.1586922378</v>
      </c>
      <c r="L204" s="195"/>
      <c r="M204" s="426"/>
      <c r="N204" s="461"/>
      <c r="O204" s="195"/>
      <c r="P204" s="427"/>
      <c r="Q204" s="195"/>
      <c r="R204" s="379">
        <f>'[1]ALL NEW COMP'!$AN205</f>
        <v>0</v>
      </c>
      <c r="S204" s="426">
        <f>'[1]ALL NEW COMP'!$AQ205</f>
        <v>0</v>
      </c>
      <c r="T204" s="201"/>
      <c r="U204" s="403"/>
      <c r="Z204" s="435"/>
      <c r="AA204" s="435"/>
      <c r="AB204" s="435"/>
      <c r="AC204" s="435"/>
      <c r="AD204" s="435"/>
      <c r="AE204" s="434"/>
    </row>
    <row r="205" s="400" customFormat="1" spans="1:31">
      <c r="A205" s="320">
        <f>'[1]ALL NEW COMP'!A206</f>
        <v>0</v>
      </c>
      <c r="B205" s="320" t="str">
        <f>'[1]ALL NEW COMP'!B206</f>
        <v>ZFI23KQE X 2</v>
      </c>
      <c r="C205" s="444" t="s">
        <v>308</v>
      </c>
      <c r="D205" s="73">
        <f>'[1]ALL NEW COMP'!D206</f>
        <v>10</v>
      </c>
      <c r="E205" s="73"/>
      <c r="F205" s="73"/>
      <c r="G205" s="411"/>
      <c r="H205" s="195"/>
      <c r="I205" s="440" t="s">
        <v>309</v>
      </c>
      <c r="J205" s="425" t="str">
        <f>'[1]ALL NEW COMP'!T206</f>
        <v>TCU - 120 </v>
      </c>
      <c r="K205" s="195">
        <f>'[1]ALL NEW COMP'!W206</f>
        <v>25893.8915490562</v>
      </c>
      <c r="L205" s="195"/>
      <c r="M205" s="426"/>
      <c r="N205" s="461"/>
      <c r="O205" s="195"/>
      <c r="P205" s="427"/>
      <c r="Q205" s="195"/>
      <c r="R205" s="379">
        <f>'[1]ALL NEW COMP'!$AN206</f>
        <v>0</v>
      </c>
      <c r="S205" s="426">
        <f>'[1]ALL NEW COMP'!$AQ206</f>
        <v>0</v>
      </c>
      <c r="T205" s="201"/>
      <c r="U205" s="403"/>
      <c r="Z205" s="435"/>
      <c r="AA205" s="435"/>
      <c r="AB205" s="435"/>
      <c r="AC205" s="435"/>
      <c r="AD205" s="435"/>
      <c r="AE205" s="434"/>
    </row>
    <row r="206" s="400" customFormat="1" spans="1:31">
      <c r="A206" s="320">
        <f>'[1]ALL NEW COMP'!A207</f>
        <v>0</v>
      </c>
      <c r="B206" s="320" t="str">
        <f>'[1]ALL NEW COMP'!B207</f>
        <v>ZFI26KQE X 2</v>
      </c>
      <c r="C206" s="445"/>
      <c r="D206" s="73">
        <f>'[1]ALL NEW COMP'!D207</f>
        <v>12</v>
      </c>
      <c r="E206" s="73"/>
      <c r="F206" s="73"/>
      <c r="G206" s="411"/>
      <c r="H206" s="195"/>
      <c r="I206" s="439"/>
      <c r="J206" s="425" t="str">
        <f>'[1]ALL NEW COMP'!T207</f>
        <v>TCU - 150 </v>
      </c>
      <c r="K206" s="195">
        <f>'[1]ALL NEW COMP'!W207</f>
        <v>27169.8032487111</v>
      </c>
      <c r="L206" s="195"/>
      <c r="M206" s="426"/>
      <c r="N206" s="461"/>
      <c r="O206" s="195"/>
      <c r="P206" s="427"/>
      <c r="Q206" s="195"/>
      <c r="R206" s="379">
        <f>'[1]ALL NEW COMP'!$AN207</f>
        <v>0</v>
      </c>
      <c r="S206" s="426">
        <f>'[1]ALL NEW COMP'!$AQ207</f>
        <v>0</v>
      </c>
      <c r="T206" s="201"/>
      <c r="U206" s="403"/>
      <c r="Z206" s="435"/>
      <c r="AA206" s="435"/>
      <c r="AB206" s="435"/>
      <c r="AC206" s="435"/>
      <c r="AD206" s="435"/>
      <c r="AE206" s="434"/>
    </row>
    <row r="207" s="400" customFormat="1" spans="1:31">
      <c r="A207" s="320">
        <f>'[1]ALL NEW COMP'!A208</f>
        <v>0</v>
      </c>
      <c r="B207" s="320" t="str">
        <f>'[1]ALL NEW COMP'!B208</f>
        <v>ZFI36KQE X 2</v>
      </c>
      <c r="C207" s="445"/>
      <c r="D207" s="73">
        <f>'[1]ALL NEW COMP'!D208</f>
        <v>16</v>
      </c>
      <c r="E207" s="73"/>
      <c r="F207" s="73"/>
      <c r="G207" s="411"/>
      <c r="H207" s="195"/>
      <c r="I207" s="439"/>
      <c r="J207" s="425" t="str">
        <f>'[1]ALL NEW COMP'!T208</f>
        <v>TCU - 200</v>
      </c>
      <c r="K207" s="195">
        <f>'[1]ALL NEW COMP'!W208</f>
        <v>33243.5193221653</v>
      </c>
      <c r="L207" s="195"/>
      <c r="M207" s="426"/>
      <c r="N207" s="461"/>
      <c r="O207" s="195"/>
      <c r="P207" s="427"/>
      <c r="Q207" s="195"/>
      <c r="R207" s="379">
        <f>'[1]ALL NEW COMP'!$AN208</f>
        <v>0</v>
      </c>
      <c r="S207" s="426">
        <f>'[1]ALL NEW COMP'!$AQ208</f>
        <v>0</v>
      </c>
      <c r="T207" s="201"/>
      <c r="U207" s="403"/>
      <c r="Z207" s="435"/>
      <c r="AA207" s="435"/>
      <c r="AB207" s="435"/>
      <c r="AC207" s="435"/>
      <c r="AD207" s="435"/>
      <c r="AE207" s="434"/>
    </row>
    <row r="208" s="400" customFormat="1" spans="1:31">
      <c r="A208" s="320"/>
      <c r="B208" s="320" t="str">
        <f>'[1]ALL NEW COMP'!B209</f>
        <v>ZFI39KQE X 2</v>
      </c>
      <c r="C208" s="445"/>
      <c r="D208" s="73">
        <f>'[1]ALL NEW COMP'!D209</f>
        <v>20</v>
      </c>
      <c r="E208" s="73"/>
      <c r="F208" s="73"/>
      <c r="G208" s="411"/>
      <c r="H208" s="195"/>
      <c r="I208" s="439"/>
      <c r="J208" s="425" t="str">
        <f>'[1]ALL NEW COMP'!T209</f>
        <v>TCU - 220</v>
      </c>
      <c r="K208" s="195">
        <f>'[1]ALL NEW COMP'!W209</f>
        <v>35252.9944154661</v>
      </c>
      <c r="L208" s="195"/>
      <c r="M208" s="426"/>
      <c r="N208" s="461"/>
      <c r="O208" s="195"/>
      <c r="P208" s="427"/>
      <c r="Q208" s="195"/>
      <c r="R208" s="379"/>
      <c r="S208" s="426"/>
      <c r="T208" s="201"/>
      <c r="U208" s="403"/>
      <c r="Z208" s="435"/>
      <c r="AA208" s="435"/>
      <c r="AB208" s="435"/>
      <c r="AC208" s="435"/>
      <c r="AD208" s="435"/>
      <c r="AE208" s="434"/>
    </row>
    <row r="209" s="400" customFormat="1" spans="1:31">
      <c r="A209" s="320"/>
      <c r="B209" s="320" t="str">
        <f>'[1]ALL NEW COMP'!B210</f>
        <v>ZFI50KQE X 2</v>
      </c>
      <c r="C209" s="445"/>
      <c r="D209" s="73">
        <f>'[1]ALL NEW COMP'!D210</f>
        <v>24</v>
      </c>
      <c r="E209" s="73"/>
      <c r="F209" s="73"/>
      <c r="G209" s="411"/>
      <c r="H209" s="195"/>
      <c r="I209" s="439"/>
      <c r="J209" s="425" t="str">
        <f>'[1]ALL NEW COMP'!T210</f>
        <v>TCUV - 250</v>
      </c>
      <c r="K209" s="195">
        <f>'[1]ALL NEW COMP'!W210</f>
        <v>42951.7196103998</v>
      </c>
      <c r="L209" s="195"/>
      <c r="M209" s="426"/>
      <c r="N209" s="461"/>
      <c r="O209" s="195"/>
      <c r="P209" s="427"/>
      <c r="Q209" s="195"/>
      <c r="R209" s="379"/>
      <c r="S209" s="426"/>
      <c r="T209" s="201"/>
      <c r="U209" s="403"/>
      <c r="Z209" s="435"/>
      <c r="AA209" s="435"/>
      <c r="AB209" s="435"/>
      <c r="AC209" s="435"/>
      <c r="AD209" s="435"/>
      <c r="AE209" s="434"/>
    </row>
    <row r="210" s="400" customFormat="1" customHeight="1" spans="1:31">
      <c r="A210" s="320">
        <f>'[1]ALL NEW COMP'!A211</f>
        <v>0</v>
      </c>
      <c r="B210" s="320" t="str">
        <f>'[1]ALL NEW COMP'!B211</f>
        <v>ZFI59KQE X 2</v>
      </c>
      <c r="C210" s="445"/>
      <c r="D210" s="73">
        <f>'[1]ALL NEW COMP'!D211</f>
        <v>30</v>
      </c>
      <c r="E210" s="73"/>
      <c r="F210" s="73"/>
      <c r="G210" s="411"/>
      <c r="H210" s="195"/>
      <c r="I210" s="439"/>
      <c r="J210" s="425" t="str">
        <f>'[1]ALL NEW COMP'!T211</f>
        <v>TCUV - 300</v>
      </c>
      <c r="K210" s="195">
        <f>'[1]ALL NEW COMP'!W211</f>
        <v>46945.8280600721</v>
      </c>
      <c r="L210" s="195"/>
      <c r="M210" s="426"/>
      <c r="N210" s="461"/>
      <c r="O210" s="195"/>
      <c r="P210" s="427"/>
      <c r="Q210" s="195"/>
      <c r="R210" s="379">
        <f>'[1]ALL NEW COMP'!$AN211</f>
        <v>0</v>
      </c>
      <c r="S210" s="426">
        <f>'[1]ALL NEW COMP'!$AQ211</f>
        <v>0</v>
      </c>
      <c r="T210" s="201"/>
      <c r="U210" s="403"/>
      <c r="Z210" s="435"/>
      <c r="AA210" s="435"/>
      <c r="AB210" s="435"/>
      <c r="AC210" s="435"/>
      <c r="AD210" s="435"/>
      <c r="AE210" s="434"/>
    </row>
    <row r="211" s="400" customFormat="1" spans="1:31">
      <c r="A211" s="320">
        <f>'[1]ALL NEW COMP'!A212</f>
        <v>0</v>
      </c>
      <c r="B211" s="320" t="str">
        <f>'[1]ALL NEW COMP'!B212</f>
        <v>ZFI68KQE X 2</v>
      </c>
      <c r="C211" s="445"/>
      <c r="D211" s="73">
        <f>'[1]ALL NEW COMP'!D212</f>
        <v>36</v>
      </c>
      <c r="E211" s="73"/>
      <c r="F211" s="73"/>
      <c r="G211" s="411"/>
      <c r="H211" s="195"/>
      <c r="I211" s="439"/>
      <c r="J211" s="425" t="str">
        <f>'[1]ALL NEW COMP'!T212</f>
        <v>TCUV - 350</v>
      </c>
      <c r="K211" s="195">
        <f>'[1]ALL NEW COMP'!W212</f>
        <v>50966.7200169886</v>
      </c>
      <c r="L211" s="195"/>
      <c r="M211" s="426"/>
      <c r="N211" s="461"/>
      <c r="O211" s="195"/>
      <c r="P211" s="427"/>
      <c r="Q211" s="195"/>
      <c r="R211" s="379">
        <f>'[1]ALL NEW COMP'!$AN212</f>
        <v>0</v>
      </c>
      <c r="S211" s="426">
        <f>'[1]ALL NEW COMP'!$AQ212</f>
        <v>0</v>
      </c>
      <c r="T211" s="201"/>
      <c r="U211" s="403"/>
      <c r="Z211" s="435"/>
      <c r="AA211" s="435"/>
      <c r="AB211" s="435"/>
      <c r="AC211" s="435"/>
      <c r="AD211" s="435"/>
      <c r="AE211" s="434"/>
    </row>
    <row r="212" s="400" customFormat="1" spans="1:31">
      <c r="A212" s="320">
        <f>'[1]ALL NEW COMP'!A213</f>
        <v>0</v>
      </c>
      <c r="B212" s="320" t="str">
        <f>'[1]ALL NEW COMP'!B213</f>
        <v>ZFI81KQE X 2</v>
      </c>
      <c r="C212" s="445"/>
      <c r="D212" s="73">
        <f>'[1]ALL NEW COMP'!D213</f>
        <v>40</v>
      </c>
      <c r="E212" s="73"/>
      <c r="F212" s="73"/>
      <c r="G212" s="411"/>
      <c r="H212" s="195"/>
      <c r="I212" s="439"/>
      <c r="J212" s="425" t="str">
        <f>'[1]ALL NEW COMP'!T213</f>
        <v>TCUV - 400</v>
      </c>
      <c r="K212" s="195">
        <f>'[1]ALL NEW COMP'!W213</f>
        <v>56092.6393386542</v>
      </c>
      <c r="L212" s="195"/>
      <c r="M212" s="426"/>
      <c r="N212" s="461"/>
      <c r="O212" s="195"/>
      <c r="P212" s="427"/>
      <c r="Q212" s="195"/>
      <c r="R212" s="379">
        <f>'[1]ALL NEW COMP'!$AN213</f>
        <v>0</v>
      </c>
      <c r="S212" s="426">
        <f>'[1]ALL NEW COMP'!$AQ213</f>
        <v>0</v>
      </c>
      <c r="T212" s="201"/>
      <c r="U212" s="403"/>
      <c r="Z212" s="435"/>
      <c r="AA212" s="435"/>
      <c r="AB212" s="435"/>
      <c r="AC212" s="435"/>
      <c r="AD212" s="435"/>
      <c r="AE212" s="434"/>
    </row>
    <row r="213" s="400" customFormat="1" spans="1:31">
      <c r="A213" s="320">
        <f>'[1]ALL NEW COMP'!A214</f>
        <v>0</v>
      </c>
      <c r="B213" s="320" t="str">
        <f>'[1]ALL NEW COMP'!B214</f>
        <v>ZFI96KQE X 2</v>
      </c>
      <c r="C213" s="445"/>
      <c r="D213" s="73">
        <f>'[1]ALL NEW COMP'!D214</f>
        <v>50</v>
      </c>
      <c r="E213" s="73"/>
      <c r="F213" s="73"/>
      <c r="G213" s="411"/>
      <c r="H213" s="195"/>
      <c r="I213" s="439"/>
      <c r="J213" s="425" t="str">
        <f>'[1]ALL NEW COMP'!T214</f>
        <v>TCUV - 500</v>
      </c>
      <c r="K213" s="195">
        <f>'[1]ALL NEW COMP'!W214</f>
        <v>69071.4080791344</v>
      </c>
      <c r="L213" s="195"/>
      <c r="M213" s="426"/>
      <c r="N213" s="461"/>
      <c r="O213" s="195"/>
      <c r="P213" s="427"/>
      <c r="Q213" s="195"/>
      <c r="R213" s="379"/>
      <c r="S213" s="426"/>
      <c r="T213" s="201"/>
      <c r="U213" s="403"/>
      <c r="Z213" s="435"/>
      <c r="AA213" s="435"/>
      <c r="AB213" s="435"/>
      <c r="AC213" s="435"/>
      <c r="AD213" s="435"/>
      <c r="AE213" s="434"/>
    </row>
    <row r="214" s="400" customFormat="1" spans="1:31">
      <c r="A214" s="320">
        <f>'[1]ALL NEW COMP'!A215</f>
        <v>0</v>
      </c>
      <c r="B214" s="320" t="str">
        <f>'[1]ALL NEW COMP'!B215</f>
        <v>ZFI122KQE X 2</v>
      </c>
      <c r="C214" s="445"/>
      <c r="D214" s="73">
        <f>'[1]ALL NEW COMP'!D215</f>
        <v>60</v>
      </c>
      <c r="E214" s="73">
        <f>'[1]ALL NEW COMP'!E215</f>
        <v>0</v>
      </c>
      <c r="F214" s="73"/>
      <c r="G214" s="411">
        <f>'[1]ALL NEW COMP'!G215</f>
        <v>0</v>
      </c>
      <c r="H214" s="195">
        <f>'[1]ALL NEW COMP'!O215</f>
        <v>0</v>
      </c>
      <c r="I214" s="439"/>
      <c r="J214" s="425" t="str">
        <f>'[1]ALL NEW COMP'!T215</f>
        <v>TCUV- 600</v>
      </c>
      <c r="K214" s="195">
        <f>'[1]ALL NEW COMP'!W215</f>
        <v>83306.2138668183</v>
      </c>
      <c r="L214" s="195"/>
      <c r="M214" s="426"/>
      <c r="N214" s="461"/>
      <c r="O214" s="195"/>
      <c r="P214" s="427"/>
      <c r="Q214" s="195"/>
      <c r="R214" s="379">
        <f>'[1]ALL NEW COMP'!$AN215</f>
        <v>0</v>
      </c>
      <c r="S214" s="426">
        <f>'[1]ALL NEW COMP'!$AQ215</f>
        <v>0</v>
      </c>
      <c r="T214" s="201"/>
      <c r="U214" s="403"/>
      <c r="Z214" s="435"/>
      <c r="AA214" s="435"/>
      <c r="AB214" s="435"/>
      <c r="AC214" s="435"/>
      <c r="AD214" s="435"/>
      <c r="AE214" s="434"/>
    </row>
    <row r="215" s="400" customFormat="1" customHeight="1" spans="1:21">
      <c r="A215" s="320">
        <f>'[1]ALL NEW COMP'!A216</f>
        <v>0</v>
      </c>
      <c r="B215" s="320" t="str">
        <f>'[1]ALL NEW COMP'!B216</f>
        <v>ZFI36KQE X 3</v>
      </c>
      <c r="C215" s="445"/>
      <c r="D215" s="73">
        <f>'[1]ALL NEW COMP'!D216</f>
        <v>24</v>
      </c>
      <c r="E215" s="73">
        <f>'[1]ALL NEW COMP'!E216</f>
        <v>0</v>
      </c>
      <c r="F215" s="73"/>
      <c r="G215" s="411">
        <f>'[1]ALL NEW COMP'!G216</f>
        <v>0</v>
      </c>
      <c r="H215" s="195">
        <f>'[1]ALL NEW COMP'!O216</f>
        <v>0</v>
      </c>
      <c r="I215" s="439"/>
      <c r="J215" s="425" t="str">
        <f>'[1]ALL NEW COMP'!T216</f>
        <v>TCUV - 250</v>
      </c>
      <c r="K215" s="195">
        <f>'[1]ALL NEW COMP'!W216</f>
        <v>51154.8086201409</v>
      </c>
      <c r="L215" s="195"/>
      <c r="M215" s="426"/>
      <c r="N215" s="461"/>
      <c r="O215" s="195"/>
      <c r="P215" s="427"/>
      <c r="Q215" s="195"/>
      <c r="R215" s="379">
        <f>'[1]ALL NEW COMP'!$AN216</f>
        <v>0</v>
      </c>
      <c r="S215" s="426">
        <f>'[1]ALL NEW COMP'!$AQ216</f>
        <v>0</v>
      </c>
      <c r="T215" s="201"/>
      <c r="U215" s="403"/>
    </row>
    <row r="216" s="400" customFormat="1" customHeight="1" spans="1:21">
      <c r="A216" s="320">
        <f>'[1]ALL NEW COMP'!A217</f>
        <v>0</v>
      </c>
      <c r="B216" s="320" t="str">
        <f>'[1]ALL NEW COMP'!B217</f>
        <v>ZFI39KQE X 3</v>
      </c>
      <c r="C216" s="445"/>
      <c r="D216" s="73">
        <f>'[1]ALL NEW COMP'!D217</f>
        <v>30</v>
      </c>
      <c r="E216" s="73">
        <f>'[1]ALL NEW COMP'!E217</f>
        <v>0</v>
      </c>
      <c r="F216" s="73"/>
      <c r="G216" s="411">
        <f>'[1]ALL NEW COMP'!G217</f>
        <v>0</v>
      </c>
      <c r="H216" s="195">
        <f>'[1]ALL NEW COMP'!O217</f>
        <v>0</v>
      </c>
      <c r="I216" s="439"/>
      <c r="J216" s="425" t="str">
        <f>'[1]ALL NEW COMP'!T217</f>
        <v>TCUV - 300</v>
      </c>
      <c r="K216" s="195">
        <f>'[1]ALL NEW COMP'!W217</f>
        <v>53193.7164822766</v>
      </c>
      <c r="L216" s="195"/>
      <c r="M216" s="426"/>
      <c r="N216" s="461"/>
      <c r="O216" s="195"/>
      <c r="P216" s="427"/>
      <c r="Q216" s="195"/>
      <c r="R216" s="379">
        <f>'[1]ALL NEW COMP'!$AN217</f>
        <v>0</v>
      </c>
      <c r="S216" s="426">
        <f>'[1]ALL NEW COMP'!$AQ217</f>
        <v>0</v>
      </c>
      <c r="T216" s="201"/>
      <c r="U216" s="403"/>
    </row>
    <row r="217" s="400" customFormat="1" customHeight="1" spans="1:21">
      <c r="A217" s="320">
        <f>'[1]ALL NEW COMP'!A218</f>
        <v>0</v>
      </c>
      <c r="B217" s="320" t="str">
        <f>'[1]ALL NEW COMP'!B218</f>
        <v>ZFI50KQE X 3</v>
      </c>
      <c r="C217" s="445"/>
      <c r="D217" s="73">
        <f>'[1]ALL NEW COMP'!D218</f>
        <v>36</v>
      </c>
      <c r="E217" s="73">
        <f>'[1]ALL NEW COMP'!E218</f>
        <v>0</v>
      </c>
      <c r="F217" s="73"/>
      <c r="G217" s="411">
        <f>'[1]ALL NEW COMP'!G218</f>
        <v>0</v>
      </c>
      <c r="H217" s="195">
        <f>'[1]ALL NEW COMP'!O218</f>
        <v>0</v>
      </c>
      <c r="I217" s="439"/>
      <c r="J217" s="425" t="str">
        <f>'[1]ALL NEW COMP'!T218</f>
        <v>TCUV - 400</v>
      </c>
      <c r="K217" s="195">
        <f>'[1]ALL NEW COMP'!W218</f>
        <v>57314.8113694599</v>
      </c>
      <c r="L217" s="195"/>
      <c r="M217" s="426"/>
      <c r="N217" s="461"/>
      <c r="O217" s="195"/>
      <c r="P217" s="427"/>
      <c r="Q217" s="195"/>
      <c r="R217" s="379">
        <f>'[1]ALL NEW COMP'!$AN218</f>
        <v>0</v>
      </c>
      <c r="S217" s="426">
        <f>'[1]ALL NEW COMP'!$AQ218</f>
        <v>0</v>
      </c>
      <c r="T217" s="201"/>
      <c r="U217" s="403"/>
    </row>
    <row r="218" s="400" customFormat="1" customHeight="1" spans="1:21">
      <c r="A218" s="320">
        <f>'[1]ALL NEW COMP'!A219</f>
        <v>0</v>
      </c>
      <c r="B218" s="320" t="str">
        <f>'[1]ALL NEW COMP'!B219</f>
        <v>ZFI59KQE X 3</v>
      </c>
      <c r="C218" s="446"/>
      <c r="D218" s="73">
        <f>'[1]ALL NEW COMP'!D219</f>
        <v>45</v>
      </c>
      <c r="E218" s="73">
        <f>'[1]ALL NEW COMP'!E219</f>
        <v>0</v>
      </c>
      <c r="F218" s="73"/>
      <c r="G218" s="411">
        <f>'[1]ALL NEW COMP'!G219</f>
        <v>0</v>
      </c>
      <c r="H218" s="195">
        <f>'[1]ALL NEW COMP'!O219</f>
        <v>0</v>
      </c>
      <c r="I218" s="453"/>
      <c r="J218" s="425" t="str">
        <f>'[1]ALL NEW COMP'!T219</f>
        <v>TCUV - 500</v>
      </c>
      <c r="K218" s="195">
        <f>'[1]ALL NEW COMP'!W219</f>
        <v>63936.8028586182</v>
      </c>
      <c r="L218" s="195"/>
      <c r="M218" s="426"/>
      <c r="N218" s="461"/>
      <c r="O218" s="195"/>
      <c r="P218" s="427"/>
      <c r="Q218" s="195"/>
      <c r="R218" s="379">
        <f>'[1]ALL NEW COMP'!$AN219</f>
        <v>0</v>
      </c>
      <c r="S218" s="426">
        <f>'[1]ALL NEW COMP'!$AQ219</f>
        <v>0</v>
      </c>
      <c r="T218" s="201"/>
      <c r="U218" s="403"/>
    </row>
    <row r="219" s="400" customFormat="1" ht="12" customHeight="1" spans="1:21">
      <c r="A219" s="320" t="str">
        <f>'[1]ALL NEW COMP'!A220</f>
        <v>ALL136</v>
      </c>
      <c r="B219" s="320" t="str">
        <f>'[1]ALL NEW COMP'!B220</f>
        <v>C-SB261H5A (1PH)</v>
      </c>
      <c r="C219" s="455" t="s">
        <v>310</v>
      </c>
      <c r="D219" s="73">
        <f>'[1]ALL NEW COMP'!D220</f>
        <v>3.5</v>
      </c>
      <c r="E219" s="73" t="str">
        <f>'[1]ALL NEW COMP'!E220</f>
        <v>(1/2,7/8) </v>
      </c>
      <c r="F219" s="73"/>
      <c r="G219" s="411" t="str">
        <f>'[1]ALL NEW COMP'!G220</f>
        <v>11200btu</v>
      </c>
      <c r="H219" s="195">
        <f>'[1]ALL NEW COMP'!O220</f>
        <v>1350.63559322034</v>
      </c>
      <c r="I219" s="429" t="s">
        <v>311</v>
      </c>
      <c r="J219" s="425" t="str">
        <f>'[1]ALL NEW COMP'!T220</f>
        <v>CU - 50  QC</v>
      </c>
      <c r="K219" s="195">
        <f>'[1]ALL NEW COMP'!W220</f>
        <v>3867.04227575727</v>
      </c>
      <c r="L219" s="195"/>
      <c r="M219" s="426"/>
      <c r="N219" s="462"/>
      <c r="O219" s="195"/>
      <c r="P219" s="427"/>
      <c r="Q219" s="195"/>
      <c r="R219" s="379">
        <f>'[1]ALL NEW COMP'!$AN220</f>
        <v>0</v>
      </c>
      <c r="S219" s="426">
        <f>'[1]ALL NEW COMP'!$AQ220</f>
        <v>0</v>
      </c>
      <c r="T219" s="201"/>
      <c r="U219" s="403"/>
    </row>
    <row r="220" s="400" customFormat="1" ht="12" customHeight="1" spans="1:21">
      <c r="A220" s="320" t="str">
        <f>'[1]ALL NEW COMP'!A221</f>
        <v>ALL138</v>
      </c>
      <c r="B220" s="320" t="str">
        <f>'[1]ALL NEW COMP'!B221</f>
        <v>C-SB303H8A</v>
      </c>
      <c r="C220" s="456"/>
      <c r="D220" s="73">
        <f>'[1]ALL NEW COMP'!D221</f>
        <v>4</v>
      </c>
      <c r="E220" s="73" t="str">
        <f>'[1]ALL NEW COMP'!E221</f>
        <v>(1/2,7/8) </v>
      </c>
      <c r="F220" s="73"/>
      <c r="G220" s="411" t="str">
        <f>'[1]ALL NEW COMP'!G221</f>
        <v>14200btu</v>
      </c>
      <c r="H220" s="195">
        <f>'[1]ALL NEW COMP'!O221</f>
        <v>1264.00862068966</v>
      </c>
      <c r="I220" s="424"/>
      <c r="J220" s="425" t="str">
        <f>'[1]ALL NEW COMP'!T221</f>
        <v>CU - 64B QC</v>
      </c>
      <c r="K220" s="195">
        <f>'[1]ALL NEW COMP'!W221</f>
        <v>3922.52726793481</v>
      </c>
      <c r="L220" s="195"/>
      <c r="M220" s="426"/>
      <c r="N220" s="462"/>
      <c r="O220" s="195"/>
      <c r="P220" s="427"/>
      <c r="Q220" s="195"/>
      <c r="R220" s="379">
        <f>'[1]ALL NEW COMP'!$AN221</f>
        <v>0</v>
      </c>
      <c r="S220" s="426">
        <f>'[1]ALL NEW COMP'!$AQ221</f>
        <v>0</v>
      </c>
      <c r="T220" s="201"/>
      <c r="U220" s="403"/>
    </row>
    <row r="221" s="400" customFormat="1" ht="12" customHeight="1" spans="1:21">
      <c r="A221" s="320" t="str">
        <f>'[1]ALL NEW COMP'!A222</f>
        <v>ALL139</v>
      </c>
      <c r="B221" s="320" t="str">
        <f>'[1]ALL NEW COMP'!B222</f>
        <v>C-SB373H8A</v>
      </c>
      <c r="C221" s="456"/>
      <c r="D221" s="73">
        <f>'[1]ALL NEW COMP'!D222</f>
        <v>5</v>
      </c>
      <c r="E221" s="73" t="str">
        <f>'[1]ALL NEW COMP'!E222</f>
        <v>(1/2,7/8) </v>
      </c>
      <c r="F221" s="73"/>
      <c r="G221" s="411" t="str">
        <f>'[1]ALL NEW COMP'!G222</f>
        <v>18100btu</v>
      </c>
      <c r="H221" s="195">
        <f>'[1]ALL NEW COMP'!O222</f>
        <v>1332.28840125392</v>
      </c>
      <c r="I221" s="424"/>
      <c r="J221" s="425" t="str">
        <f>'[1]ALL NEW COMP'!T222</f>
        <v>CU - 72 QC</v>
      </c>
      <c r="K221" s="195">
        <f>'[1]ALL NEW COMP'!W222</f>
        <v>4668.86864242392</v>
      </c>
      <c r="L221" s="195"/>
      <c r="M221" s="426"/>
      <c r="N221" s="462"/>
      <c r="O221" s="195"/>
      <c r="P221" s="427"/>
      <c r="Q221" s="195"/>
      <c r="R221" s="379">
        <f>'[1]ALL NEW COMP'!$AN222</f>
        <v>0</v>
      </c>
      <c r="S221" s="426">
        <f>'[1]ALL NEW COMP'!$AQ222</f>
        <v>0</v>
      </c>
      <c r="T221" s="201"/>
      <c r="U221" s="403"/>
    </row>
    <row r="222" s="400" customFormat="1" ht="12" customHeight="1" spans="1:21">
      <c r="A222" s="320" t="str">
        <f>'[1]ALL NEW COMP'!A223</f>
        <v>ALL141</v>
      </c>
      <c r="B222" s="320" t="str">
        <f>'[1]ALL NEW COMP'!B223</f>
        <v>C-SB453H8A</v>
      </c>
      <c r="C222" s="456"/>
      <c r="D222" s="73">
        <f>'[1]ALL NEW COMP'!D223</f>
        <v>6</v>
      </c>
      <c r="E222" s="73" t="str">
        <f>'[1]ALL NEW COMP'!E223</f>
        <v>(1/2,7/8) </v>
      </c>
      <c r="F222" s="73"/>
      <c r="G222" s="411">
        <f>'[1]ALL NEW COMP'!G223</f>
        <v>0</v>
      </c>
      <c r="H222" s="195">
        <f>'[1]ALL NEW COMP'!O223</f>
        <v>1652.87029780564</v>
      </c>
      <c r="I222" s="424"/>
      <c r="J222" s="425" t="str">
        <f>'[1]ALL NEW COMP'!T223</f>
        <v>CU - 90 QC</v>
      </c>
      <c r="K222" s="195">
        <f>'[1]ALL NEW COMP'!W223</f>
        <v>5290.50019156944</v>
      </c>
      <c r="L222" s="195"/>
      <c r="M222" s="426"/>
      <c r="N222" s="462"/>
      <c r="O222" s="195"/>
      <c r="P222" s="427"/>
      <c r="Q222" s="195"/>
      <c r="R222" s="379">
        <f>'[1]ALL NEW COMP'!$AN223</f>
        <v>0</v>
      </c>
      <c r="S222" s="426">
        <f>'[1]ALL NEW COMP'!$AQ223</f>
        <v>0</v>
      </c>
      <c r="T222" s="201"/>
      <c r="U222" s="403"/>
    </row>
    <row r="223" s="400" customFormat="1" ht="12" customHeight="1" spans="1:21">
      <c r="A223" s="320" t="str">
        <f>'[1]ALL NEW COMP'!A224</f>
        <v>ALL142</v>
      </c>
      <c r="B223" s="320" t="str">
        <f>'[1]ALL NEW COMP'!B224</f>
        <v>C-SBR235H38A</v>
      </c>
      <c r="C223" s="456"/>
      <c r="D223" s="73">
        <f>'[1]ALL NEW COMP'!D224</f>
        <v>7</v>
      </c>
      <c r="E223" s="73" t="str">
        <f>'[1]ALL NEW COMP'!E224</f>
        <v>(1/2,7/8) </v>
      </c>
      <c r="F223" s="73"/>
      <c r="G223" s="411" t="str">
        <f>'[1]ALL NEW COMP'!G224</f>
        <v>22000btu</v>
      </c>
      <c r="H223" s="195">
        <f>'[1]ALL NEW COMP'!O224</f>
        <v>1972.74653312789</v>
      </c>
      <c r="I223" s="424"/>
      <c r="J223" s="425" t="str">
        <f>'[1]ALL NEW COMP'!T224</f>
        <v>CU - 100 QC</v>
      </c>
      <c r="K223" s="195">
        <f>'[1]ALL NEW COMP'!W224</f>
        <v>5807.54401621867</v>
      </c>
      <c r="L223" s="195"/>
      <c r="M223" s="426"/>
      <c r="N223" s="462"/>
      <c r="O223" s="195"/>
      <c r="P223" s="427"/>
      <c r="Q223" s="195"/>
      <c r="R223" s="379">
        <f>'[1]ALL NEW COMP'!$AN224</f>
        <v>0</v>
      </c>
      <c r="S223" s="426">
        <f>'[1]ALL NEW COMP'!$AQ224</f>
        <v>0</v>
      </c>
      <c r="T223" s="201"/>
      <c r="U223" s="403"/>
    </row>
    <row r="224" customHeight="1" spans="1:21">
      <c r="A224" s="320" t="str">
        <f>'[1]ALL NEW COMP'!A225</f>
        <v>ALL143</v>
      </c>
      <c r="B224" s="320" t="str">
        <f>'[1]ALL NEW COMP'!B225</f>
        <v>C-SC603H8H</v>
      </c>
      <c r="C224" s="456"/>
      <c r="D224" s="73">
        <f>'[1]ALL NEW COMP'!D225</f>
        <v>8</v>
      </c>
      <c r="E224" s="73" t="str">
        <f>'[1]ALL NEW COMP'!E225</f>
        <v>(3/4,1 1/8) </v>
      </c>
      <c r="F224" s="73"/>
      <c r="G224" s="411">
        <f>'[1]ALL NEW COMP'!G225</f>
        <v>0</v>
      </c>
      <c r="H224" s="195">
        <f>'[1]ALL NEW COMP'!O225</f>
        <v>2872.74686520376</v>
      </c>
      <c r="I224" s="424"/>
      <c r="J224" s="425" t="str">
        <f>'[1]ALL NEW COMP'!T225</f>
        <v>CU - 125 QC</v>
      </c>
      <c r="K224" s="195">
        <f>'[1]ALL NEW COMP'!W225</f>
        <v>8093.36643588398</v>
      </c>
      <c r="L224" s="195"/>
      <c r="M224" s="426"/>
      <c r="N224" s="462"/>
      <c r="O224" s="195"/>
      <c r="P224" s="427"/>
      <c r="Q224" s="195"/>
      <c r="R224" s="379">
        <f>'[1]ALL NEW COMP'!$AN225</f>
        <v>0</v>
      </c>
      <c r="S224" s="426">
        <f>'[1]ALL NEW COMP'!$AQ225</f>
        <v>0</v>
      </c>
      <c r="T224" s="201"/>
      <c r="U224" s="403"/>
    </row>
    <row r="225" spans="1:21">
      <c r="A225" s="320" t="str">
        <f>'[1]ALL NEW COMP'!A226</f>
        <v>ALL144</v>
      </c>
      <c r="B225" s="320" t="str">
        <f>'[1]ALL NEW COMP'!B226</f>
        <v>C-SC673H8H</v>
      </c>
      <c r="C225" s="456"/>
      <c r="D225" s="73">
        <f>'[1]ALL NEW COMP'!D226</f>
        <v>9</v>
      </c>
      <c r="E225" s="73" t="str">
        <f>'[1]ALL NEW COMP'!E226</f>
        <v>(3/4,1 1/8) </v>
      </c>
      <c r="F225" s="73"/>
      <c r="G225" s="411" t="str">
        <f>'[1]ALL NEW COMP'!G226</f>
        <v>30717btu</v>
      </c>
      <c r="H225" s="195">
        <f>'[1]ALL NEW COMP'!O226</f>
        <v>2922.70768025078</v>
      </c>
      <c r="I225" s="424"/>
      <c r="J225" s="425" t="str">
        <f>'[1]ALL NEW COMP'!T226</f>
        <v>CU - 144 QC</v>
      </c>
      <c r="K225" s="195">
        <f>'[1]ALL NEW COMP'!W226</f>
        <v>8711.95569407985</v>
      </c>
      <c r="L225" s="195"/>
      <c r="M225" s="426"/>
      <c r="N225" s="462"/>
      <c r="O225" s="195"/>
      <c r="P225" s="427"/>
      <c r="Q225" s="195"/>
      <c r="R225" s="379">
        <f>'[1]ALL NEW COMP'!$AN226</f>
        <v>0</v>
      </c>
      <c r="S225" s="426">
        <f>'[1]ALL NEW COMP'!$AQ226</f>
        <v>0</v>
      </c>
      <c r="T225" s="201"/>
      <c r="U225" s="403"/>
    </row>
    <row r="226" spans="1:21">
      <c r="A226" s="320" t="str">
        <f>'[1]ALL NEW COMP'!A227</f>
        <v>ALL145</v>
      </c>
      <c r="B226" s="320" t="str">
        <f>'[1]ALL NEW COMP'!B227</f>
        <v>C-SC753H8H</v>
      </c>
      <c r="C226" s="456"/>
      <c r="D226" s="73">
        <f>'[1]ALL NEW COMP'!D227</f>
        <v>10</v>
      </c>
      <c r="E226" s="73" t="str">
        <f>'[1]ALL NEW COMP'!E227</f>
        <v>(3/4,1 1/8) </v>
      </c>
      <c r="F226" s="73"/>
      <c r="G226" s="411" t="str">
        <f>'[1]ALL NEW COMP'!G227</f>
        <v>36177btu</v>
      </c>
      <c r="H226" s="195">
        <f>'[1]ALL NEW COMP'!O227</f>
        <v>2960.95041322314</v>
      </c>
      <c r="I226" s="424"/>
      <c r="J226" s="425" t="str">
        <f>'[1]ALL NEW COMP'!T227</f>
        <v>CU - 144 QC</v>
      </c>
      <c r="K226" s="195">
        <f>'[1]ALL NEW COMP'!W227</f>
        <v>9720.81339840679</v>
      </c>
      <c r="L226" s="195"/>
      <c r="M226" s="426"/>
      <c r="N226" s="462"/>
      <c r="O226" s="195"/>
      <c r="P226" s="427"/>
      <c r="Q226" s="195"/>
      <c r="R226" s="379">
        <f>'[1]ALL NEW COMP'!$AN227</f>
        <v>0</v>
      </c>
      <c r="S226" s="426">
        <f>'[1]ALL NEW COMP'!$AQ227</f>
        <v>0</v>
      </c>
      <c r="T226" s="201"/>
      <c r="U226" s="403"/>
    </row>
    <row r="227" customHeight="1" spans="1:21">
      <c r="A227" s="320" t="str">
        <f>'[1]ALL NEW COMP'!A228</f>
        <v>ALL146</v>
      </c>
      <c r="B227" s="320" t="str">
        <f>'[1]ALL NEW COMP'!B228</f>
        <v>C-SC903H8H</v>
      </c>
      <c r="C227" s="457"/>
      <c r="D227" s="73">
        <f>'[1]ALL NEW COMP'!D228</f>
        <v>12</v>
      </c>
      <c r="E227" s="73" t="str">
        <f>'[1]ALL NEW COMP'!E228</f>
        <v>(3/4,1 1/8) </v>
      </c>
      <c r="F227" s="73"/>
      <c r="G227" s="411" t="str">
        <f>'[1]ALL NEW COMP'!G228</f>
        <v>40956btu</v>
      </c>
      <c r="H227" s="195">
        <f>'[1]ALL NEW COMP'!O228</f>
        <v>3143.59504132231</v>
      </c>
      <c r="I227" s="428"/>
      <c r="J227" s="425" t="str">
        <f>'[1]ALL NEW COMP'!T228</f>
        <v>CU - 160 QC</v>
      </c>
      <c r="K227" s="195">
        <f>'[1]ALL NEW COMP'!W228</f>
        <v>9354.7340180365</v>
      </c>
      <c r="L227" s="195"/>
      <c r="M227" s="426" t="str">
        <f>'[1]ALL NEW COMP'!$AB228</f>
        <v>TCU - 120 </v>
      </c>
      <c r="N227" s="462"/>
      <c r="O227" s="195">
        <f>'[1]ALL NEW COMP'!AK228</f>
        <v>11807.9417112023</v>
      </c>
      <c r="P227" s="195">
        <f>'[1]ALL NEW COMP'!AL228</f>
        <v>11142.484169399</v>
      </c>
      <c r="Q227" s="195">
        <f>'[1]ALL NEW COMP'!AM228</f>
        <v>10867.0990626305</v>
      </c>
      <c r="R227" s="379">
        <f>'[1]ALL NEW COMP'!$AN228</f>
        <v>0</v>
      </c>
      <c r="S227" s="426">
        <f>'[1]ALL NEW COMP'!$AQ228</f>
        <v>0</v>
      </c>
      <c r="T227" s="201"/>
      <c r="U227" s="403"/>
    </row>
    <row r="228" spans="1:21">
      <c r="A228" s="320" t="str">
        <f>'[1]ALL NEW COMP'!A229</f>
        <v>ALL147</v>
      </c>
      <c r="B228" s="320" t="str">
        <f>'[1]ALL NEW COMP'!B229</f>
        <v>C-SBN263H8A </v>
      </c>
      <c r="C228" s="444" t="s">
        <v>312</v>
      </c>
      <c r="D228" s="73">
        <f>'[1]ALL NEW COMP'!D229</f>
        <v>3.5</v>
      </c>
      <c r="E228" s="73" t="str">
        <f>'[1]ALL NEW COMP'!E229</f>
        <v>(1/2,7/8) </v>
      </c>
      <c r="F228" s="73"/>
      <c r="G228" s="411" t="str">
        <f>'[1]ALL NEW COMP'!G229</f>
        <v>11200btu</v>
      </c>
      <c r="H228" s="195">
        <f>'[1]ALL NEW COMP'!O229</f>
        <v>1464.96212121212</v>
      </c>
      <c r="I228" s="436" t="s">
        <v>277</v>
      </c>
      <c r="J228" s="425" t="str">
        <f>'[1]ALL NEW COMP'!T229</f>
        <v>CU - 50  QC</v>
      </c>
      <c r="K228" s="195">
        <f>'[1]ALL NEW COMP'!W229</f>
        <v>4291.78127908761</v>
      </c>
      <c r="L228" s="195"/>
      <c r="M228" s="426" t="str">
        <f>'[1]ALL NEW COMP'!$AB229</f>
        <v>BCU - 50  </v>
      </c>
      <c r="N228" s="463" t="s">
        <v>313</v>
      </c>
      <c r="O228" s="195">
        <f>'[1]ALL NEW COMP'!AK229</f>
        <v>4675.15226096185</v>
      </c>
      <c r="P228" s="195">
        <f>'[1]ALL NEW COMP'!AL229</f>
        <v>4571.97765778725</v>
      </c>
      <c r="Q228" s="195">
        <f>'[1]ALL NEW COMP'!AM229</f>
        <v>4296.59255101869</v>
      </c>
      <c r="R228" s="379" t="str">
        <f>'[1]ALL NEW COMP'!$AN229</f>
        <v>HTC-3</v>
      </c>
      <c r="S228" s="426">
        <f>'[1]ALL NEW COMP'!$AQ229</f>
        <v>4284.6143439921</v>
      </c>
      <c r="T228" s="201"/>
      <c r="U228" s="403"/>
    </row>
    <row r="229" spans="1:21">
      <c r="A229" s="320" t="str">
        <f>'[1]ALL NEW COMP'!A230</f>
        <v>ALL148</v>
      </c>
      <c r="B229" s="320" t="str">
        <f>'[1]ALL NEW COMP'!B230</f>
        <v>C-SBN303H8G </v>
      </c>
      <c r="C229" s="445"/>
      <c r="D229" s="73">
        <f>'[1]ALL NEW COMP'!D230</f>
        <v>4</v>
      </c>
      <c r="E229" s="73" t="str">
        <f>'[1]ALL NEW COMP'!E230</f>
        <v>(1/2,7/8) </v>
      </c>
      <c r="F229" s="73"/>
      <c r="G229" s="411" t="str">
        <f>'[1]ALL NEW COMP'!G230</f>
        <v>14200btu</v>
      </c>
      <c r="H229" s="195">
        <f>'[1]ALL NEW COMP'!O230</f>
        <v>1529.35606060606</v>
      </c>
      <c r="I229" s="437"/>
      <c r="J229" s="425" t="str">
        <f>'[1]ALL NEW COMP'!T230</f>
        <v>CU - 64B QC</v>
      </c>
      <c r="K229" s="195">
        <f>'[1]ALL NEW COMP'!W230</f>
        <v>4856.30299450962</v>
      </c>
      <c r="L229" s="195"/>
      <c r="M229" s="426" t="str">
        <f>'[1]ALL NEW COMP'!$AB230</f>
        <v>BCU - 55</v>
      </c>
      <c r="N229" s="463"/>
      <c r="O229" s="195">
        <f>'[1]ALL NEW COMP'!AK230</f>
        <v>5074.03551893964</v>
      </c>
      <c r="P229" s="195">
        <f>'[1]ALL NEW COMP'!AL230</f>
        <v>4970.86091576503</v>
      </c>
      <c r="Q229" s="195">
        <f>'[1]ALL NEW COMP'!AM230</f>
        <v>4695.47580899648</v>
      </c>
      <c r="R229" s="379" t="str">
        <f>'[1]ALL NEW COMP'!$AN230</f>
        <v>HTC-4</v>
      </c>
      <c r="S229" s="426">
        <f>'[1]ALL NEW COMP'!$AQ230</f>
        <v>4867.82642615935</v>
      </c>
      <c r="T229" s="201"/>
      <c r="U229" s="403"/>
    </row>
    <row r="230" customHeight="1" spans="1:21">
      <c r="A230" s="320" t="str">
        <f>'[1]ALL NEW COMP'!A231</f>
        <v>ALL149</v>
      </c>
      <c r="B230" s="320" t="str">
        <f>'[1]ALL NEW COMP'!B231</f>
        <v>C-SBN373H8G </v>
      </c>
      <c r="C230" s="445"/>
      <c r="D230" s="73">
        <f>'[1]ALL NEW COMP'!D231</f>
        <v>5</v>
      </c>
      <c r="E230" s="73" t="str">
        <f>'[1]ALL NEW COMP'!E231</f>
        <v>(1/2,7/8) </v>
      </c>
      <c r="F230" s="73"/>
      <c r="G230" s="411" t="str">
        <f>'[1]ALL NEW COMP'!G231</f>
        <v>18100btu</v>
      </c>
      <c r="H230" s="195">
        <f>'[1]ALL NEW COMP'!O231</f>
        <v>1607.07288401254</v>
      </c>
      <c r="I230" s="437"/>
      <c r="J230" s="425" t="str">
        <f>'[1]ALL NEW COMP'!T231</f>
        <v>CU - 72 QC</v>
      </c>
      <c r="K230" s="195">
        <f>'[1]ALL NEW COMP'!W231</f>
        <v>5374.99292713954</v>
      </c>
      <c r="L230" s="195"/>
      <c r="M230" s="426" t="str">
        <f>'[1]ALL NEW COMP'!$AB231</f>
        <v>BCU - 64  </v>
      </c>
      <c r="N230" s="463"/>
      <c r="O230" s="195">
        <f>'[1]ALL NEW COMP'!AK231</f>
        <v>5651.30653436314</v>
      </c>
      <c r="P230" s="195">
        <f>'[1]ALL NEW COMP'!AL231</f>
        <v>5548.13193118854</v>
      </c>
      <c r="Q230" s="195">
        <f>'[1]ALL NEW COMP'!AM231</f>
        <v>5272.74682441998</v>
      </c>
      <c r="R230" s="379" t="str">
        <f>'[1]ALL NEW COMP'!$AN231</f>
        <v>HTC-5</v>
      </c>
      <c r="S230" s="426">
        <f>'[1]ALL NEW COMP'!$AQ231</f>
        <v>5031.50964230773</v>
      </c>
      <c r="T230" s="201"/>
      <c r="U230" s="403"/>
    </row>
    <row r="231" spans="1:21">
      <c r="A231" s="320" t="str">
        <f>'[1]ALL NEW COMP'!A232</f>
        <v>ALL150</v>
      </c>
      <c r="B231" s="320" t="str">
        <f>'[1]ALL NEW COMP'!B232</f>
        <v>C-SBN453H8G </v>
      </c>
      <c r="C231" s="445"/>
      <c r="D231" s="73">
        <f>'[1]ALL NEW COMP'!D232</f>
        <v>6</v>
      </c>
      <c r="E231" s="73" t="str">
        <f>'[1]ALL NEW COMP'!E232</f>
        <v>(1/2,7/8) </v>
      </c>
      <c r="F231" s="73"/>
      <c r="G231" s="411" t="str">
        <f>'[1]ALL NEW COMP'!G232</f>
        <v>20600btu</v>
      </c>
      <c r="H231" s="195">
        <f>'[1]ALL NEW COMP'!O232</f>
        <v>1947.91666666667</v>
      </c>
      <c r="I231" s="437"/>
      <c r="J231" s="425" t="str">
        <f>'[1]ALL NEW COMP'!T232</f>
        <v>CU - 90 QC</v>
      </c>
      <c r="K231" s="195">
        <f>'[1]ALL NEW COMP'!W232</f>
        <v>6144.19473567761</v>
      </c>
      <c r="L231" s="195"/>
      <c r="M231" s="426" t="str">
        <f>'[1]ALL NEW COMP'!$AB232</f>
        <v>BCU - 72</v>
      </c>
      <c r="N231" s="463"/>
      <c r="O231" s="195">
        <f>'[1]ALL NEW COMP'!AK232</f>
        <v>6385.22699951274</v>
      </c>
      <c r="P231" s="195">
        <f>'[1]ALL NEW COMP'!AL232</f>
        <v>6282.05239633813</v>
      </c>
      <c r="Q231" s="195">
        <f>'[1]ALL NEW COMP'!AM232</f>
        <v>6006.66728956958</v>
      </c>
      <c r="R231" s="379" t="str">
        <f>'[1]ALL NEW COMP'!$AN232</f>
        <v>HTC-8</v>
      </c>
      <c r="S231" s="426">
        <f>'[1]ALL NEW COMP'!$AQ232</f>
        <v>6065.27527124501</v>
      </c>
      <c r="T231" s="201"/>
      <c r="U231" s="403"/>
    </row>
    <row r="232" customHeight="1" spans="1:21">
      <c r="A232" s="320" t="str">
        <f>'[1]ALL NEW COMP'!A233</f>
        <v>ALL151</v>
      </c>
      <c r="B232" s="320" t="str">
        <f>'[1]ALL NEW COMP'!B233</f>
        <v>C-SBS235H38B </v>
      </c>
      <c r="C232" s="445"/>
      <c r="D232" s="73">
        <f>'[1]ALL NEW COMP'!D233</f>
        <v>7</v>
      </c>
      <c r="E232" s="73" t="str">
        <f>'[1]ALL NEW COMP'!E233</f>
        <v>(1/2,7/8) </v>
      </c>
      <c r="F232" s="73"/>
      <c r="G232" s="411" t="str">
        <f>'[1]ALL NEW COMP'!G233</f>
        <v>22000btu</v>
      </c>
      <c r="H232" s="195">
        <f>'[1]ALL NEW COMP'!O233</f>
        <v>2197.44318181818</v>
      </c>
      <c r="I232" s="437"/>
      <c r="J232" s="425" t="str">
        <f>'[1]ALL NEW COMP'!T233</f>
        <v>CU - 100 QC</v>
      </c>
      <c r="K232" s="195">
        <f>'[1]ALL NEW COMP'!W233</f>
        <v>6573.08019091848</v>
      </c>
      <c r="L232" s="195"/>
      <c r="M232" s="426" t="str">
        <f>'[1]ALL NEW COMP'!$AB233</f>
        <v>BCU - 100</v>
      </c>
      <c r="N232" s="463"/>
      <c r="O232" s="195">
        <f>'[1]ALL NEW COMP'!AK233</f>
        <v>6844.06588868441</v>
      </c>
      <c r="P232" s="195">
        <f>'[1]ALL NEW COMP'!AL233</f>
        <v>6740.8912855098</v>
      </c>
      <c r="Q232" s="195">
        <f>'[1]ALL NEW COMP'!AM233</f>
        <v>6465.50617874125</v>
      </c>
      <c r="R232" s="379" t="str">
        <f>'[1]ALL NEW COMP'!$AN233</f>
        <v>HTC-8</v>
      </c>
      <c r="S232" s="426">
        <f>'[1]ALL NEW COMP'!$AQ233</f>
        <v>6302.91957138931</v>
      </c>
      <c r="T232" s="201"/>
      <c r="U232" s="403"/>
    </row>
    <row r="233" ht="12" customHeight="1" spans="1:21">
      <c r="A233" s="320" t="str">
        <f>'[1]ALL NEW COMP'!A234</f>
        <v>ALL152</v>
      </c>
      <c r="B233" s="320" t="str">
        <f>'[1]ALL NEW COMP'!B234</f>
        <v>C-SCN603H8T</v>
      </c>
      <c r="C233" s="445"/>
      <c r="D233" s="73">
        <f>'[1]ALL NEW COMP'!D234</f>
        <v>8</v>
      </c>
      <c r="E233" s="73" t="str">
        <f>'[1]ALL NEW COMP'!E234</f>
        <v>(3/4,1 1/8) </v>
      </c>
      <c r="F233" s="73"/>
      <c r="G233" s="411" t="str">
        <f>'[1]ALL NEW COMP'!G234</f>
        <v>30717btu</v>
      </c>
      <c r="H233" s="195">
        <f>'[1]ALL NEW COMP'!O234</f>
        <v>3018.46590909091</v>
      </c>
      <c r="I233" s="437"/>
      <c r="J233" s="425" t="str">
        <f>'[1]ALL NEW COMP'!T234</f>
        <v>CU - 125 QC</v>
      </c>
      <c r="K233" s="195">
        <f>'[1]ALL NEW COMP'!W234</f>
        <v>8923.57004066669</v>
      </c>
      <c r="L233" s="195"/>
      <c r="M233" s="426" t="str">
        <f>'[1]ALL NEW COMP'!$AB234</f>
        <v>LCU-08</v>
      </c>
      <c r="N233" s="463"/>
      <c r="O233" s="195">
        <f>'[1]ALL NEW COMP'!AK234</f>
        <v>9161.87009050526</v>
      </c>
      <c r="P233" s="195">
        <f>'[1]ALL NEW COMP'!AL234</f>
        <v>9058.69548733066</v>
      </c>
      <c r="Q233" s="195">
        <f>'[1]ALL NEW COMP'!AM234</f>
        <v>8783.3103805621</v>
      </c>
      <c r="R233" s="379" t="str">
        <f>'[1]ALL NEW COMP'!$AN234</f>
        <v>HTC-10</v>
      </c>
      <c r="S233" s="426">
        <f>'[1]ALL NEW COMP'!$AQ234</f>
        <v>8319.14223189863</v>
      </c>
      <c r="T233" s="201"/>
      <c r="U233" s="403"/>
    </row>
    <row r="234" spans="1:21">
      <c r="A234" s="320" t="str">
        <f>'[1]ALL NEW COMP'!A235</f>
        <v>ALL152.1</v>
      </c>
      <c r="B234" s="320" t="str">
        <f>'[1]ALL NEW COMP'!B235</f>
        <v>3CC149LA0M</v>
      </c>
      <c r="C234" s="445"/>
      <c r="D234" s="73">
        <f>'[1]ALL NEW COMP'!D235</f>
        <v>9</v>
      </c>
      <c r="E234" s="73" t="str">
        <f>'[1]ALL NEW COMP'!E235</f>
        <v>(3/4,1 1/8) </v>
      </c>
      <c r="F234" s="73"/>
      <c r="G234" s="411">
        <f>'[1]ALL NEW COMP'!G235</f>
        <v>0</v>
      </c>
      <c r="H234" s="195">
        <f>'[1]ALL NEW COMP'!O235</f>
        <v>3632.10227272727</v>
      </c>
      <c r="I234" s="437"/>
      <c r="J234" s="425" t="str">
        <f>'[1]ALL NEW COMP'!T235</f>
        <v>CU - 125 QC</v>
      </c>
      <c r="K234" s="195">
        <f>'[1]ALL NEW COMP'!W235</f>
        <v>9994.01092155263</v>
      </c>
      <c r="L234" s="195"/>
      <c r="M234" s="426" t="str">
        <f>'[1]ALL NEW COMP'!$AB235</f>
        <v>LCU-10</v>
      </c>
      <c r="N234" s="463"/>
      <c r="O234" s="195">
        <f>'[1]ALL NEW COMP'!AK235</f>
        <v>10926.0009914924</v>
      </c>
      <c r="P234" s="195">
        <f>'[1]ALL NEW COMP'!AL235</f>
        <v>10822.8263883178</v>
      </c>
      <c r="Q234" s="195">
        <f>'[1]ALL NEW COMP'!AM235</f>
        <v>10547.4412815493</v>
      </c>
      <c r="R234" s="379">
        <f>'[1]ALL NEW COMP'!$AN235</f>
        <v>0</v>
      </c>
      <c r="S234" s="426">
        <f>'[1]ALL NEW COMP'!$AQ235</f>
        <v>0</v>
      </c>
      <c r="T234" s="201"/>
      <c r="U234" s="403"/>
    </row>
    <row r="235" spans="1:21">
      <c r="A235" s="320" t="str">
        <f>'[1]ALL NEW COMP'!A236</f>
        <v>ALL153</v>
      </c>
      <c r="B235" s="320" t="str">
        <f>'[1]ALL NEW COMP'!B236</f>
        <v>C-SCN753H8T </v>
      </c>
      <c r="C235" s="445"/>
      <c r="D235" s="73">
        <f>'[1]ALL NEW COMP'!D236</f>
        <v>10</v>
      </c>
      <c r="E235" s="73" t="str">
        <f>'[1]ALL NEW COMP'!E236</f>
        <v>(3/4,1 1/8) </v>
      </c>
      <c r="F235" s="73"/>
      <c r="G235" s="411" t="str">
        <f>'[1]ALL NEW COMP'!G236</f>
        <v>36177btu</v>
      </c>
      <c r="H235" s="195">
        <f>'[1]ALL NEW COMP'!O236</f>
        <v>3098.95833333333</v>
      </c>
      <c r="I235" s="437"/>
      <c r="J235" s="425" t="str">
        <f>'[1]ALL NEW COMP'!T236</f>
        <v>CU - 144 QC</v>
      </c>
      <c r="K235" s="195">
        <f>'[1]ALL NEW COMP'!W236</f>
        <v>9597.62903977736</v>
      </c>
      <c r="L235" s="195"/>
      <c r="M235" s="426" t="str">
        <f>'[1]ALL NEW COMP'!$AB236</f>
        <v>LCU-10</v>
      </c>
      <c r="N235" s="463"/>
      <c r="O235" s="195">
        <f>'[1]ALL NEW COMP'!AK236</f>
        <v>9957.02552251697</v>
      </c>
      <c r="P235" s="195">
        <f>'[1]ALL NEW COMP'!AL236</f>
        <v>9853.85091934237</v>
      </c>
      <c r="Q235" s="195">
        <f>'[1]ALL NEW COMP'!AM236</f>
        <v>9578.46581257381</v>
      </c>
      <c r="R235" s="379" t="str">
        <f>'[1]ALL NEW COMP'!$AN236</f>
        <v>HTC-12</v>
      </c>
      <c r="S235" s="426">
        <f>'[1]ALL NEW COMP'!$AQ236</f>
        <v>8890.04983568254</v>
      </c>
      <c r="T235" s="201"/>
      <c r="U235" s="403"/>
    </row>
    <row r="236" customHeight="1" spans="1:21">
      <c r="A236" s="320" t="str">
        <f>'[1]ALL NEW COMP'!A237</f>
        <v>ALL154</v>
      </c>
      <c r="B236" s="320" t="str">
        <f>'[1]ALL NEW COMP'!B237</f>
        <v>C-SCN903H8T </v>
      </c>
      <c r="C236" s="445"/>
      <c r="D236" s="73">
        <f>'[1]ALL NEW COMP'!D237</f>
        <v>12</v>
      </c>
      <c r="E236" s="73" t="str">
        <f>'[1]ALL NEW COMP'!E237</f>
        <v>(3/4,1 1/8) </v>
      </c>
      <c r="F236" s="73"/>
      <c r="G236" s="411" t="str">
        <f>'[1]ALL NEW COMP'!G237</f>
        <v>40956btu</v>
      </c>
      <c r="H236" s="195">
        <f>'[1]ALL NEW COMP'!O237</f>
        <v>3297.41379310345</v>
      </c>
      <c r="I236" s="438"/>
      <c r="J236" s="425" t="str">
        <f>'[1]ALL NEW COMP'!T237</f>
        <v>CU - 160 QC</v>
      </c>
      <c r="K236" s="195">
        <f>'[1]ALL NEW COMP'!W237</f>
        <v>10271.0711443978</v>
      </c>
      <c r="L236" s="195"/>
      <c r="M236" s="426" t="str">
        <f>'[1]ALL NEW COMP'!$AB237</f>
        <v>LCU-12</v>
      </c>
      <c r="N236" s="463"/>
      <c r="O236" s="195">
        <f>'[1]ALL NEW COMP'!AK237</f>
        <v>10936.6757643333</v>
      </c>
      <c r="P236" s="195">
        <f>'[1]ALL NEW COMP'!AL237</f>
        <v>10833.5011611587</v>
      </c>
      <c r="Q236" s="195">
        <f>'[1]ALL NEW COMP'!AM237</f>
        <v>10558.1160543902</v>
      </c>
      <c r="R236" s="379" t="str">
        <f>'[1]ALL NEW COMP'!$AN237</f>
        <v>HTC-15</v>
      </c>
      <c r="S236" s="426">
        <f>'[1]ALL NEW COMP'!$AQ237</f>
        <v>9360.31370815465</v>
      </c>
      <c r="T236" s="201"/>
      <c r="U236" s="403"/>
    </row>
    <row r="237" spans="1:21">
      <c r="A237" s="320" t="str">
        <f>'[1]ALL NEW COMP'!A238</f>
        <v>ALL155</v>
      </c>
      <c r="B237" s="320" t="str">
        <f>'[1]ALL NEW COMP'!B238</f>
        <v>C-SBN303L8A (4hp LT)</v>
      </c>
      <c r="C237" s="444" t="s">
        <v>314</v>
      </c>
      <c r="D237" s="73">
        <f>'[1]ALL NEW COMP'!D238</f>
        <v>4</v>
      </c>
      <c r="E237" s="73" t="str">
        <f>'[1]ALL NEW COMP'!E238</f>
        <v>(1/2,7/8) inx2203(0.26-20)</v>
      </c>
      <c r="F237" s="73"/>
      <c r="G237" s="411" t="str">
        <f>'[1]ALL NEW COMP'!G238</f>
        <v>14500btu</v>
      </c>
      <c r="H237" s="195">
        <f>'[1]ALL NEW COMP'!O238</f>
        <v>2070.97457627119</v>
      </c>
      <c r="I237" s="436" t="s">
        <v>277</v>
      </c>
      <c r="J237" s="425" t="str">
        <f>'[1]ALL NEW COMP'!T238</f>
        <v>CU - 64 QC</v>
      </c>
      <c r="K237" s="195">
        <f>'[1]ALL NEW COMP'!W238</f>
        <v>5949.68182625078</v>
      </c>
      <c r="L237" s="195"/>
      <c r="M237" s="426" t="str">
        <f>'[1]ALL NEW COMP'!$AB238</f>
        <v>BCU - 55</v>
      </c>
      <c r="N237" s="436" t="s">
        <v>315</v>
      </c>
      <c r="O237" s="195">
        <f>'[1]ALL NEW COMP'!AK238</f>
        <v>6078.11962781249</v>
      </c>
      <c r="P237" s="195">
        <f>'[1]ALL NEW COMP'!AL238</f>
        <v>5974.94502463788</v>
      </c>
      <c r="Q237" s="195">
        <f>'[1]ALL NEW COMP'!AM238</f>
        <v>5699.55991786933</v>
      </c>
      <c r="R237" s="379">
        <f>'[1]ALL NEW COMP'!$AN238</f>
        <v>0</v>
      </c>
      <c r="S237" s="426">
        <f>'[1]ALL NEW COMP'!$AQ238</f>
        <v>0</v>
      </c>
      <c r="T237" s="201"/>
      <c r="U237" s="403"/>
    </row>
    <row r="238" spans="1:21">
      <c r="A238" s="320" t="str">
        <f>'[1]ALL NEW COMP'!A239</f>
        <v>ALL156</v>
      </c>
      <c r="B238" s="320" t="str">
        <f>'[1]ALL NEW COMP'!B239</f>
        <v>C-SBN373L8A (5hp LT)</v>
      </c>
      <c r="C238" s="445"/>
      <c r="D238" s="73">
        <f>'[1]ALL NEW COMP'!D239</f>
        <v>5</v>
      </c>
      <c r="E238" s="73" t="str">
        <f>'[1]ALL NEW COMP'!E239</f>
        <v>(1/2,7/8) inx2203(0.26-20)</v>
      </c>
      <c r="F238" s="73"/>
      <c r="G238" s="411" t="str">
        <f>'[1]ALL NEW COMP'!G239</f>
        <v>20200btu</v>
      </c>
      <c r="H238" s="195">
        <f>'[1]ALL NEW COMP'!O239</f>
        <v>2185.57395993837</v>
      </c>
      <c r="I238" s="437"/>
      <c r="J238" s="425" t="str">
        <f>'[1]ALL NEW COMP'!T239</f>
        <v>CU - 72 QC</v>
      </c>
      <c r="K238" s="195">
        <f>'[1]ALL NEW COMP'!W239</f>
        <v>6254.14114163259</v>
      </c>
      <c r="L238" s="195"/>
      <c r="M238" s="426" t="str">
        <f>'[1]ALL NEW COMP'!$AB239</f>
        <v>BCU - 64  </v>
      </c>
      <c r="N238" s="437"/>
      <c r="O238" s="195">
        <f>'[1]ALL NEW COMP'!AK239</f>
        <v>6739.71604006139</v>
      </c>
      <c r="P238" s="195">
        <f>'[1]ALL NEW COMP'!AL239</f>
        <v>6636.54143688679</v>
      </c>
      <c r="Q238" s="195">
        <f>'[1]ALL NEW COMP'!AM239</f>
        <v>6361.15633011824</v>
      </c>
      <c r="R238" s="379">
        <f>'[1]ALL NEW COMP'!$AN239</f>
        <v>0</v>
      </c>
      <c r="S238" s="426">
        <f>'[1]ALL NEW COMP'!$AQ239</f>
        <v>0</v>
      </c>
      <c r="T238" s="201"/>
      <c r="U238" s="403"/>
    </row>
    <row r="239" spans="1:21">
      <c r="A239" s="320" t="str">
        <f>'[1]ALL NEW COMP'!A240</f>
        <v>ALL157</v>
      </c>
      <c r="B239" s="320" t="str">
        <f>'[1]ALL NEW COMP'!B240</f>
        <v>C-SBN453L8A (6hp LT)</v>
      </c>
      <c r="C239" s="445"/>
      <c r="D239" s="73">
        <f>'[1]ALL NEW COMP'!D240</f>
        <v>6</v>
      </c>
      <c r="E239" s="73" t="str">
        <f>'[1]ALL NEW COMP'!E240</f>
        <v>(1/2,7/8) inx2203(0.42-40)</v>
      </c>
      <c r="F239" s="73"/>
      <c r="G239" s="411" t="str">
        <f>'[1]ALL NEW COMP'!G240</f>
        <v>24000btu</v>
      </c>
      <c r="H239" s="195">
        <f>'[1]ALL NEW COMP'!O240</f>
        <v>2365.65870570108</v>
      </c>
      <c r="I239" s="437"/>
      <c r="J239" s="425" t="str">
        <f>'[1]ALL NEW COMP'!T240</f>
        <v>CU - 90 QC</v>
      </c>
      <c r="K239" s="195">
        <f>'[1]ALL NEW COMP'!W240</f>
        <v>6816.36243069014</v>
      </c>
      <c r="L239" s="195"/>
      <c r="M239" s="426" t="str">
        <f>'[1]ALL NEW COMP'!$AB240</f>
        <v>BCU - 72</v>
      </c>
      <c r="N239" s="437"/>
      <c r="O239" s="195">
        <f>'[1]ALL NEW COMP'!AK240</f>
        <v>7333.7338208806</v>
      </c>
      <c r="P239" s="195">
        <f>'[1]ALL NEW COMP'!AL240</f>
        <v>7230.55921770599</v>
      </c>
      <c r="Q239" s="195">
        <f>'[1]ALL NEW COMP'!AM240</f>
        <v>6955.17411093744</v>
      </c>
      <c r="R239" s="379" t="str">
        <f>'[1]ALL NEW COMP'!$AN240</f>
        <v>HTC-8</v>
      </c>
      <c r="S239" s="426">
        <f>'[1]ALL NEW COMP'!$AQ240</f>
        <v>6737.44296625754</v>
      </c>
      <c r="T239" s="201"/>
      <c r="U239" s="403"/>
    </row>
    <row r="240" spans="1:21">
      <c r="A240" s="320" t="str">
        <f>'[1]ALL NEW COMP'!A241</f>
        <v>ALL158</v>
      </c>
      <c r="B240" s="320" t="str">
        <f>'[1]ALL NEW COMP'!B241</f>
        <v>C-SCN523L8H (7hp LT) 3CC120SA03</v>
      </c>
      <c r="C240" s="445"/>
      <c r="D240" s="73">
        <f>'[1]ALL NEW COMP'!D241</f>
        <v>7</v>
      </c>
      <c r="E240" s="73" t="str">
        <f>'[1]ALL NEW COMP'!E241</f>
        <v>(3/4,1 1/8) inx2208(0.42-40)</v>
      </c>
      <c r="F240" s="73"/>
      <c r="G240" s="411" t="str">
        <f>'[1]ALL NEW COMP'!G241</f>
        <v>28000btu</v>
      </c>
      <c r="H240" s="195">
        <f>'[1]ALL NEW COMP'!O241</f>
        <v>4174.69183359014</v>
      </c>
      <c r="I240" s="437"/>
      <c r="J240" s="425" t="str">
        <f>'[1]ALL NEW COMP'!T241</f>
        <v>CU - 100 QC</v>
      </c>
      <c r="K240" s="195">
        <f>'[1]ALL NEW COMP'!W241</f>
        <v>9429.16945452244</v>
      </c>
      <c r="L240" s="195"/>
      <c r="M240" s="426" t="str">
        <f>'[1]ALL NEW COMP'!$AB241</f>
        <v>LCU-08</v>
      </c>
      <c r="N240" s="437"/>
      <c r="O240" s="195">
        <f>'[1]ALL NEW COMP'!AK241</f>
        <v>10840.5356420318</v>
      </c>
      <c r="P240" s="195">
        <f>'[1]ALL NEW COMP'!AL241</f>
        <v>10737.3610388572</v>
      </c>
      <c r="Q240" s="195">
        <f>'[1]ALL NEW COMP'!AM241</f>
        <v>10461.9759320887</v>
      </c>
      <c r="R240" s="379">
        <f>'[1]ALL NEW COMP'!$AN241</f>
        <v>0</v>
      </c>
      <c r="S240" s="426">
        <f>'[1]ALL NEW COMP'!$AQ241</f>
        <v>0</v>
      </c>
      <c r="T240" s="201"/>
      <c r="U240" s="403"/>
    </row>
    <row r="241" spans="1:21">
      <c r="A241" s="320" t="str">
        <f>'[1]ALL NEW COMP'!A242</f>
        <v>ALL159</v>
      </c>
      <c r="B241" s="320" t="str">
        <f>'[1]ALL NEW COMP'!B242</f>
        <v>3CC137SA03 (8hpLT) Panasonic</v>
      </c>
      <c r="C241" s="445"/>
      <c r="D241" s="73">
        <f>'[1]ALL NEW COMP'!D242</f>
        <v>8</v>
      </c>
      <c r="E241" s="73" t="str">
        <f>'[1]ALL NEW COMP'!E242</f>
        <v>(3/4,1 1/8) inx2208(0.49-40)</v>
      </c>
      <c r="F241" s="73"/>
      <c r="G241" s="411" t="str">
        <f>'[1]ALL NEW COMP'!G242</f>
        <v>32000btu</v>
      </c>
      <c r="H241" s="195">
        <f>'[1]ALL NEW COMP'!O242</f>
        <v>4223.73405103668</v>
      </c>
      <c r="I241" s="437"/>
      <c r="J241" s="425" t="str">
        <f>'[1]ALL NEW COMP'!T242</f>
        <v>CU - 125 QC</v>
      </c>
      <c r="K241" s="195">
        <f>'[1]ALL NEW COMP'!W242</f>
        <v>10206.988501125</v>
      </c>
      <c r="L241" s="195"/>
      <c r="M241" s="426" t="str">
        <f>'[1]ALL NEW COMP'!$AB242</f>
        <v>LCU-08</v>
      </c>
      <c r="N241" s="437"/>
      <c r="O241" s="195">
        <f>'[1]ALL NEW COMP'!AK242</f>
        <v>10777.1832328745</v>
      </c>
      <c r="P241" s="195">
        <f>'[1]ALL NEW COMP'!AL242</f>
        <v>10674.0086296999</v>
      </c>
      <c r="Q241" s="195">
        <f>'[1]ALL NEW COMP'!AM242</f>
        <v>10398.6235229313</v>
      </c>
      <c r="R241" s="379" t="str">
        <f>'[1]ALL NEW COMP'!$AN242</f>
        <v>HTC-10</v>
      </c>
      <c r="S241" s="426">
        <f>'[1]ALL NEW COMP'!$AQ242</f>
        <v>9602.56069235697</v>
      </c>
      <c r="T241" s="201"/>
      <c r="U241" s="464"/>
    </row>
    <row r="242" spans="1:21">
      <c r="A242" s="320" t="str">
        <f>'[1]ALL NEW COMP'!A243</f>
        <v>ALL160</v>
      </c>
      <c r="B242" s="320" t="str">
        <f>'[1]ALL NEW COMP'!B243</f>
        <v>C- SCN753L8H (10HP LT)</v>
      </c>
      <c r="C242" s="445"/>
      <c r="D242" s="73">
        <f>'[1]ALL NEW COMP'!D243</f>
        <v>10</v>
      </c>
      <c r="E242" s="73" t="str">
        <f>'[1]ALL NEW COMP'!E243</f>
        <v>(3/4,1 1/8) inx2208(0.49-40)</v>
      </c>
      <c r="F242" s="73"/>
      <c r="G242" s="411" t="str">
        <f>'[1]ALL NEW COMP'!G243</f>
        <v>38000btu</v>
      </c>
      <c r="H242" s="195">
        <f>'[1]ALL NEW COMP'!O243</f>
        <v>4425.38875598086</v>
      </c>
      <c r="I242" s="437"/>
      <c r="J242" s="425" t="str">
        <f>'[1]ALL NEW COMP'!T243</f>
        <v>CU - 144 QC</v>
      </c>
      <c r="K242" s="195">
        <f>'[1]ALL NEW COMP'!W243</f>
        <v>10962.0315832747</v>
      </c>
      <c r="L242" s="195"/>
      <c r="M242" s="426" t="str">
        <f>'[1]ALL NEW COMP'!$AB243</f>
        <v>LCU-10</v>
      </c>
      <c r="N242" s="437"/>
      <c r="O242" s="195">
        <f>'[1]ALL NEW COMP'!AK243</f>
        <v>11652.0178736857</v>
      </c>
      <c r="P242" s="195">
        <f>'[1]ALL NEW COMP'!AL243</f>
        <v>11548.8432705111</v>
      </c>
      <c r="Q242" s="195">
        <f>'[1]ALL NEW COMP'!AM243</f>
        <v>11273.4581637425</v>
      </c>
      <c r="R242" s="379">
        <f>'[1]ALL NEW COMP'!$AN243</f>
        <v>0</v>
      </c>
      <c r="S242" s="426">
        <f>'[1]ALL NEW COMP'!$AQ243</f>
        <v>0</v>
      </c>
      <c r="T242" s="201"/>
      <c r="U242" s="465"/>
    </row>
    <row r="243" customHeight="1" spans="1:21">
      <c r="A243" s="320" t="str">
        <f>'[1]ALL NEW COMP'!A244</f>
        <v>ALL160.1</v>
      </c>
      <c r="B243" s="320" t="str">
        <f>'[1]ALL NEW COMP'!B244</f>
        <v>3CC216SA03 (12.5HP LT)</v>
      </c>
      <c r="C243" s="446"/>
      <c r="D243" s="73">
        <f>'[1]ALL NEW COMP'!D244</f>
        <v>12.5</v>
      </c>
      <c r="E243" s="73" t="str">
        <f>'[1]ALL NEW COMP'!E244</f>
        <v>(3/4,1 1/8) inx2208(0.49-40)</v>
      </c>
      <c r="F243" s="73"/>
      <c r="G243" s="411">
        <f>'[1]ALL NEW COMP'!G244</f>
        <v>0</v>
      </c>
      <c r="H243" s="195">
        <f>'[1]ALL NEW COMP'!O244</f>
        <v>4643.14194577352</v>
      </c>
      <c r="I243" s="438"/>
      <c r="J243" s="425" t="str">
        <f>'[1]ALL NEW COMP'!T244</f>
        <v>CU - 160 QC</v>
      </c>
      <c r="K243" s="195">
        <f>'[1]ALL NEW COMP'!W244</f>
        <v>11748.1630818346</v>
      </c>
      <c r="L243" s="195"/>
      <c r="M243" s="426" t="str">
        <f>'[1]ALL NEW COMP'!$AB244</f>
        <v>LCU-12</v>
      </c>
      <c r="N243" s="438"/>
      <c r="O243" s="195">
        <f>'[1]ALL NEW COMP'!AK244</f>
        <v>12744.3575094415</v>
      </c>
      <c r="P243" s="195">
        <f>'[1]ALL NEW COMP'!AL244</f>
        <v>12641.1829062669</v>
      </c>
      <c r="Q243" s="195">
        <f>'[1]ALL NEW COMP'!AM244</f>
        <v>12365.7977994983</v>
      </c>
      <c r="R243" s="379">
        <f>'[1]ALL NEW COMP'!$AN244</f>
        <v>0</v>
      </c>
      <c r="S243" s="426">
        <f>'[1]ALL NEW COMP'!$AQ244</f>
        <v>0</v>
      </c>
      <c r="T243" s="201"/>
      <c r="U243" s="465"/>
    </row>
    <row r="244" customHeight="1" spans="1:21">
      <c r="A244" s="320" t="str">
        <f>'[1]ALL NEW COMP'!A245</f>
        <v>ALL161</v>
      </c>
      <c r="B244" s="320" t="str">
        <f>'[1]ALL NEW COMP'!B245</f>
        <v>C-SBN373H8D</v>
      </c>
      <c r="C244" s="455" t="s">
        <v>316</v>
      </c>
      <c r="D244" s="73">
        <f>'[1]ALL NEW COMP'!D245</f>
        <v>5</v>
      </c>
      <c r="E244" s="73">
        <f>'[1]ALL NEW COMP'!E245</f>
        <v>0</v>
      </c>
      <c r="F244" s="73"/>
      <c r="G244" s="411">
        <f>'[1]ALL NEW COMP'!G245</f>
        <v>0</v>
      </c>
      <c r="H244" s="195">
        <f>'[1]ALL NEW COMP'!O245</f>
        <v>1682.29166666667</v>
      </c>
      <c r="I244" s="429" t="s">
        <v>317</v>
      </c>
      <c r="J244" s="425">
        <f>'[1]ALL NEW COMP'!T245</f>
        <v>0</v>
      </c>
      <c r="K244" s="195" t="str">
        <f>'[1]ALL NEW COMP'!W245</f>
        <v>~</v>
      </c>
      <c r="L244" s="195"/>
      <c r="M244" s="426"/>
      <c r="N244" s="462"/>
      <c r="O244" s="195"/>
      <c r="P244" s="195"/>
      <c r="Q244" s="195"/>
      <c r="R244" s="379"/>
      <c r="S244" s="426"/>
      <c r="T244" s="201"/>
      <c r="U244" s="465"/>
    </row>
    <row r="245" spans="1:21">
      <c r="A245" s="320" t="str">
        <f>'[1]ALL NEW COMP'!A246</f>
        <v>ALL162</v>
      </c>
      <c r="B245" s="320" t="str">
        <f>'[1]ALL NEW COMP'!B246</f>
        <v>C-SBN453H8D</v>
      </c>
      <c r="C245" s="456"/>
      <c r="D245" s="73">
        <f>'[1]ALL NEW COMP'!D246</f>
        <v>6</v>
      </c>
      <c r="E245" s="73">
        <f>'[1]ALL NEW COMP'!E246</f>
        <v>0</v>
      </c>
      <c r="F245" s="73"/>
      <c r="G245" s="411">
        <f>'[1]ALL NEW COMP'!G246</f>
        <v>0</v>
      </c>
      <c r="H245" s="195">
        <f>'[1]ALL NEW COMP'!O246</f>
        <v>2092.80303030303</v>
      </c>
      <c r="I245" s="424"/>
      <c r="J245" s="425">
        <f>'[1]ALL NEW COMP'!T246</f>
        <v>0</v>
      </c>
      <c r="K245" s="195" t="str">
        <f>'[1]ALL NEW COMP'!W246</f>
        <v>~</v>
      </c>
      <c r="L245" s="195"/>
      <c r="M245" s="426"/>
      <c r="N245" s="462"/>
      <c r="O245" s="195"/>
      <c r="P245" s="195"/>
      <c r="Q245" s="195"/>
      <c r="R245" s="379">
        <f>'[1]ALL NEW COMP'!$AN246</f>
        <v>0</v>
      </c>
      <c r="S245" s="426">
        <f>'[1]ALL NEW COMP'!$AQ246</f>
        <v>0</v>
      </c>
      <c r="T245" s="201"/>
      <c r="U245" s="465"/>
    </row>
    <row r="246" spans="1:21">
      <c r="A246" s="320" t="str">
        <f>'[1]ALL NEW COMP'!A247</f>
        <v>ALL162.01</v>
      </c>
      <c r="B246" s="320" t="str">
        <f>'[1]ALL NEW COMP'!B247</f>
        <v>C-SCP270H38A</v>
      </c>
      <c r="C246" s="456"/>
      <c r="D246" s="73">
        <f>'[1]ALL NEW COMP'!D247</f>
        <v>8</v>
      </c>
      <c r="E246" s="73">
        <f>'[1]ALL NEW COMP'!E247</f>
        <v>0</v>
      </c>
      <c r="F246" s="73"/>
      <c r="G246" s="411">
        <f>'[1]ALL NEW COMP'!G247</f>
        <v>0</v>
      </c>
      <c r="H246" s="195">
        <f>'[1]ALL NEW COMP'!O247</f>
        <v>3358.54640151515</v>
      </c>
      <c r="I246" s="424"/>
      <c r="J246" s="425">
        <f>'[1]ALL NEW COMP'!T247</f>
        <v>0</v>
      </c>
      <c r="K246" s="195" t="str">
        <f>'[1]ALL NEW COMP'!W247</f>
        <v>~</v>
      </c>
      <c r="L246" s="195"/>
      <c r="M246" s="426"/>
      <c r="N246" s="462"/>
      <c r="O246" s="195"/>
      <c r="P246" s="195"/>
      <c r="Q246" s="195"/>
      <c r="R246" s="379">
        <f>'[1]ALL NEW COMP'!$AN247</f>
        <v>0</v>
      </c>
      <c r="S246" s="426">
        <f>'[1]ALL NEW COMP'!$AQ247</f>
        <v>0</v>
      </c>
      <c r="T246" s="466"/>
      <c r="U246" s="465"/>
    </row>
    <row r="247" spans="1:21">
      <c r="A247" s="320" t="str">
        <f>'[1]ALL NEW COMP'!A248</f>
        <v>ALL162.02</v>
      </c>
      <c r="B247" s="320" t="str">
        <f>'[1]ALL NEW COMP'!B248</f>
        <v>C-SCP315H38A</v>
      </c>
      <c r="C247" s="456"/>
      <c r="D247" s="73">
        <f>'[1]ALL NEW COMP'!D248</f>
        <v>10</v>
      </c>
      <c r="E247" s="73">
        <f>'[1]ALL NEW COMP'!E248</f>
        <v>0</v>
      </c>
      <c r="F247" s="73"/>
      <c r="G247" s="411">
        <f>'[1]ALL NEW COMP'!G248</f>
        <v>0</v>
      </c>
      <c r="H247" s="195">
        <f>'[1]ALL NEW COMP'!O248</f>
        <v>3846.57196969697</v>
      </c>
      <c r="I247" s="424"/>
      <c r="J247" s="425">
        <f>'[1]ALL NEW COMP'!T248</f>
        <v>0</v>
      </c>
      <c r="K247" s="195" t="str">
        <f>'[1]ALL NEW COMP'!W248</f>
        <v>~</v>
      </c>
      <c r="L247" s="195"/>
      <c r="M247" s="426"/>
      <c r="N247" s="462"/>
      <c r="O247" s="195"/>
      <c r="P247" s="195"/>
      <c r="Q247" s="195"/>
      <c r="R247" s="379">
        <f>'[1]ALL NEW COMP'!$AN248</f>
        <v>0</v>
      </c>
      <c r="S247" s="426">
        <f>'[1]ALL NEW COMP'!$AQ248</f>
        <v>0</v>
      </c>
      <c r="T247" s="466"/>
      <c r="U247" s="465"/>
    </row>
    <row r="248" spans="1:21">
      <c r="A248" s="320" t="str">
        <f>'[1]ALL NEW COMP'!A249</f>
        <v>ALL162.03</v>
      </c>
      <c r="B248" s="320" t="str">
        <f>'[1]ALL NEW COMP'!B249</f>
        <v>C-SCP400H38A</v>
      </c>
      <c r="C248" s="456"/>
      <c r="D248" s="73">
        <f>'[1]ALL NEW COMP'!D249</f>
        <v>12</v>
      </c>
      <c r="E248" s="73">
        <f>'[1]ALL NEW COMP'!E249</f>
        <v>0</v>
      </c>
      <c r="F248" s="73"/>
      <c r="G248" s="411">
        <f>'[1]ALL NEW COMP'!G249</f>
        <v>0</v>
      </c>
      <c r="H248" s="195">
        <f>'[1]ALL NEW COMP'!O249</f>
        <v>3899.9384469697</v>
      </c>
      <c r="I248" s="424"/>
      <c r="J248" s="425">
        <f>'[1]ALL NEW COMP'!T249</f>
        <v>0</v>
      </c>
      <c r="K248" s="195" t="str">
        <f>'[1]ALL NEW COMP'!W249</f>
        <v>~</v>
      </c>
      <c r="L248" s="195"/>
      <c r="M248" s="426"/>
      <c r="N248" s="462"/>
      <c r="O248" s="195"/>
      <c r="P248" s="195"/>
      <c r="Q248" s="195"/>
      <c r="R248" s="379">
        <f>'[1]ALL NEW COMP'!$AN249</f>
        <v>0</v>
      </c>
      <c r="S248" s="426">
        <f>'[1]ALL NEW COMP'!$AQ249</f>
        <v>0</v>
      </c>
      <c r="T248" s="466"/>
      <c r="U248" s="465"/>
    </row>
    <row r="249" ht="22.5" spans="1:21">
      <c r="A249" s="320" t="str">
        <f>'[1]ALL NEW COMP'!A250</f>
        <v>ALL162.04</v>
      </c>
      <c r="B249" s="320" t="str">
        <f>'[1]ALL NEW COMP'!B250</f>
        <v>C-SCP435H38B</v>
      </c>
      <c r="C249" s="456"/>
      <c r="D249" s="73">
        <f>'[1]ALL NEW COMP'!D250</f>
        <v>13</v>
      </c>
      <c r="E249" s="73">
        <f>'[1]ALL NEW COMP'!E250</f>
        <v>0</v>
      </c>
      <c r="F249" s="73"/>
      <c r="G249" s="411">
        <f>'[1]ALL NEW COMP'!G250</f>
        <v>0</v>
      </c>
      <c r="H249" s="195">
        <f>'[1]ALL NEW COMP'!O250</f>
        <v>4252.09980237154</v>
      </c>
      <c r="I249" s="424"/>
      <c r="J249" s="425">
        <f>'[1]ALL NEW COMP'!T250</f>
        <v>0</v>
      </c>
      <c r="K249" s="195">
        <f>'[1]ALL NEW COMP'!W250</f>
        <v>0</v>
      </c>
      <c r="L249" s="195"/>
      <c r="M249" s="426"/>
      <c r="N249" s="462" t="s">
        <v>318</v>
      </c>
      <c r="O249" s="195">
        <f>'[1]ALL NEW COMP'!AK250</f>
        <v>51955.6914483959</v>
      </c>
      <c r="P249" s="195"/>
      <c r="Q249" s="195"/>
      <c r="R249" s="379">
        <f>'[1]ALL NEW COMP'!$AN250</f>
        <v>0</v>
      </c>
      <c r="S249" s="426">
        <f>'[1]ALL NEW COMP'!$AQ250</f>
        <v>0</v>
      </c>
      <c r="T249" s="466"/>
      <c r="U249" s="465"/>
    </row>
    <row r="250" ht="13.5" customHeight="1" spans="1:22">
      <c r="A250" s="320" t="str">
        <f>'[1]ALL NEW COMP'!A251</f>
        <v>ALL162.05</v>
      </c>
      <c r="B250" s="320" t="str">
        <f>'[1]ALL NEW COMP'!B251</f>
        <v>C-SCP510H38B</v>
      </c>
      <c r="C250" s="457"/>
      <c r="D250" s="73">
        <f>'[1]ALL NEW COMP'!D251</f>
        <v>15</v>
      </c>
      <c r="E250" s="73">
        <f>'[1]ALL NEW COMP'!E251</f>
        <v>0</v>
      </c>
      <c r="F250" s="73"/>
      <c r="G250" s="411">
        <f>'[1]ALL NEW COMP'!G251</f>
        <v>0</v>
      </c>
      <c r="H250" s="195">
        <f>'[1]ALL NEW COMP'!O251</f>
        <v>5519.48051948052</v>
      </c>
      <c r="I250" s="428"/>
      <c r="J250" s="425">
        <f>'[1]ALL NEW COMP'!T251</f>
        <v>0</v>
      </c>
      <c r="K250" s="195" t="str">
        <f>'[1]ALL NEW COMP'!W251</f>
        <v>~</v>
      </c>
      <c r="L250" s="195"/>
      <c r="M250" s="426"/>
      <c r="N250" s="462"/>
      <c r="O250" s="195"/>
      <c r="P250" s="195"/>
      <c r="Q250" s="195"/>
      <c r="R250" s="379">
        <f>'[1]ALL NEW COMP'!$AN251</f>
        <v>0</v>
      </c>
      <c r="S250" s="426">
        <f>'[1]ALL NEW COMP'!$AQ251</f>
        <v>0</v>
      </c>
      <c r="T250" s="466"/>
      <c r="U250"/>
      <c r="V250"/>
    </row>
    <row r="251" ht="15" spans="1:22">
      <c r="A251" s="320" t="str">
        <f>'[1]ALL NEW COMP'!A252</f>
        <v>ALL163</v>
      </c>
      <c r="B251" s="320" t="str">
        <f>'[1]ALL NEW COMP'!B252</f>
        <v>JT95GABY1L</v>
      </c>
      <c r="C251" s="458" t="s">
        <v>319</v>
      </c>
      <c r="D251" s="73">
        <f>'[1]ALL NEW COMP'!D252</f>
        <v>3</v>
      </c>
      <c r="E251" s="73">
        <f>'[1]ALL NEW COMP'!E252</f>
        <v>0</v>
      </c>
      <c r="F251" s="73"/>
      <c r="G251" s="411" t="str">
        <f>'[1]ALL NEW COMP'!G252</f>
        <v>31400btu</v>
      </c>
      <c r="H251" s="195" t="str">
        <f>'[1]ALL NEW COMP'!O252</f>
        <v>~</v>
      </c>
      <c r="I251" s="429" t="s">
        <v>286</v>
      </c>
      <c r="J251" s="425" t="str">
        <f>'[1]ALL NEW COMP'!T252</f>
        <v>CU - 40  QC</v>
      </c>
      <c r="K251" s="195">
        <f>'[1]ALL NEW COMP'!W252</f>
        <v>3787.86106896819</v>
      </c>
      <c r="L251" s="195"/>
      <c r="M251" s="426"/>
      <c r="N251" s="462"/>
      <c r="O251" s="195"/>
      <c r="P251" s="195"/>
      <c r="Q251" s="195"/>
      <c r="R251" s="379">
        <f>'[1]ALL NEW COMP'!$AN252</f>
        <v>0</v>
      </c>
      <c r="S251" s="426">
        <f>'[1]ALL NEW COMP'!$AQ252</f>
        <v>0</v>
      </c>
      <c r="T251" s="466"/>
      <c r="U251"/>
      <c r="V251"/>
    </row>
    <row r="252" ht="13.5" customHeight="1" spans="1:22">
      <c r="A252" s="320" t="str">
        <f>'[1]ALL NEW COMP'!A253</f>
        <v>ALL164</v>
      </c>
      <c r="B252" s="320" t="str">
        <f>'[1]ALL NEW COMP'!B253</f>
        <v>JT125GABY1</v>
      </c>
      <c r="C252" s="458"/>
      <c r="D252" s="73">
        <f>'[1]ALL NEW COMP'!D253</f>
        <v>4</v>
      </c>
      <c r="E252" s="73">
        <f>'[1]ALL NEW COMP'!E253</f>
        <v>0</v>
      </c>
      <c r="F252" s="73"/>
      <c r="G252" s="411" t="str">
        <f>'[1]ALL NEW COMP'!G253</f>
        <v>40620btu</v>
      </c>
      <c r="H252" s="195">
        <f>'[1]ALL NEW COMP'!O253</f>
        <v>1569.60227272727</v>
      </c>
      <c r="I252" s="424"/>
      <c r="J252" s="425" t="str">
        <f>'[1]ALL NEW COMP'!T253</f>
        <v>CU - 64 QC</v>
      </c>
      <c r="K252" s="195">
        <f>'[1]ALL NEW COMP'!W253</f>
        <v>4977.0426721821</v>
      </c>
      <c r="L252" s="195"/>
      <c r="M252" s="426"/>
      <c r="N252" s="462"/>
      <c r="O252" s="195"/>
      <c r="P252" s="195"/>
      <c r="Q252" s="195"/>
      <c r="R252" s="379">
        <f>'[1]ALL NEW COMP'!$AN253</f>
        <v>0</v>
      </c>
      <c r="S252" s="426">
        <f>'[1]ALL NEW COMP'!$AQ253</f>
        <v>0</v>
      </c>
      <c r="T252" s="466"/>
      <c r="U252"/>
      <c r="V252"/>
    </row>
    <row r="253" ht="13.5" customHeight="1" spans="1:22">
      <c r="A253" s="320" t="str">
        <f>'[1]ALL NEW COMP'!A254</f>
        <v>ALL165</v>
      </c>
      <c r="B253" s="320" t="str">
        <f>'[1]ALL NEW COMP'!B254</f>
        <v>JT160GABY1 (4 mounting)</v>
      </c>
      <c r="C253" s="458"/>
      <c r="D253" s="73">
        <f>'[1]ALL NEW COMP'!D254</f>
        <v>5</v>
      </c>
      <c r="E253" s="73">
        <f>'[1]ALL NEW COMP'!E254</f>
        <v>0</v>
      </c>
      <c r="F253" s="73"/>
      <c r="G253" s="411" t="str">
        <f>'[1]ALL NEW COMP'!G254</f>
        <v>51200btu</v>
      </c>
      <c r="H253" s="195">
        <f>'[1]ALL NEW COMP'!O254</f>
        <v>1473.01136363636</v>
      </c>
      <c r="I253" s="424"/>
      <c r="J253" s="425" t="str">
        <f>'[1]ALL NEW COMP'!T254</f>
        <v>CU - 72 QC</v>
      </c>
      <c r="K253" s="195">
        <f>'[1]ALL NEW COMP'!W254</f>
        <v>5087.44465030269</v>
      </c>
      <c r="L253" s="195"/>
      <c r="M253" s="426"/>
      <c r="N253" s="462"/>
      <c r="O253" s="195"/>
      <c r="P253" s="195"/>
      <c r="Q253" s="195"/>
      <c r="R253" s="379">
        <f>'[1]ALL NEW COMP'!$AN254</f>
        <v>0</v>
      </c>
      <c r="S253" s="426">
        <f>'[1]ALL NEW COMP'!$AQ254</f>
        <v>0</v>
      </c>
      <c r="T253" s="466"/>
      <c r="U253"/>
      <c r="V253"/>
    </row>
    <row r="254" ht="13.5" customHeight="1" spans="1:22">
      <c r="A254" s="320" t="str">
        <f>'[1]ALL NEW COMP'!A255</f>
        <v>ALL166</v>
      </c>
      <c r="B254" s="320" t="str">
        <f>'[1]ALL NEW COMP'!B255</f>
        <v>JT160GA-Y1 (3 mounting)</v>
      </c>
      <c r="C254" s="458"/>
      <c r="D254" s="73">
        <f>'[1]ALL NEW COMP'!D255</f>
        <v>5</v>
      </c>
      <c r="E254" s="73">
        <f>'[1]ALL NEW COMP'!E255</f>
        <v>0</v>
      </c>
      <c r="F254" s="73"/>
      <c r="G254" s="411" t="str">
        <f>'[1]ALL NEW COMP'!G255</f>
        <v>51200btu</v>
      </c>
      <c r="H254" s="195" t="str">
        <f>'[1]ALL NEW COMP'!O255</f>
        <v>~</v>
      </c>
      <c r="I254" s="424"/>
      <c r="J254" s="425" t="str">
        <f>'[1]ALL NEW COMP'!T255</f>
        <v>CU - 72 QC</v>
      </c>
      <c r="K254" s="195">
        <f>'[1]ALL NEW COMP'!W255</f>
        <v>0</v>
      </c>
      <c r="L254" s="195"/>
      <c r="M254" s="426"/>
      <c r="N254" s="462"/>
      <c r="O254" s="195"/>
      <c r="P254" s="195"/>
      <c r="Q254" s="195"/>
      <c r="R254" s="379">
        <f>'[1]ALL NEW COMP'!$AN255</f>
        <v>0</v>
      </c>
      <c r="S254" s="426">
        <f>'[1]ALL NEW COMP'!$AQ255</f>
        <v>0</v>
      </c>
      <c r="T254" s="467"/>
      <c r="U254"/>
      <c r="V254"/>
    </row>
    <row r="255" ht="13.5" customHeight="1" spans="1:22">
      <c r="A255" s="320">
        <f>'[1]ALL NEW COMP'!A256</f>
        <v>0</v>
      </c>
      <c r="B255" s="320" t="str">
        <f>'[1]ALL NEW COMP'!B256</f>
        <v>JT212D-Y1L</v>
      </c>
      <c r="C255" s="458"/>
      <c r="D255" s="73">
        <f>'[1]ALL NEW COMP'!D256</f>
        <v>7</v>
      </c>
      <c r="E255" s="73">
        <f>'[1]ALL NEW COMP'!E256</f>
        <v>0</v>
      </c>
      <c r="F255" s="73"/>
      <c r="G255" s="411" t="str">
        <f>'[1]ALL NEW COMP'!G256</f>
        <v>73390btu</v>
      </c>
      <c r="H255" s="195" t="str">
        <f>'[1]ALL NEW COMP'!O256</f>
        <v>~</v>
      </c>
      <c r="I255" s="424"/>
      <c r="J255" s="425" t="str">
        <f>'[1]ALL NEW COMP'!T256</f>
        <v>CU - 100 QC</v>
      </c>
      <c r="K255" s="195" t="str">
        <f>'[1]ALL NEW COMP'!W256</f>
        <v>~</v>
      </c>
      <c r="L255" s="195"/>
      <c r="M255" s="426"/>
      <c r="N255" s="462"/>
      <c r="O255" s="195"/>
      <c r="P255" s="195"/>
      <c r="Q255" s="195"/>
      <c r="R255" s="379">
        <f>'[1]ALL NEW COMP'!$AN256</f>
        <v>0</v>
      </c>
      <c r="S255" s="426">
        <f>'[1]ALL NEW COMP'!$AQ256</f>
        <v>0</v>
      </c>
      <c r="T255" s="468"/>
      <c r="U255"/>
      <c r="V255"/>
    </row>
    <row r="256" ht="13.5" customHeight="1" spans="1:22">
      <c r="A256" s="320">
        <f>'[1]ALL NEW COMP'!A257</f>
        <v>0</v>
      </c>
      <c r="B256" s="320" t="str">
        <f>'[1]ALL NEW COMP'!B257</f>
        <v>JT300D-Y1L</v>
      </c>
      <c r="C256" s="458"/>
      <c r="D256" s="73">
        <f>'[1]ALL NEW COMP'!D257</f>
        <v>10</v>
      </c>
      <c r="E256" s="73">
        <f>'[1]ALL NEW COMP'!E257</f>
        <v>0</v>
      </c>
      <c r="F256" s="73"/>
      <c r="G256" s="411" t="str">
        <f>'[1]ALL NEW COMP'!G257</f>
        <v>102050btu</v>
      </c>
      <c r="H256" s="195" t="str">
        <f>'[1]ALL NEW COMP'!O257</f>
        <v>~</v>
      </c>
      <c r="I256" s="424"/>
      <c r="J256" s="425" t="str">
        <f>'[1]ALL NEW COMP'!T257</f>
        <v>CU - 144 QC</v>
      </c>
      <c r="K256" s="195" t="str">
        <f>'[1]ALL NEW COMP'!W257</f>
        <v>~</v>
      </c>
      <c r="L256" s="195"/>
      <c r="M256" s="426"/>
      <c r="N256" s="462"/>
      <c r="O256" s="195"/>
      <c r="P256" s="195"/>
      <c r="Q256" s="195"/>
      <c r="R256" s="379">
        <f>'[1]ALL NEW COMP'!$AN257</f>
        <v>0</v>
      </c>
      <c r="S256" s="426">
        <f>'[1]ALL NEW COMP'!$AQ257</f>
        <v>0</v>
      </c>
      <c r="T256" s="468"/>
      <c r="U256"/>
      <c r="V256"/>
    </row>
    <row r="257" ht="18.75" customHeight="1" spans="1:22">
      <c r="A257" s="320">
        <f>'[1]ALL NEW COMP'!A258</f>
        <v>0</v>
      </c>
      <c r="B257" s="320" t="str">
        <f>'[1]ALL NEW COMP'!B258</f>
        <v>JT335D-Y1L</v>
      </c>
      <c r="C257" s="458"/>
      <c r="D257" s="73">
        <f>'[1]ALL NEW COMP'!D258</f>
        <v>12</v>
      </c>
      <c r="E257" s="73">
        <f>'[1]ALL NEW COMP'!E258</f>
        <v>0</v>
      </c>
      <c r="F257" s="73"/>
      <c r="G257" s="411" t="str">
        <f>'[1]ALL NEW COMP'!G258</f>
        <v>116050btu</v>
      </c>
      <c r="H257" s="195" t="str">
        <f>'[1]ALL NEW COMP'!O258</f>
        <v>~</v>
      </c>
      <c r="I257" s="428"/>
      <c r="J257" s="425" t="str">
        <f>'[1]ALL NEW COMP'!T258</f>
        <v>CU - 160 QC</v>
      </c>
      <c r="K257" s="195" t="str">
        <f>'[1]ALL NEW COMP'!W258</f>
        <v>~</v>
      </c>
      <c r="L257" s="195"/>
      <c r="M257" s="426"/>
      <c r="N257" s="462"/>
      <c r="O257" s="195"/>
      <c r="P257" s="195"/>
      <c r="Q257" s="195"/>
      <c r="R257" s="379">
        <f>'[1]ALL NEW COMP'!$AN258</f>
        <v>0</v>
      </c>
      <c r="S257" s="426">
        <f>'[1]ALL NEW COMP'!$AQ258</f>
        <v>0</v>
      </c>
      <c r="T257" s="468"/>
      <c r="U257"/>
      <c r="V257"/>
    </row>
    <row r="258" ht="13.5" customHeight="1" spans="1:22">
      <c r="A258" s="320" t="str">
        <f>'[1]ALL NEW COMP'!A259</f>
        <v>ALL168</v>
      </c>
      <c r="B258" s="320" t="str">
        <f>'[1]ALL NEW COMP'!B259</f>
        <v>JT160G-P8Y1 R410A DAIKIN COMP</v>
      </c>
      <c r="C258" s="469" t="s">
        <v>320</v>
      </c>
      <c r="D258" s="73">
        <f>'[1]ALL NEW COMP'!D259</f>
        <v>5</v>
      </c>
      <c r="E258" s="73">
        <f>'[1]ALL NEW COMP'!E259</f>
        <v>0</v>
      </c>
      <c r="F258" s="73"/>
      <c r="G258" s="411">
        <f>'[1]ALL NEW COMP'!G259</f>
        <v>0</v>
      </c>
      <c r="H258" s="195" t="str">
        <f>'[1]ALL NEW COMP'!O259</f>
        <v>~</v>
      </c>
      <c r="I258" s="470"/>
      <c r="J258" s="425">
        <f>'[1]ALL NEW COMP'!T259</f>
        <v>0</v>
      </c>
      <c r="K258" s="195" t="str">
        <f>'[1]ALL NEW COMP'!W259</f>
        <v>~</v>
      </c>
      <c r="L258" s="195"/>
      <c r="M258" s="426"/>
      <c r="N258" s="471"/>
      <c r="O258" s="195"/>
      <c r="P258" s="195"/>
      <c r="Q258" s="195"/>
      <c r="R258" s="379">
        <f>'[1]ALL NEW COMP'!$AN259</f>
        <v>0</v>
      </c>
      <c r="S258" s="426">
        <f>'[1]ALL NEW COMP'!$AQ259</f>
        <v>0</v>
      </c>
      <c r="T258" s="468"/>
      <c r="U258"/>
      <c r="V258"/>
    </row>
    <row r="259" ht="13.5" customHeight="1" spans="1:22">
      <c r="A259" s="320" t="str">
        <f>'[1]ALL NEW COMP'!A260</f>
        <v>ALL170</v>
      </c>
      <c r="B259" s="320" t="str">
        <f>'[1]ALL NEW COMP'!B260</f>
        <v>ZP42KUE-TFM-52E</v>
      </c>
      <c r="C259" s="221" t="s">
        <v>321</v>
      </c>
      <c r="D259" s="73">
        <f>'[1]ALL NEW COMP'!D260</f>
        <v>4</v>
      </c>
      <c r="E259" s="73">
        <f>'[1]ALL NEW COMP'!E260</f>
        <v>0</v>
      </c>
      <c r="F259" s="73"/>
      <c r="G259" s="411">
        <f>'[1]ALL NEW COMP'!G260</f>
        <v>0</v>
      </c>
      <c r="H259" s="195" t="str">
        <f>'[1]ALL NEW COMP'!O260</f>
        <v>~</v>
      </c>
      <c r="I259" s="429"/>
      <c r="J259" s="425">
        <f>'[1]ALL NEW COMP'!T260</f>
        <v>0</v>
      </c>
      <c r="K259" s="195" t="str">
        <f>'[1]ALL NEW COMP'!W260</f>
        <v>~</v>
      </c>
      <c r="L259" s="195"/>
      <c r="M259" s="426"/>
      <c r="N259" s="472"/>
      <c r="O259" s="195"/>
      <c r="P259" s="195"/>
      <c r="Q259" s="195"/>
      <c r="R259" s="379">
        <f>'[1]ALL NEW COMP'!$AN260</f>
        <v>0</v>
      </c>
      <c r="S259" s="426">
        <f>'[1]ALL NEW COMP'!$AQ260</f>
        <v>0</v>
      </c>
      <c r="T259" s="468"/>
      <c r="U259"/>
      <c r="V259"/>
    </row>
    <row r="260" ht="13.5" customHeight="1" spans="1:22">
      <c r="A260" s="320">
        <f>'[1]ALL NEW COMP'!A261</f>
        <v>0</v>
      </c>
      <c r="B260" s="320" t="str">
        <f>'[1]ALL NEW COMP'!B261</f>
        <v>ZP54K3E-TFP-522</v>
      </c>
      <c r="C260" s="410"/>
      <c r="D260" s="73">
        <f>'[1]ALL NEW COMP'!D261</f>
        <v>5</v>
      </c>
      <c r="E260" s="73">
        <f>'[1]ALL NEW COMP'!E261</f>
        <v>0</v>
      </c>
      <c r="F260" s="73"/>
      <c r="G260" s="411">
        <f>'[1]ALL NEW COMP'!G261</f>
        <v>0</v>
      </c>
      <c r="H260" s="195" t="str">
        <f>'[1]ALL NEW COMP'!O261</f>
        <v>~</v>
      </c>
      <c r="I260" s="424"/>
      <c r="J260" s="425">
        <f>'[1]ALL NEW COMP'!T261</f>
        <v>0</v>
      </c>
      <c r="K260" s="195" t="str">
        <f>'[1]ALL NEW COMP'!W261</f>
        <v>~</v>
      </c>
      <c r="L260" s="195"/>
      <c r="M260" s="426"/>
      <c r="N260" s="472"/>
      <c r="O260" s="195"/>
      <c r="P260" s="195"/>
      <c r="Q260" s="195"/>
      <c r="R260" s="379">
        <f>'[1]ALL NEW COMP'!$AN261</f>
        <v>0</v>
      </c>
      <c r="S260" s="426">
        <f>'[1]ALL NEW COMP'!$AQ261</f>
        <v>0</v>
      </c>
      <c r="T260" s="468"/>
      <c r="U260"/>
      <c r="V260"/>
    </row>
    <row r="261" ht="13.5" customHeight="1" spans="1:22">
      <c r="A261" s="320">
        <f>'[1]ALL NEW COMP'!A262</f>
        <v>0</v>
      </c>
      <c r="B261" s="320" t="str">
        <f>'[1]ALL NEW COMP'!B262</f>
        <v>ZP154KCE-TFD-522</v>
      </c>
      <c r="C261" s="410"/>
      <c r="D261" s="73">
        <f>'[1]ALL NEW COMP'!D262</f>
        <v>13</v>
      </c>
      <c r="E261" s="73">
        <f>'[1]ALL NEW COMP'!E262</f>
        <v>0</v>
      </c>
      <c r="F261" s="73"/>
      <c r="G261" s="411">
        <f>'[1]ALL NEW COMP'!G262</f>
        <v>0</v>
      </c>
      <c r="H261" s="195" t="str">
        <f>'[1]ALL NEW COMP'!O262</f>
        <v>~</v>
      </c>
      <c r="I261" s="424"/>
      <c r="J261" s="425">
        <f>'[1]ALL NEW COMP'!T262</f>
        <v>0</v>
      </c>
      <c r="K261" s="195" t="str">
        <f>'[1]ALL NEW COMP'!W262</f>
        <v>~</v>
      </c>
      <c r="L261" s="195"/>
      <c r="M261" s="426"/>
      <c r="N261" s="472"/>
      <c r="O261" s="195"/>
      <c r="P261" s="195"/>
      <c r="Q261" s="195"/>
      <c r="R261" s="379">
        <f>'[1]ALL NEW COMP'!$AN262</f>
        <v>0</v>
      </c>
      <c r="S261" s="426">
        <f>'[1]ALL NEW COMP'!$AQ262</f>
        <v>0</v>
      </c>
      <c r="T261" s="468"/>
      <c r="U261"/>
      <c r="V261"/>
    </row>
    <row r="262" ht="13.5" customHeight="1" spans="1:22">
      <c r="A262" s="320">
        <f>'[1]ALL NEW COMP'!A263</f>
        <v>0</v>
      </c>
      <c r="B262" s="320" t="str">
        <f>'[1]ALL NEW COMP'!B263</f>
        <v>ZP182KCE-TFD-522</v>
      </c>
      <c r="C262" s="410"/>
      <c r="D262" s="73">
        <f>'[1]ALL NEW COMP'!D263</f>
        <v>15</v>
      </c>
      <c r="E262" s="73">
        <f>'[1]ALL NEW COMP'!E263</f>
        <v>0</v>
      </c>
      <c r="F262" s="73"/>
      <c r="G262" s="411">
        <f>'[1]ALL NEW COMP'!G263</f>
        <v>0</v>
      </c>
      <c r="H262" s="195" t="str">
        <f>'[1]ALL NEW COMP'!O263</f>
        <v>~</v>
      </c>
      <c r="I262" s="424"/>
      <c r="J262" s="425">
        <f>'[1]ALL NEW COMP'!T263</f>
        <v>0</v>
      </c>
      <c r="K262" s="195" t="str">
        <f>'[1]ALL NEW COMP'!W263</f>
        <v>~</v>
      </c>
      <c r="L262" s="195"/>
      <c r="M262" s="426"/>
      <c r="N262" s="472"/>
      <c r="O262" s="195"/>
      <c r="P262" s="195"/>
      <c r="Q262" s="195"/>
      <c r="R262" s="379">
        <f>'[1]ALL NEW COMP'!$AN263</f>
        <v>0</v>
      </c>
      <c r="S262" s="426">
        <f>'[1]ALL NEW COMP'!$AQ263</f>
        <v>0</v>
      </c>
      <c r="T262" s="468"/>
      <c r="U262"/>
      <c r="V262"/>
    </row>
    <row r="263" ht="13.5" customHeight="1" spans="1:22">
      <c r="A263" s="320">
        <f>'[1]ALL NEW COMP'!A264</f>
        <v>0</v>
      </c>
      <c r="B263" s="320" t="str">
        <f>'[1]ALL NEW COMP'!B264</f>
        <v>ZP385KCE-TFD-522</v>
      </c>
      <c r="C263" s="222"/>
      <c r="D263" s="73">
        <f>'[1]ALL NEW COMP'!D264</f>
        <v>32</v>
      </c>
      <c r="E263" s="73">
        <f>'[1]ALL NEW COMP'!E264</f>
        <v>0</v>
      </c>
      <c r="F263" s="73"/>
      <c r="G263" s="411">
        <f>'[1]ALL NEW COMP'!G264</f>
        <v>0</v>
      </c>
      <c r="H263" s="195" t="str">
        <f>'[1]ALL NEW COMP'!O264</f>
        <v>~</v>
      </c>
      <c r="I263" s="428"/>
      <c r="J263" s="425">
        <f>'[1]ALL NEW COMP'!T264</f>
        <v>0</v>
      </c>
      <c r="K263" s="195" t="str">
        <f>'[1]ALL NEW COMP'!W264</f>
        <v>~</v>
      </c>
      <c r="L263" s="195"/>
      <c r="M263" s="426"/>
      <c r="N263" s="473"/>
      <c r="O263" s="195"/>
      <c r="P263" s="195"/>
      <c r="Q263" s="195"/>
      <c r="R263" s="379">
        <f>'[1]ALL NEW COMP'!$AN264</f>
        <v>0</v>
      </c>
      <c r="S263" s="426">
        <f>'[1]ALL NEW COMP'!$AQ264</f>
        <v>0</v>
      </c>
      <c r="T263" s="468"/>
      <c r="U263"/>
      <c r="V263"/>
    </row>
    <row r="264" ht="13.5" customHeight="1" spans="1:22">
      <c r="A264" s="320" t="str">
        <f>'[1]ALL NEW COMP'!A265</f>
        <v>ALL174</v>
      </c>
      <c r="B264" s="320" t="str">
        <f>'[1]ALL NEW COMP'!B265</f>
        <v>ZR61KCE</v>
      </c>
      <c r="C264" s="221" t="s">
        <v>322</v>
      </c>
      <c r="D264" s="73">
        <f>'[1]ALL NEW COMP'!D265</f>
        <v>5</v>
      </c>
      <c r="E264" s="73">
        <f>'[1]ALL NEW COMP'!E265</f>
        <v>0</v>
      </c>
      <c r="F264" s="73"/>
      <c r="G264" s="411">
        <f>'[1]ALL NEW COMP'!G265</f>
        <v>0</v>
      </c>
      <c r="H264" s="195" t="str">
        <f>'[1]ALL NEW COMP'!O265</f>
        <v>~</v>
      </c>
      <c r="I264" s="429" t="s">
        <v>286</v>
      </c>
      <c r="J264" s="425" t="str">
        <f>'[1]ALL NEW COMP'!T265</f>
        <v>CU - 72 QC</v>
      </c>
      <c r="K264" s="195" t="str">
        <f>'[1]ALL NEW COMP'!W265</f>
        <v>~</v>
      </c>
      <c r="L264" s="195"/>
      <c r="M264" s="426" t="str">
        <f>'[1]ALL NEW COMP'!$AB265</f>
        <v>BCU - 64  </v>
      </c>
      <c r="N264" s="462"/>
      <c r="O264" s="195"/>
      <c r="P264" s="195"/>
      <c r="Q264" s="195"/>
      <c r="R264" s="379">
        <f>'[1]ALL NEW COMP'!$AN265</f>
        <v>0</v>
      </c>
      <c r="S264" s="426">
        <f>'[1]ALL NEW COMP'!$AQ265</f>
        <v>0</v>
      </c>
      <c r="T264" s="468"/>
      <c r="U264"/>
      <c r="V264"/>
    </row>
    <row r="265" ht="13.5" customHeight="1" spans="1:22">
      <c r="A265" s="320" t="str">
        <f>'[1]ALL NEW COMP'!A266</f>
        <v>ALL175</v>
      </c>
      <c r="B265" s="320" t="str">
        <f>'[1]ALL NEW COMP'!B266</f>
        <v>ZR72KCE</v>
      </c>
      <c r="C265" s="410"/>
      <c r="D265" s="73">
        <f>'[1]ALL NEW COMP'!D266</f>
        <v>6</v>
      </c>
      <c r="E265" s="73">
        <f>'[1]ALL NEW COMP'!E266</f>
        <v>0</v>
      </c>
      <c r="F265" s="73"/>
      <c r="G265" s="411">
        <f>'[1]ALL NEW COMP'!G266</f>
        <v>0</v>
      </c>
      <c r="H265" s="195" t="str">
        <f>'[1]ALL NEW COMP'!O266</f>
        <v>~</v>
      </c>
      <c r="I265" s="424"/>
      <c r="J265" s="425" t="str">
        <f>'[1]ALL NEW COMP'!T266</f>
        <v>CU - 100 QC</v>
      </c>
      <c r="K265" s="195" t="str">
        <f>'[1]ALL NEW COMP'!W266</f>
        <v>~</v>
      </c>
      <c r="L265" s="195"/>
      <c r="M265" s="426" t="str">
        <f>'[1]ALL NEW COMP'!$AB266</f>
        <v>BCU - 72</v>
      </c>
      <c r="N265" s="462"/>
      <c r="O265" s="195"/>
      <c r="P265" s="195"/>
      <c r="Q265" s="195"/>
      <c r="R265" s="379">
        <f>'[1]ALL NEW COMP'!$AN266</f>
        <v>0</v>
      </c>
      <c r="S265" s="426">
        <f>'[1]ALL NEW COMP'!$AQ266</f>
        <v>0</v>
      </c>
      <c r="T265" s="468"/>
      <c r="U265"/>
      <c r="V265"/>
    </row>
    <row r="266" ht="13.5" customHeight="1" spans="1:22">
      <c r="A266" s="320" t="str">
        <f>'[1]ALL NEW COMP'!A267</f>
        <v>ALL176</v>
      </c>
      <c r="B266" s="320" t="str">
        <f>'[1]ALL NEW COMP'!B267</f>
        <v>ZR94KCE</v>
      </c>
      <c r="C266" s="410"/>
      <c r="D266" s="73">
        <f>'[1]ALL NEW COMP'!D267</f>
        <v>7.5</v>
      </c>
      <c r="E266" s="73">
        <f>'[1]ALL NEW COMP'!E267</f>
        <v>0</v>
      </c>
      <c r="F266" s="73"/>
      <c r="G266" s="411">
        <f>'[1]ALL NEW COMP'!G267</f>
        <v>0</v>
      </c>
      <c r="H266" s="195" t="str">
        <f>'[1]ALL NEW COMP'!O267</f>
        <v>~</v>
      </c>
      <c r="I266" s="424"/>
      <c r="J266" s="425" t="str">
        <f>'[1]ALL NEW COMP'!T267</f>
        <v>CU - 125 QC</v>
      </c>
      <c r="K266" s="195" t="str">
        <f>'[1]ALL NEW COMP'!W267</f>
        <v>~</v>
      </c>
      <c r="L266" s="195"/>
      <c r="M266" s="426" t="str">
        <f>'[1]ALL NEW COMP'!$AB267</f>
        <v>TCU - 100B</v>
      </c>
      <c r="N266" s="462"/>
      <c r="O266" s="195"/>
      <c r="P266" s="195"/>
      <c r="Q266" s="195"/>
      <c r="R266" s="379">
        <f>'[1]ALL NEW COMP'!$AN267</f>
        <v>0</v>
      </c>
      <c r="S266" s="426">
        <f>'[1]ALL NEW COMP'!$AQ267</f>
        <v>0</v>
      </c>
      <c r="T266" s="468"/>
      <c r="U266"/>
      <c r="V266"/>
    </row>
    <row r="267" ht="13.5" customHeight="1" spans="1:22">
      <c r="A267" s="320" t="str">
        <f>'[1]ALL NEW COMP'!A268</f>
        <v>ALL177</v>
      </c>
      <c r="B267" s="320" t="str">
        <f>'[1]ALL NEW COMP'!B268</f>
        <v>ZR108KCE</v>
      </c>
      <c r="C267" s="410"/>
      <c r="D267" s="73">
        <f>'[1]ALL NEW COMP'!D268</f>
        <v>9</v>
      </c>
      <c r="E267" s="73">
        <f>'[1]ALL NEW COMP'!E268</f>
        <v>0</v>
      </c>
      <c r="F267" s="73"/>
      <c r="G267" s="411">
        <f>'[1]ALL NEW COMP'!G268</f>
        <v>0</v>
      </c>
      <c r="H267" s="195" t="str">
        <f>'[1]ALL NEW COMP'!O268</f>
        <v>~</v>
      </c>
      <c r="I267" s="424"/>
      <c r="J267" s="425" t="str">
        <f>'[1]ALL NEW COMP'!T268</f>
        <v>CU - 144 QC</v>
      </c>
      <c r="K267" s="195" t="str">
        <f>'[1]ALL NEW COMP'!W268</f>
        <v>~</v>
      </c>
      <c r="L267" s="195"/>
      <c r="M267" s="426" t="str">
        <f>'[1]ALL NEW COMP'!$AB268</f>
        <v>TCU - 120 </v>
      </c>
      <c r="N267" s="462"/>
      <c r="O267" s="195"/>
      <c r="P267" s="195"/>
      <c r="Q267" s="195"/>
      <c r="R267" s="379">
        <f>'[1]ALL NEW COMP'!$AN268</f>
        <v>0</v>
      </c>
      <c r="S267" s="426">
        <f>'[1]ALL NEW COMP'!$AQ268</f>
        <v>0</v>
      </c>
      <c r="T267" s="468"/>
      <c r="U267"/>
      <c r="V267"/>
    </row>
    <row r="268" ht="13.5" customHeight="1" spans="1:22">
      <c r="A268" s="320" t="str">
        <f>'[1]ALL NEW COMP'!A269</f>
        <v>ALL178</v>
      </c>
      <c r="B268" s="320" t="str">
        <f>'[1]ALL NEW COMP'!B269</f>
        <v>ZR125KCE</v>
      </c>
      <c r="C268" s="410"/>
      <c r="D268" s="73">
        <f>'[1]ALL NEW COMP'!D269</f>
        <v>10</v>
      </c>
      <c r="E268" s="73">
        <f>'[1]ALL NEW COMP'!E269</f>
        <v>0</v>
      </c>
      <c r="F268" s="73"/>
      <c r="G268" s="411">
        <f>'[1]ALL NEW COMP'!G269</f>
        <v>0</v>
      </c>
      <c r="H268" s="195" t="str">
        <f>'[1]ALL NEW COMP'!O269</f>
        <v>~</v>
      </c>
      <c r="I268" s="424"/>
      <c r="J268" s="425" t="str">
        <f>'[1]ALL NEW COMP'!T269</f>
        <v>CU - 144 QC</v>
      </c>
      <c r="K268" s="195" t="str">
        <f>'[1]ALL NEW COMP'!W269</f>
        <v>~</v>
      </c>
      <c r="L268" s="195"/>
      <c r="M268" s="426" t="str">
        <f>'[1]ALL NEW COMP'!$AB269</f>
        <v>TCU - 120 </v>
      </c>
      <c r="N268" s="462"/>
      <c r="O268" s="195"/>
      <c r="P268" s="195"/>
      <c r="Q268" s="195"/>
      <c r="R268" s="379">
        <f>'[1]ALL NEW COMP'!$AN269</f>
        <v>0</v>
      </c>
      <c r="S268" s="426">
        <f>'[1]ALL NEW COMP'!$AQ269</f>
        <v>0</v>
      </c>
      <c r="T268" s="482"/>
      <c r="U268"/>
      <c r="V268"/>
    </row>
    <row r="269" ht="13.5" customHeight="1" spans="1:22">
      <c r="A269" s="320" t="str">
        <f>'[1]ALL NEW COMP'!A270</f>
        <v>ALL179</v>
      </c>
      <c r="B269" s="320" t="str">
        <f>'[1]ALL NEW COMP'!B270</f>
        <v>ZR144KCE</v>
      </c>
      <c r="C269" s="410"/>
      <c r="D269" s="73">
        <f>'[1]ALL NEW COMP'!D270</f>
        <v>12.5</v>
      </c>
      <c r="E269" s="73">
        <f>'[1]ALL NEW COMP'!E270</f>
        <v>0</v>
      </c>
      <c r="F269" s="73"/>
      <c r="G269" s="411">
        <f>'[1]ALL NEW COMP'!G270</f>
        <v>0</v>
      </c>
      <c r="H269" s="195">
        <f>'[1]ALL NEW COMP'!O270</f>
        <v>4670.86038961039</v>
      </c>
      <c r="I269" s="424"/>
      <c r="J269" s="425" t="str">
        <f>'[1]ALL NEW COMP'!T270</f>
        <v>CU - 160 QC</v>
      </c>
      <c r="K269" s="195" t="str">
        <f>'[1]ALL NEW COMP'!W270</f>
        <v>~</v>
      </c>
      <c r="L269" s="195"/>
      <c r="M269" s="426" t="str">
        <f>'[1]ALL NEW COMP'!$AB270</f>
        <v>TCU - 120 </v>
      </c>
      <c r="N269" s="462"/>
      <c r="O269" s="195"/>
      <c r="P269" s="195"/>
      <c r="Q269" s="195"/>
      <c r="R269" s="379">
        <f>'[1]ALL NEW COMP'!$AN270</f>
        <v>0</v>
      </c>
      <c r="S269" s="426">
        <f>'[1]ALL NEW COMP'!$AQ270</f>
        <v>0</v>
      </c>
      <c r="T269" s="467"/>
      <c r="U269"/>
      <c r="V269"/>
    </row>
    <row r="270" ht="13.5" customHeight="1" spans="1:22">
      <c r="A270" s="320" t="str">
        <f>'[1]ALL NEW COMP'!A271</f>
        <v>ALL180</v>
      </c>
      <c r="B270" s="320" t="str">
        <f>'[1]ALL NEW COMP'!B271</f>
        <v>ZR190KCE</v>
      </c>
      <c r="C270" s="410"/>
      <c r="D270" s="73">
        <f>'[1]ALL NEW COMP'!D271</f>
        <v>15</v>
      </c>
      <c r="E270" s="73">
        <f>'[1]ALL NEW COMP'!E271</f>
        <v>0</v>
      </c>
      <c r="F270" s="73"/>
      <c r="G270" s="411">
        <f>'[1]ALL NEW COMP'!G271</f>
        <v>0</v>
      </c>
      <c r="H270" s="195">
        <f>'[1]ALL NEW COMP'!O271</f>
        <v>6509.38735177866</v>
      </c>
      <c r="I270" s="424"/>
      <c r="J270" s="425" t="str">
        <f>'[1]ALL NEW COMP'!T271</f>
        <v>CU - 200 QC</v>
      </c>
      <c r="K270" s="195">
        <f>'[1]ALL NEW COMP'!W271</f>
        <v>15081.8675326521</v>
      </c>
      <c r="L270" s="195"/>
      <c r="M270" s="426" t="str">
        <f>'[1]ALL NEW COMP'!$AB271</f>
        <v>TCU - 150 </v>
      </c>
      <c r="N270" s="462"/>
      <c r="O270" s="195"/>
      <c r="P270" s="195"/>
      <c r="Q270" s="195"/>
      <c r="R270" s="379">
        <f>'[1]ALL NEW COMP'!$AN271</f>
        <v>0</v>
      </c>
      <c r="S270" s="426">
        <f>'[1]ALL NEW COMP'!$AQ271</f>
        <v>0</v>
      </c>
      <c r="T270" s="468"/>
      <c r="U270"/>
      <c r="V270"/>
    </row>
    <row r="271" ht="13.5" customHeight="1" spans="1:22">
      <c r="A271" s="320" t="str">
        <f>'[1]ALL NEW COMP'!A272</f>
        <v>ALL181</v>
      </c>
      <c r="B271" s="320" t="str">
        <f>'[1]ALL NEW COMP'!B272</f>
        <v>ZR250KCE</v>
      </c>
      <c r="C271" s="410"/>
      <c r="D271" s="73">
        <f>'[1]ALL NEW COMP'!D272</f>
        <v>20</v>
      </c>
      <c r="E271" s="73">
        <f>'[1]ALL NEW COMP'!E272</f>
        <v>0</v>
      </c>
      <c r="F271" s="73"/>
      <c r="G271" s="411">
        <f>'[1]ALL NEW COMP'!G272</f>
        <v>0</v>
      </c>
      <c r="H271" s="195">
        <f>'[1]ALL NEW COMP'!O272</f>
        <v>10564.6306818182</v>
      </c>
      <c r="I271" s="424"/>
      <c r="J271" s="425" t="str">
        <f>'[1]ALL NEW COMP'!T272</f>
        <v>CU - 250 QC</v>
      </c>
      <c r="K271" s="195">
        <f>'[1]ALL NEW COMP'!W272</f>
        <v>21230.8314280444</v>
      </c>
      <c r="L271" s="195"/>
      <c r="M271" s="426" t="str">
        <f>'[1]ALL NEW COMP'!$AB272</f>
        <v>TCU - 220</v>
      </c>
      <c r="N271" s="462"/>
      <c r="O271" s="195"/>
      <c r="P271" s="195"/>
      <c r="Q271" s="195"/>
      <c r="R271" s="379">
        <f>'[1]ALL NEW COMP'!$AN272</f>
        <v>0</v>
      </c>
      <c r="S271" s="426">
        <f>'[1]ALL NEW COMP'!$AQ272</f>
        <v>0</v>
      </c>
      <c r="T271" s="468"/>
      <c r="U271"/>
      <c r="V271"/>
    </row>
    <row r="272" ht="13.5" customHeight="1" spans="1:22">
      <c r="A272" s="320" t="str">
        <f>'[1]ALL NEW COMP'!A273</f>
        <v>ALL182</v>
      </c>
      <c r="B272" s="320" t="str">
        <f>'[1]ALL NEW COMP'!B273</f>
        <v>ZR310KCE</v>
      </c>
      <c r="C272" s="410"/>
      <c r="D272" s="73">
        <f>'[1]ALL NEW COMP'!D273</f>
        <v>25</v>
      </c>
      <c r="E272" s="73">
        <f>'[1]ALL NEW COMP'!E273</f>
        <v>0</v>
      </c>
      <c r="F272" s="73"/>
      <c r="G272" s="411">
        <f>'[1]ALL NEW COMP'!G273</f>
        <v>0</v>
      </c>
      <c r="H272" s="195">
        <f>'[1]ALL NEW COMP'!O273</f>
        <v>10791.015625</v>
      </c>
      <c r="I272" s="424"/>
      <c r="J272" s="425" t="str">
        <f>'[1]ALL NEW COMP'!T273</f>
        <v>CU - 300 QC</v>
      </c>
      <c r="K272" s="195">
        <f>'[1]ALL NEW COMP'!W273</f>
        <v>23187.6269561759</v>
      </c>
      <c r="L272" s="195"/>
      <c r="M272" s="426" t="str">
        <f>'[1]ALL NEW COMP'!$AB273</f>
        <v>TCUV - 250</v>
      </c>
      <c r="N272" s="462"/>
      <c r="O272" s="195"/>
      <c r="P272" s="195"/>
      <c r="Q272" s="195"/>
      <c r="R272" s="379">
        <f>'[1]ALL NEW COMP'!$AN273</f>
        <v>0</v>
      </c>
      <c r="S272" s="426">
        <f>'[1]ALL NEW COMP'!$AQ273</f>
        <v>0</v>
      </c>
      <c r="T272" s="468"/>
      <c r="U272"/>
      <c r="V272"/>
    </row>
    <row r="273" ht="13.5" customHeight="1" spans="1:22">
      <c r="A273" s="320" t="str">
        <f>'[1]ALL NEW COMP'!A274</f>
        <v>ALL183</v>
      </c>
      <c r="B273" s="320" t="str">
        <f>'[1]ALL NEW COMP'!B274</f>
        <v>ZR380KCE</v>
      </c>
      <c r="C273" s="222"/>
      <c r="D273" s="73">
        <f>'[1]ALL NEW COMP'!D274</f>
        <v>30</v>
      </c>
      <c r="E273" s="73">
        <f>'[1]ALL NEW COMP'!E274</f>
        <v>0</v>
      </c>
      <c r="F273" s="73"/>
      <c r="G273" s="411">
        <f>'[1]ALL NEW COMP'!G274</f>
        <v>0</v>
      </c>
      <c r="H273" s="195">
        <f>'[1]ALL NEW COMP'!O274</f>
        <v>14281.6558441558</v>
      </c>
      <c r="I273" s="428"/>
      <c r="J273" s="425" t="str">
        <f>'[1]ALL NEW COMP'!T274</f>
        <v>CU - 350 QC</v>
      </c>
      <c r="K273" s="195">
        <f>'[1]ALL NEW COMP'!W274</f>
        <v>29423.9395795375</v>
      </c>
      <c r="L273" s="195"/>
      <c r="M273" s="426">
        <f>'[1]ALL NEW COMP'!$AB274</f>
        <v>0</v>
      </c>
      <c r="N273" s="462"/>
      <c r="O273" s="195"/>
      <c r="P273" s="195"/>
      <c r="Q273" s="195"/>
      <c r="R273" s="379">
        <f>'[1]ALL NEW COMP'!$AN274</f>
        <v>0</v>
      </c>
      <c r="S273" s="426">
        <f>'[1]ALL NEW COMP'!$AQ274</f>
        <v>0</v>
      </c>
      <c r="T273" s="468"/>
      <c r="U273"/>
      <c r="V273"/>
    </row>
    <row r="274" ht="13.5" customHeight="1" spans="1:22">
      <c r="A274" s="320" t="str">
        <f>'[1]ALL NEW COMP'!A275</f>
        <v>ALL184</v>
      </c>
      <c r="B274" s="320" t="str">
        <f>'[1]ALL NEW COMP'!B275</f>
        <v>403DH-64C2</v>
      </c>
      <c r="C274" s="221" t="s">
        <v>323</v>
      </c>
      <c r="D274" s="73">
        <f>'[1]ALL NEW COMP'!D275</f>
        <v>4.5</v>
      </c>
      <c r="E274" s="73">
        <f>'[1]ALL NEW COMP'!E275</f>
        <v>0</v>
      </c>
      <c r="F274" s="73">
        <f>'[1]ALL NEW COMP'!F275</f>
        <v>0</v>
      </c>
      <c r="G274" s="411">
        <f>'[1]ALL NEW COMP'!G275</f>
        <v>0</v>
      </c>
      <c r="H274" s="195">
        <f>'[1]ALL NEW COMP'!O275</f>
        <v>1153.84615384615</v>
      </c>
      <c r="I274" s="474"/>
      <c r="J274" s="425">
        <f>'[1]ALL NEW COMP'!T275</f>
        <v>0</v>
      </c>
      <c r="K274" s="195">
        <f>'[1]ALL NEW COMP'!W275</f>
        <v>0</v>
      </c>
      <c r="L274" s="195"/>
      <c r="M274" s="426">
        <f>'[1]ALL NEW COMP'!$AB275</f>
        <v>0</v>
      </c>
      <c r="N274" s="475"/>
      <c r="O274" s="195"/>
      <c r="P274" s="195"/>
      <c r="Q274" s="195"/>
      <c r="R274" s="379">
        <f>'[1]ALL NEW COMP'!$AN275</f>
        <v>0</v>
      </c>
      <c r="S274" s="426">
        <f>'[1]ALL NEW COMP'!$AQ275</f>
        <v>0</v>
      </c>
      <c r="T274" s="468"/>
      <c r="U274"/>
      <c r="V274"/>
    </row>
    <row r="275" ht="13.5" customHeight="1" spans="1:22">
      <c r="A275" s="320" t="str">
        <f>'[1]ALL NEW COMP'!A276</f>
        <v>ALL185</v>
      </c>
      <c r="B275" s="320" t="str">
        <f>'[1]ALL NEW COMP'!B276</f>
        <v>401DHV-64D2Y</v>
      </c>
      <c r="C275" s="222"/>
      <c r="D275" s="73">
        <f>'[1]ALL NEW COMP'!D276</f>
        <v>6</v>
      </c>
      <c r="E275" s="73">
        <f>'[1]ALL NEW COMP'!E276</f>
        <v>0</v>
      </c>
      <c r="F275" s="73"/>
      <c r="G275" s="411">
        <f>'[1]ALL NEW COMP'!G276</f>
        <v>0</v>
      </c>
      <c r="H275" s="195">
        <f>'[1]ALL NEW COMP'!O276</f>
        <v>1384.61538461538</v>
      </c>
      <c r="I275" s="476"/>
      <c r="J275" s="425">
        <f>'[1]ALL NEW COMP'!T276</f>
        <v>0</v>
      </c>
      <c r="K275" s="195">
        <f>'[1]ALL NEW COMP'!W276</f>
        <v>0</v>
      </c>
      <c r="L275" s="195"/>
      <c r="M275" s="426">
        <f>'[1]ALL NEW COMP'!$AB276</f>
        <v>0</v>
      </c>
      <c r="N275" s="477"/>
      <c r="O275" s="195"/>
      <c r="P275" s="195"/>
      <c r="Q275" s="195"/>
      <c r="R275" s="379">
        <f>'[1]ALL NEW COMP'!$AN276</f>
        <v>0</v>
      </c>
      <c r="S275" s="426">
        <f>'[1]ALL NEW COMP'!$AQ276</f>
        <v>0</v>
      </c>
      <c r="T275" s="468"/>
      <c r="U275"/>
      <c r="V275"/>
    </row>
    <row r="276" ht="13.5" customHeight="1" spans="1:22">
      <c r="A276" s="320" t="str">
        <f>'[1]ALL NEW COMP'!A277</f>
        <v>ALL186</v>
      </c>
      <c r="B276" s="320" t="str">
        <f>'[1]ALL NEW COMP'!B277</f>
        <v>NS350DH-64D2YG </v>
      </c>
      <c r="C276" s="444" t="s">
        <v>324</v>
      </c>
      <c r="D276" s="73" t="str">
        <f>'[1]ALL NEW COMP'!D277</f>
        <v>3.5 med temp</v>
      </c>
      <c r="E276" s="73">
        <f>'[1]ALL NEW COMP'!E277</f>
        <v>0</v>
      </c>
      <c r="F276" s="73"/>
      <c r="G276" s="411">
        <f>'[1]ALL NEW COMP'!G277</f>
        <v>0</v>
      </c>
      <c r="H276" s="195">
        <f>'[1]ALL NEW COMP'!O277</f>
        <v>1730.58712121212</v>
      </c>
      <c r="I276" s="436" t="s">
        <v>315</v>
      </c>
      <c r="J276" s="425" t="str">
        <f>'[1]ALL NEW COMP'!T277</f>
        <v>CU - 50  QC</v>
      </c>
      <c r="K276" s="195">
        <f>'[1]ALL NEW COMP'!W277</f>
        <v>4618.06000939547</v>
      </c>
      <c r="L276" s="195"/>
      <c r="M276" s="426" t="str">
        <f>'[1]ALL NEW COMP'!$AB277</f>
        <v>BCU - 55</v>
      </c>
      <c r="N276" s="478" t="s">
        <v>325</v>
      </c>
      <c r="O276" s="195">
        <f>'[1]ALL NEW COMP'!AK277</f>
        <v>5077.89562109199</v>
      </c>
      <c r="P276" s="195">
        <f>'[1]ALL NEW COMP'!AL277</f>
        <v>4974.72101791739</v>
      </c>
      <c r="Q276" s="195">
        <f>'[1]ALL NEW COMP'!AM277</f>
        <v>4699.33591114883</v>
      </c>
      <c r="R276" s="379">
        <f>'[1]ALL NEW COMP'!$AN277</f>
        <v>0</v>
      </c>
      <c r="S276" s="426">
        <f>'[1]ALL NEW COMP'!$AQ277</f>
        <v>0</v>
      </c>
      <c r="T276" s="482"/>
      <c r="U276"/>
      <c r="V276"/>
    </row>
    <row r="277" ht="13.5" customHeight="1" spans="1:22">
      <c r="A277" s="320" t="str">
        <f>'[1]ALL NEW COMP'!A278</f>
        <v>ALL187</v>
      </c>
      <c r="B277" s="320" t="str">
        <f>'[1]ALL NEW COMP'!B278</f>
        <v>NS500DH-83D2YG </v>
      </c>
      <c r="C277" s="445"/>
      <c r="D277" s="73" t="str">
        <f>'[1]ALL NEW COMP'!D278</f>
        <v>5 med temp</v>
      </c>
      <c r="E277" s="73">
        <f>'[1]ALL NEW COMP'!E278</f>
        <v>0</v>
      </c>
      <c r="F277" s="73"/>
      <c r="G277" s="411">
        <f>'[1]ALL NEW COMP'!G278</f>
        <v>0</v>
      </c>
      <c r="H277" s="195">
        <f>'[1]ALL NEW COMP'!O278</f>
        <v>1762.78409090909</v>
      </c>
      <c r="I277" s="437"/>
      <c r="J277" s="425" t="str">
        <f>'[1]ALL NEW COMP'!T278</f>
        <v>CU - 72 QC</v>
      </c>
      <c r="K277" s="195">
        <f>'[1]ALL NEW COMP'!W278</f>
        <v>5664.21568696143</v>
      </c>
      <c r="L277" s="195"/>
      <c r="M277" s="426" t="str">
        <f>'[1]ALL NEW COMP'!$AB278</f>
        <v>BCU - 64  </v>
      </c>
      <c r="N277" s="479"/>
      <c r="O277" s="195">
        <f>'[1]ALL NEW COMP'!AK278</f>
        <v>5850.62110867771</v>
      </c>
      <c r="P277" s="195">
        <f>'[1]ALL NEW COMP'!AL278</f>
        <v>5747.4465055031</v>
      </c>
      <c r="Q277" s="195">
        <f>'[1]ALL NEW COMP'!AM278</f>
        <v>5472.06139873455</v>
      </c>
      <c r="R277" s="379">
        <f>'[1]ALL NEW COMP'!$AN278</f>
        <v>0</v>
      </c>
      <c r="S277" s="426">
        <f>'[1]ALL NEW COMP'!$AQ278</f>
        <v>0</v>
      </c>
      <c r="T277"/>
      <c r="U277"/>
      <c r="V277"/>
    </row>
    <row r="278" ht="13.5" customHeight="1" spans="1:22">
      <c r="A278" s="320" t="str">
        <f>'[1]ALL NEW COMP'!A279</f>
        <v>ALL188</v>
      </c>
      <c r="B278" s="320" t="str">
        <f>'[1]ALL NEW COMP'!B279</f>
        <v>NS600DH-95D2YG </v>
      </c>
      <c r="C278" s="445"/>
      <c r="D278" s="73" t="str">
        <f>'[1]ALL NEW COMP'!D279</f>
        <v>6 med temp</v>
      </c>
      <c r="E278" s="73">
        <f>'[1]ALL NEW COMP'!E279</f>
        <v>0</v>
      </c>
      <c r="F278" s="73"/>
      <c r="G278" s="411">
        <f>'[1]ALL NEW COMP'!G279</f>
        <v>0</v>
      </c>
      <c r="H278" s="195">
        <f>'[1]ALL NEW COMP'!O279</f>
        <v>2076.70454545455</v>
      </c>
      <c r="I278" s="437"/>
      <c r="J278" s="425" t="str">
        <f>'[1]ALL NEW COMP'!T279</f>
        <v>CU - 90 QC</v>
      </c>
      <c r="K278" s="195">
        <f>'[1]ALL NEW COMP'!W279</f>
        <v>6367.92808185423</v>
      </c>
      <c r="L278" s="195"/>
      <c r="M278" s="426" t="str">
        <f>'[1]ALL NEW COMP'!$AB279</f>
        <v>BCU - 72</v>
      </c>
      <c r="N278" s="479"/>
      <c r="O278" s="195">
        <f>'[1]ALL NEW COMP'!AK279</f>
        <v>6507.88212216787</v>
      </c>
      <c r="P278" s="195">
        <f>'[1]ALL NEW COMP'!AL279</f>
        <v>6404.70751899326</v>
      </c>
      <c r="Q278" s="195">
        <f>'[1]ALL NEW COMP'!AM279</f>
        <v>6129.32241222471</v>
      </c>
      <c r="R278" s="379">
        <f>'[1]ALL NEW COMP'!$AN279</f>
        <v>0</v>
      </c>
      <c r="S278" s="426">
        <f>'[1]ALL NEW COMP'!$AQ279</f>
        <v>0</v>
      </c>
      <c r="T278"/>
      <c r="U278"/>
      <c r="V278"/>
    </row>
    <row r="279" ht="13.5" customHeight="1" spans="1:22">
      <c r="A279" s="320" t="str">
        <f>'[1]ALL NEW COMP'!A280</f>
        <v>ALL189</v>
      </c>
      <c r="B279" s="320" t="str">
        <f>'[1]ALL NEW COMP'!B280</f>
        <v>LS350DH-64D2YG </v>
      </c>
      <c r="C279" s="452" t="s">
        <v>326</v>
      </c>
      <c r="D279" s="73" t="str">
        <f>'[1]ALL NEW COMP'!D280</f>
        <v>3.5 low temp</v>
      </c>
      <c r="E279" s="73" t="str">
        <f>'[1]ALL NEW COMP'!E280</f>
        <v>0.031*24",(0.051*24")</v>
      </c>
      <c r="F279" s="73"/>
      <c r="G279" s="411">
        <f>'[1]ALL NEW COMP'!G280</f>
        <v>0</v>
      </c>
      <c r="H279" s="195">
        <f>'[1]ALL NEW COMP'!O280</f>
        <v>1738.63636363636</v>
      </c>
      <c r="I279" s="437"/>
      <c r="J279" s="425" t="str">
        <f>'[1]ALL NEW COMP'!T280</f>
        <v>CU - 50  QC</v>
      </c>
      <c r="K279" s="195">
        <f>'[1]ALL NEW COMP'!W280</f>
        <v>4802.53539450351</v>
      </c>
      <c r="L279" s="195"/>
      <c r="M279" s="426" t="str">
        <f>'[1]ALL NEW COMP'!$AB280</f>
        <v>BCU - 55</v>
      </c>
      <c r="N279" s="479"/>
      <c r="O279" s="195">
        <f>'[1]ALL NEW COMP'!AK280</f>
        <v>5259.44282548402</v>
      </c>
      <c r="P279" s="195">
        <f>'[1]ALL NEW COMP'!AL280</f>
        <v>5156.26822230942</v>
      </c>
      <c r="Q279" s="195">
        <f>'[1]ALL NEW COMP'!AM280</f>
        <v>4880.88311554087</v>
      </c>
      <c r="R279" s="379">
        <f>'[1]ALL NEW COMP'!$AN280</f>
        <v>0</v>
      </c>
      <c r="S279" s="426">
        <f>'[1]ALL NEW COMP'!$AQ280</f>
        <v>0</v>
      </c>
      <c r="T279"/>
      <c r="U279"/>
      <c r="V279"/>
    </row>
    <row r="280" ht="13.5" customHeight="1" spans="1:22">
      <c r="A280" s="320" t="str">
        <f>'[1]ALL NEW COMP'!A281</f>
        <v>ALL190</v>
      </c>
      <c r="B280" s="320" t="str">
        <f>'[1]ALL NEW COMP'!B281</f>
        <v>LS500DH-83D2YG </v>
      </c>
      <c r="C280" s="452"/>
      <c r="D280" s="73" t="str">
        <f>'[1]ALL NEW COMP'!D281</f>
        <v>5 low temp</v>
      </c>
      <c r="E280" s="73" t="str">
        <f>'[1]ALL NEW COMP'!E281</f>
        <v>0.039*32" ,(0.051*20")</v>
      </c>
      <c r="F280" s="73"/>
      <c r="G280" s="411">
        <f>'[1]ALL NEW COMP'!G281</f>
        <v>0</v>
      </c>
      <c r="H280" s="195">
        <f>'[1]ALL NEW COMP'!O281</f>
        <v>2010.84710743802</v>
      </c>
      <c r="I280" s="437"/>
      <c r="J280" s="425" t="str">
        <f>'[1]ALL NEW COMP'!T281</f>
        <v>CU - 72 QC</v>
      </c>
      <c r="K280" s="195">
        <f>'[1]ALL NEW COMP'!W281</f>
        <v>6059.00998702548</v>
      </c>
      <c r="L280" s="195"/>
      <c r="M280" s="426" t="str">
        <f>'[1]ALL NEW COMP'!$AB281</f>
        <v>BCU - 64  </v>
      </c>
      <c r="N280" s="479"/>
      <c r="O280" s="195">
        <f>'[1]ALL NEW COMP'!AK281</f>
        <v>6239.14883255027</v>
      </c>
      <c r="P280" s="195">
        <f>'[1]ALL NEW COMP'!AL281</f>
        <v>6135.97422937566</v>
      </c>
      <c r="Q280" s="195">
        <f>'[1]ALL NEW COMP'!AM281</f>
        <v>5860.58912260711</v>
      </c>
      <c r="R280" s="379">
        <f>'[1]ALL NEW COMP'!$AN281</f>
        <v>0</v>
      </c>
      <c r="S280" s="426">
        <f>'[1]ALL NEW COMP'!$AQ281</f>
        <v>0</v>
      </c>
      <c r="T280"/>
      <c r="U280"/>
      <c r="V280"/>
    </row>
    <row r="281" ht="13.5" customHeight="1" spans="1:22">
      <c r="A281" s="320" t="str">
        <f>'[1]ALL NEW COMP'!A282</f>
        <v>ALL191</v>
      </c>
      <c r="B281" s="320" t="str">
        <f>'[1]ALL NEW COMP'!B282</f>
        <v>LS600DH-95D2YG </v>
      </c>
      <c r="C281" s="452"/>
      <c r="D281" s="73" t="str">
        <f>'[1]ALL NEW COMP'!D282</f>
        <v>6 low temp</v>
      </c>
      <c r="E281" s="73" t="str">
        <f>'[1]ALL NEW COMP'!E282</f>
        <v>0.042*40" ,(0.051*16")</v>
      </c>
      <c r="F281" s="73"/>
      <c r="G281" s="411">
        <f>'[1]ALL NEW COMP'!G282</f>
        <v>0</v>
      </c>
      <c r="H281" s="195">
        <f>'[1]ALL NEW COMP'!O282</f>
        <v>2344.52479338843</v>
      </c>
      <c r="I281" s="438"/>
      <c r="J281" s="425" t="str">
        <f>'[1]ALL NEW COMP'!T282</f>
        <v>CU - 90 QC</v>
      </c>
      <c r="K281" s="195">
        <f>'[1]ALL NEW COMP'!W282</f>
        <v>6754.93279247546</v>
      </c>
      <c r="L281" s="195"/>
      <c r="M281" s="426" t="str">
        <f>'[1]ALL NEW COMP'!$AB282</f>
        <v>BCU - 72</v>
      </c>
      <c r="N281" s="480"/>
      <c r="O281" s="195">
        <f>'[1]ALL NEW COMP'!AK282</f>
        <v>6955.8217360246</v>
      </c>
      <c r="P281" s="195">
        <f>'[1]ALL NEW COMP'!AL282</f>
        <v>6852.64713284999</v>
      </c>
      <c r="Q281" s="195">
        <f>'[1]ALL NEW COMP'!AM282</f>
        <v>6577.26202608144</v>
      </c>
      <c r="R281" s="379">
        <f>'[1]ALL NEW COMP'!$AN282</f>
        <v>0</v>
      </c>
      <c r="S281" s="426">
        <f>'[1]ALL NEW COMP'!$AQ282</f>
        <v>0</v>
      </c>
      <c r="T281"/>
      <c r="U281"/>
      <c r="V281"/>
    </row>
    <row r="282" ht="13.5" customHeight="1" spans="1:22">
      <c r="A282" s="320" t="str">
        <f>'[1]ALL NEW COMP'!A283</f>
        <v>ALL192</v>
      </c>
      <c r="B282" s="320" t="str">
        <f>'[1]ALL NEW COMP'!B283</f>
        <v>CGC27L-30BP-Z-2P</v>
      </c>
      <c r="C282" s="183"/>
      <c r="D282" s="73" t="str">
        <f>'[1]ALL NEW COMP'!D283</f>
        <v>2 R507</v>
      </c>
      <c r="E282" s="73" t="str">
        <f>'[1]ALL NEW COMP'!E283</f>
        <v>R507</v>
      </c>
      <c r="F282" s="73"/>
      <c r="G282" s="411">
        <f>'[1]ALL NEW COMP'!G283</f>
        <v>0</v>
      </c>
      <c r="H282" s="195">
        <f>'[1]ALL NEW COMP'!O283</f>
        <v>1357.51016392225</v>
      </c>
      <c r="I282" s="481"/>
      <c r="J282" s="425" t="str">
        <f>'[1]ALL NEW COMP'!T283</f>
        <v>CU - 32  QC</v>
      </c>
      <c r="K282" s="195">
        <f>'[1]ALL NEW COMP'!W283</f>
        <v>3729.43387552742</v>
      </c>
      <c r="L282" s="195"/>
      <c r="M282" s="426" t="str">
        <f>'[1]ALL NEW COMP'!$AB283</f>
        <v>BCU - 36  </v>
      </c>
      <c r="N282" s="183"/>
      <c r="O282" s="195">
        <f>'[1]ALL NEW COMP'!AK283</f>
        <v>4194.06832900261</v>
      </c>
      <c r="P282" s="195">
        <f>'[1]ALL NEW COMP'!AL283</f>
        <v>4090.89372582801</v>
      </c>
      <c r="Q282" s="195">
        <f>'[1]ALL NEW COMP'!AM283</f>
        <v>3815.50861905946</v>
      </c>
      <c r="R282" s="379">
        <f>'[1]ALL NEW COMP'!$AN283</f>
        <v>0</v>
      </c>
      <c r="S282" s="426">
        <f>'[1]ALL NEW COMP'!$AQ283</f>
        <v>0</v>
      </c>
      <c r="T282"/>
      <c r="U282"/>
      <c r="V282"/>
    </row>
    <row r="283" ht="13.5" customHeight="1" spans="1:22">
      <c r="A283" s="320" t="str">
        <f>'[1]ALL NEW COMP'!A284</f>
        <v>ALL193</v>
      </c>
      <c r="B283" s="320" t="str">
        <f>'[1]ALL NEW COMP'!B284</f>
        <v>CGC34L-38BP-Z-2.5P</v>
      </c>
      <c r="C283" s="183"/>
      <c r="D283" s="73" t="str">
        <f>'[1]ALL NEW COMP'!D284</f>
        <v>2.5 R507</v>
      </c>
      <c r="E283" s="73" t="str">
        <f>'[1]ALL NEW COMP'!E284</f>
        <v>R507</v>
      </c>
      <c r="F283" s="73"/>
      <c r="G283" s="411">
        <f>'[1]ALL NEW COMP'!G284</f>
        <v>0</v>
      </c>
      <c r="H283" s="195">
        <f>'[1]ALL NEW COMP'!O284</f>
        <v>1508.34462658028</v>
      </c>
      <c r="I283" s="481"/>
      <c r="J283" s="425" t="str">
        <f>'[1]ALL NEW COMP'!T284</f>
        <v>CU - 36  QC</v>
      </c>
      <c r="K283" s="195">
        <f>'[1]ALL NEW COMP'!W284</f>
        <v>4022.63064593237</v>
      </c>
      <c r="L283" s="195"/>
      <c r="M283" s="426" t="str">
        <f>'[1]ALL NEW COMP'!$AB284</f>
        <v>BCU - 40  </v>
      </c>
      <c r="N283" s="183"/>
      <c r="O283" s="195">
        <f>'[1]ALL NEW COMP'!AK284</f>
        <v>4465.50823246458</v>
      </c>
      <c r="P283" s="195">
        <f>'[1]ALL NEW COMP'!AL284</f>
        <v>4362.33362928998</v>
      </c>
      <c r="Q283" s="195">
        <f>'[1]ALL NEW COMP'!AM284</f>
        <v>4086.94852252142</v>
      </c>
      <c r="R283" s="379">
        <f>'[1]ALL NEW COMP'!$AN284</f>
        <v>0</v>
      </c>
      <c r="S283" s="426">
        <f>'[1]ALL NEW COMP'!$AQ284</f>
        <v>0</v>
      </c>
      <c r="T283"/>
      <c r="U283"/>
      <c r="V283"/>
    </row>
    <row r="284" ht="13.5" customHeight="1" spans="1:22">
      <c r="A284" s="320" t="str">
        <f>'[1]ALL NEW COMP'!A285</f>
        <v>ALL194</v>
      </c>
      <c r="B284" s="320" t="str">
        <f>'[1]ALL NEW COMP'!B285</f>
        <v>CGC39L-43BP-Z-3P</v>
      </c>
      <c r="C284" s="183"/>
      <c r="D284" s="73" t="str">
        <f>'[1]ALL NEW COMP'!D285</f>
        <v>3 R507</v>
      </c>
      <c r="E284" s="73" t="str">
        <f>'[1]ALL NEW COMP'!E285</f>
        <v>R507</v>
      </c>
      <c r="F284" s="73"/>
      <c r="G284" s="411">
        <f>'[1]ALL NEW COMP'!G285</f>
        <v>0</v>
      </c>
      <c r="H284" s="195">
        <f>'[1]ALL NEW COMP'!O285</f>
        <v>1624.37113631723</v>
      </c>
      <c r="I284" s="481"/>
      <c r="J284" s="425" t="str">
        <f>'[1]ALL NEW COMP'!T285</f>
        <v>CU - 40  QC</v>
      </c>
      <c r="K284" s="195">
        <f>'[1]ALL NEW COMP'!W285</f>
        <v>4230.8274227226</v>
      </c>
      <c r="L284" s="195"/>
      <c r="M284" s="426" t="str">
        <f>'[1]ALL NEW COMP'!$AB285</f>
        <v>BCU - 50  </v>
      </c>
      <c r="N284" s="183"/>
      <c r="O284" s="195">
        <f>'[1]ALL NEW COMP'!AK285</f>
        <v>4766.5611899263</v>
      </c>
      <c r="P284" s="195">
        <f>'[1]ALL NEW COMP'!AL285</f>
        <v>4663.3865867517</v>
      </c>
      <c r="Q284" s="195">
        <f>'[1]ALL NEW COMP'!AM285</f>
        <v>4388.00147998315</v>
      </c>
      <c r="R284" s="379">
        <f>'[1]ALL NEW COMP'!$AN285</f>
        <v>0</v>
      </c>
      <c r="S284" s="426">
        <f>'[1]ALL NEW COMP'!$AQ285</f>
        <v>0</v>
      </c>
      <c r="T284"/>
      <c r="U284"/>
      <c r="V284"/>
    </row>
    <row r="285" ht="13.5" customHeight="1" spans="1:22">
      <c r="A285" s="320" t="str">
        <f>'[1]ALL NEW COMP'!A286</f>
        <v>ALL195</v>
      </c>
      <c r="B285" s="320" t="str">
        <f>'[1]ALL NEW COMP'!B286</f>
        <v>CGE61L-66BP-Z-4P</v>
      </c>
      <c r="C285" s="183"/>
      <c r="D285" s="73" t="str">
        <f>'[1]ALL NEW COMP'!D286</f>
        <v>4 R507</v>
      </c>
      <c r="E285" s="73" t="str">
        <f>'[1]ALL NEW COMP'!E286</f>
        <v>R507</v>
      </c>
      <c r="F285" s="73"/>
      <c r="G285" s="411">
        <f>'[1]ALL NEW COMP'!G286</f>
        <v>0</v>
      </c>
      <c r="H285" s="195">
        <f>'[1]ALL NEW COMP'!O286</f>
        <v>1624.37113631723</v>
      </c>
      <c r="I285" s="481"/>
      <c r="J285" s="425" t="str">
        <f>'[1]ALL NEW COMP'!T286</f>
        <v>CU - 64 QC</v>
      </c>
      <c r="K285" s="195">
        <f>'[1]ALL NEW COMP'!W286</f>
        <v>5303.75243463048</v>
      </c>
      <c r="L285" s="195"/>
      <c r="M285" s="426" t="str">
        <f>'[1]ALL NEW COMP'!$AB286</f>
        <v>BCU - 55</v>
      </c>
      <c r="N285" s="183"/>
      <c r="O285" s="195">
        <f>'[1]ALL NEW COMP'!AK286</f>
        <v>5138.74239840555</v>
      </c>
      <c r="P285" s="195">
        <f>'[1]ALL NEW COMP'!AL286</f>
        <v>5035.56779523095</v>
      </c>
      <c r="Q285" s="195">
        <f>'[1]ALL NEW COMP'!AM286</f>
        <v>4760.1826884624</v>
      </c>
      <c r="R285" s="379">
        <f>'[1]ALL NEW COMP'!$AN286</f>
        <v>0</v>
      </c>
      <c r="S285" s="426">
        <f>'[1]ALL NEW COMP'!$AQ286</f>
        <v>0</v>
      </c>
      <c r="T285"/>
      <c r="U285"/>
      <c r="V285"/>
    </row>
    <row r="286" ht="13.5" customHeight="1" spans="1:22">
      <c r="A286" s="320" t="str">
        <f>'[1]ALL NEW COMP'!A287</f>
        <v>ALL196</v>
      </c>
      <c r="B286" s="320" t="str">
        <f>'[1]ALL NEW COMP'!B287</f>
        <v>CGE77L-83BP-Z-5P</v>
      </c>
      <c r="C286" s="183"/>
      <c r="D286" s="73" t="str">
        <f>'[1]ALL NEW COMP'!D287</f>
        <v>5 R507</v>
      </c>
      <c r="E286" s="73" t="str">
        <f>'[1]ALL NEW COMP'!E287</f>
        <v>R507</v>
      </c>
      <c r="F286" s="73"/>
      <c r="G286" s="411">
        <f>'[1]ALL NEW COMP'!G287</f>
        <v>0</v>
      </c>
      <c r="H286" s="195">
        <f>'[1]ALL NEW COMP'!O287</f>
        <v>1740.39764605417</v>
      </c>
      <c r="I286" s="481"/>
      <c r="J286" s="425" t="str">
        <f>'[1]ALL NEW COMP'!T287</f>
        <v>CU - 72 QC</v>
      </c>
      <c r="K286" s="195">
        <f>'[1]ALL NEW COMP'!W287</f>
        <v>5614.48045571387</v>
      </c>
      <c r="L286" s="195"/>
      <c r="M286" s="426" t="str">
        <f>'[1]ALL NEW COMP'!$AB287</f>
        <v>BCU - 64  </v>
      </c>
      <c r="N286" s="183"/>
      <c r="O286" s="195">
        <f>'[1]ALL NEW COMP'!AK287</f>
        <v>5801.67532554518</v>
      </c>
      <c r="P286" s="195">
        <f>'[1]ALL NEW COMP'!AL287</f>
        <v>5698.50072237058</v>
      </c>
      <c r="Q286" s="195">
        <f>'[1]ALL NEW COMP'!AM287</f>
        <v>5423.11561560203</v>
      </c>
      <c r="R286" s="379">
        <f>'[1]ALL NEW COMP'!$AN287</f>
        <v>0</v>
      </c>
      <c r="S286" s="426">
        <f>'[1]ALL NEW COMP'!$AQ287</f>
        <v>0</v>
      </c>
      <c r="T286"/>
      <c r="U286"/>
      <c r="V286"/>
    </row>
    <row r="287" ht="13.5" customHeight="1" spans="1:22">
      <c r="A287" s="320" t="str">
        <f>'[1]ALL NEW COMP'!A288</f>
        <v>ALL197</v>
      </c>
      <c r="B287" s="320" t="str">
        <f>'[1]ALL NEW COMP'!B288</f>
        <v>CGE91L-98BP-Z-6P</v>
      </c>
      <c r="C287" s="183"/>
      <c r="D287" s="73" t="str">
        <f>'[1]ALL NEW COMP'!D288</f>
        <v>6 R507</v>
      </c>
      <c r="E287" s="73" t="str">
        <f>'[1]ALL NEW COMP'!E288</f>
        <v>R507</v>
      </c>
      <c r="F287" s="73"/>
      <c r="G287" s="411">
        <f>'[1]ALL NEW COMP'!G288</f>
        <v>0</v>
      </c>
      <c r="H287" s="195">
        <f>'[1]ALL NEW COMP'!O288</f>
        <v>1856.42415579112</v>
      </c>
      <c r="I287" s="481"/>
      <c r="J287" s="425" t="str">
        <f>'[1]ALL NEW COMP'!T288</f>
        <v>CU - 90 QC</v>
      </c>
      <c r="K287" s="195">
        <f>'[1]ALL NEW COMP'!W288</f>
        <v>6124.8111861188</v>
      </c>
      <c r="L287" s="195"/>
      <c r="M287" s="426" t="str">
        <f>'[1]ALL NEW COMP'!$AB288</f>
        <v>BCU - 72</v>
      </c>
      <c r="N287" s="183"/>
      <c r="O287" s="195">
        <f>'[1]ALL NEW COMP'!AK288</f>
        <v>6268.62422477744</v>
      </c>
      <c r="P287" s="195">
        <f>'[1]ALL NEW COMP'!AL288</f>
        <v>6165.44962160283</v>
      </c>
      <c r="Q287" s="195">
        <f>'[1]ALL NEW COMP'!AM288</f>
        <v>5890.06451483428</v>
      </c>
      <c r="R287" s="379">
        <f>'[1]ALL NEW COMP'!$AN288</f>
        <v>0</v>
      </c>
      <c r="S287" s="426">
        <f>'[1]ALL NEW COMP'!$AQ288</f>
        <v>0</v>
      </c>
      <c r="T287"/>
      <c r="U287"/>
      <c r="V287"/>
    </row>
    <row r="288" ht="13.5" customHeight="1" spans="1:22">
      <c r="A288" s="320" t="str">
        <f>'[1]ALL NEW COMP'!A289</f>
        <v>ALL198</v>
      </c>
      <c r="B288" s="320" t="str">
        <f>'[1]ALL NEW COMP'!B289</f>
        <v>CGE77LD-66BP-6PDC</v>
      </c>
      <c r="C288" s="183"/>
      <c r="D288" s="73" t="str">
        <f>'[1]ALL NEW COMP'!D289</f>
        <v>6 DC INV R507</v>
      </c>
      <c r="E288" s="73" t="str">
        <f>'[1]ALL NEW COMP'!E289</f>
        <v>R507</v>
      </c>
      <c r="F288" s="73"/>
      <c r="G288" s="411">
        <f>'[1]ALL NEW COMP'!G289</f>
        <v>0</v>
      </c>
      <c r="H288" s="195">
        <f>'[1]ALL NEW COMP'!O289</f>
        <v>2900.66274342362</v>
      </c>
      <c r="I288" s="481"/>
      <c r="J288" s="425" t="str">
        <f>'[1]ALL NEW COMP'!T289</f>
        <v>CU - 90 QC</v>
      </c>
      <c r="K288" s="195">
        <f>'[1]ALL NEW COMP'!W289</f>
        <v>7118.52210015617</v>
      </c>
      <c r="L288" s="195"/>
      <c r="M288" s="426" t="str">
        <f>'[1]ALL NEW COMP'!$AB289</f>
        <v>LCU-06</v>
      </c>
      <c r="N288" s="183"/>
      <c r="O288" s="195">
        <f>'[1]ALL NEW COMP'!AK289</f>
        <v>8173.8122364775</v>
      </c>
      <c r="P288" s="195">
        <f>'[1]ALL NEW COMP'!AL289</f>
        <v>8070.63763330289</v>
      </c>
      <c r="Q288" s="195">
        <f>'[1]ALL NEW COMP'!AM289</f>
        <v>7795.25252653434</v>
      </c>
      <c r="R288" s="379">
        <f>'[1]ALL NEW COMP'!$AN289</f>
        <v>0</v>
      </c>
      <c r="S288" s="426">
        <f>'[1]ALL NEW COMP'!$AQ289</f>
        <v>0</v>
      </c>
      <c r="T288"/>
      <c r="U288"/>
      <c r="V288"/>
    </row>
    <row r="289" ht="13.5" customHeight="1" spans="1:22">
      <c r="A289" s="320" t="str">
        <f>'[1]ALL NEW COMP'!A290</f>
        <v>ALL199</v>
      </c>
      <c r="B289" s="320" t="str">
        <f>'[1]ALL NEW COMP'!B290</f>
        <v>CGE85LD-73BP-7PDC</v>
      </c>
      <c r="C289" s="183"/>
      <c r="D289" s="73" t="str">
        <f>'[1]ALL NEW COMP'!D290</f>
        <v>7 DC INV R507</v>
      </c>
      <c r="E289" s="73" t="str">
        <f>'[1]ALL NEW COMP'!E290</f>
        <v>R507</v>
      </c>
      <c r="F289" s="73"/>
      <c r="G289" s="411">
        <f>'[1]ALL NEW COMP'!G290</f>
        <v>0</v>
      </c>
      <c r="H289" s="195">
        <f>'[1]ALL NEW COMP'!O290</f>
        <v>3016.68925316056</v>
      </c>
      <c r="I289" s="481"/>
      <c r="J289" s="425" t="str">
        <f>'[1]ALL NEW COMP'!T290</f>
        <v>CU - 100 QC</v>
      </c>
      <c r="K289" s="195">
        <f>'[1]ALL NEW COMP'!W290</f>
        <v>7423.2601137943</v>
      </c>
      <c r="L289" s="195"/>
      <c r="M289" s="426" t="str">
        <f>'[1]ALL NEW COMP'!$AB290</f>
        <v>LCU-08</v>
      </c>
      <c r="N289" s="183"/>
      <c r="O289" s="195">
        <f>'[1]ALL NEW COMP'!AK290</f>
        <v>8716.79677568791</v>
      </c>
      <c r="P289" s="195">
        <f>'[1]ALL NEW COMP'!AL290</f>
        <v>8613.62217251331</v>
      </c>
      <c r="Q289" s="195">
        <f>'[1]ALL NEW COMP'!AM290</f>
        <v>8338.23706574475</v>
      </c>
      <c r="R289" s="379">
        <f>'[1]ALL NEW COMP'!$AN290</f>
        <v>0</v>
      </c>
      <c r="S289" s="426">
        <f>'[1]ALL NEW COMP'!$AQ290</f>
        <v>0</v>
      </c>
      <c r="T289"/>
      <c r="U289"/>
      <c r="V289"/>
    </row>
    <row r="290" ht="13.5" customHeight="1" spans="1:22">
      <c r="A290" s="320" t="str">
        <f>'[1]ALL NEW COMP'!A291</f>
        <v>ALL200</v>
      </c>
      <c r="B290" s="320" t="str">
        <f>'[1]ALL NEW COMP'!B291</f>
        <v>CGE96LD-83BP-8PDC</v>
      </c>
      <c r="C290" s="183"/>
      <c r="D290" s="73" t="str">
        <f>'[1]ALL NEW COMP'!D291</f>
        <v>8 DC INV R507</v>
      </c>
      <c r="E290" s="73" t="str">
        <f>'[1]ALL NEW COMP'!E291</f>
        <v>R507</v>
      </c>
      <c r="F290" s="73"/>
      <c r="G290" s="411">
        <f>'[1]ALL NEW COMP'!G291</f>
        <v>0</v>
      </c>
      <c r="H290" s="195">
        <f>'[1]ALL NEW COMP'!O291</f>
        <v>3248.74227263445</v>
      </c>
      <c r="I290" s="481"/>
      <c r="J290" s="425" t="str">
        <f>'[1]ALL NEW COMP'!T291</f>
        <v>CU - 125 QC</v>
      </c>
      <c r="K290" s="195">
        <f>'[1]ALL NEW COMP'!W291</f>
        <v>9237.94761454805</v>
      </c>
      <c r="L290" s="195"/>
      <c r="M290" s="426" t="str">
        <f>'[1]ALL NEW COMP'!$AB291</f>
        <v>LCU-08</v>
      </c>
      <c r="N290" s="183"/>
      <c r="O290" s="195">
        <f>'[1]ALL NEW COMP'!AK291</f>
        <v>9661.5082571777</v>
      </c>
      <c r="P290" s="195">
        <f>'[1]ALL NEW COMP'!AL291</f>
        <v>9558.3336540031</v>
      </c>
      <c r="Q290" s="195">
        <f>'[1]ALL NEW COMP'!AM291</f>
        <v>9282.94854723454</v>
      </c>
      <c r="R290" s="379">
        <f>'[1]ALL NEW COMP'!$AN291</f>
        <v>0</v>
      </c>
      <c r="S290" s="426">
        <f>'[1]ALL NEW COMP'!$AQ291</f>
        <v>0</v>
      </c>
      <c r="T290"/>
      <c r="U290"/>
      <c r="V290"/>
    </row>
    <row r="291" ht="13.5" customHeight="1" spans="1:22">
      <c r="A291" s="320" t="str">
        <f>'[1]ALL NEW COMP'!A292</f>
        <v>ALL201</v>
      </c>
      <c r="B291" s="320" t="str">
        <f>'[1]ALL NEW COMP'!B292</f>
        <v>CGE114LD-98BP-10PDC</v>
      </c>
      <c r="C291" s="183"/>
      <c r="D291" s="73" t="str">
        <f>'[1]ALL NEW COMP'!D292</f>
        <v>10 DC INV R507</v>
      </c>
      <c r="E291" s="73" t="str">
        <f>'[1]ALL NEW COMP'!E292</f>
        <v>R507</v>
      </c>
      <c r="F291" s="73"/>
      <c r="G291" s="411">
        <f>'[1]ALL NEW COMP'!G292</f>
        <v>0</v>
      </c>
      <c r="H291" s="195">
        <f>'[1]ALL NEW COMP'!O292</f>
        <v>3364.7687823714</v>
      </c>
      <c r="I291" s="481"/>
      <c r="J291" s="425" t="str">
        <f>'[1]ALL NEW COMP'!T292</f>
        <v>CU - 144 QC</v>
      </c>
      <c r="K291" s="195">
        <f>'[1]ALL NEW COMP'!W292</f>
        <v>9955.394962353</v>
      </c>
      <c r="L291" s="195"/>
      <c r="M291" s="426" t="str">
        <f>'[1]ALL NEW COMP'!$AB292</f>
        <v>LCU-10</v>
      </c>
      <c r="N291" s="183"/>
      <c r="O291" s="195">
        <f>'[1]ALL NEW COMP'!AK292</f>
        <v>10487.3591105044</v>
      </c>
      <c r="P291" s="195">
        <f>'[1]ALL NEW COMP'!AL292</f>
        <v>10384.1845073298</v>
      </c>
      <c r="Q291" s="195">
        <f>'[1]ALL NEW COMP'!AM292</f>
        <v>10108.7994005612</v>
      </c>
      <c r="R291" s="379">
        <f>'[1]ALL NEW COMP'!$AN292</f>
        <v>0</v>
      </c>
      <c r="S291" s="426">
        <f>'[1]ALL NEW COMP'!$AQ292</f>
        <v>0</v>
      </c>
      <c r="T291"/>
      <c r="U291"/>
      <c r="V291"/>
    </row>
    <row r="292" ht="15" spans="1:22">
      <c r="A292" s="320" t="str">
        <f>'[1]ALL NEW COMP'!A293</f>
        <v>ALL202</v>
      </c>
      <c r="B292" s="320" t="str">
        <f>'[1]ALL NEW COMP'!B293</f>
        <v>CEB112LD-B1PG-12PDC</v>
      </c>
      <c r="C292" s="183"/>
      <c r="D292" s="73" t="str">
        <f>'[1]ALL NEW COMP'!D293</f>
        <v>12 DC INV R507</v>
      </c>
      <c r="E292" s="73" t="str">
        <f>'[1]ALL NEW COMP'!E293</f>
        <v>R507</v>
      </c>
      <c r="F292" s="73"/>
      <c r="G292" s="411">
        <f>'[1]ALL NEW COMP'!G293</f>
        <v>0</v>
      </c>
      <c r="H292" s="195">
        <f>'[1]ALL NEW COMP'!O293</f>
        <v>4617.8550875304</v>
      </c>
      <c r="I292" s="481"/>
      <c r="J292" s="425" t="str">
        <f>'[1]ALL NEW COMP'!T293</f>
        <v>CU - 160 QC</v>
      </c>
      <c r="K292" s="195">
        <f>'[1]ALL NEW COMP'!W293</f>
        <v>11789.8044629968</v>
      </c>
      <c r="L292" s="195"/>
      <c r="M292" s="426" t="str">
        <f>'[1]ALL NEW COMP'!$AB293</f>
        <v>LCU-12</v>
      </c>
      <c r="N292" s="183"/>
      <c r="O292" s="195">
        <f>'[1]ALL NEW COMP'!AK293</f>
        <v>12598.8591372228</v>
      </c>
      <c r="P292" s="195">
        <f>'[1]ALL NEW COMP'!AL293</f>
        <v>12495.6845340482</v>
      </c>
      <c r="Q292" s="195">
        <f>'[1]ALL NEW COMP'!AM293</f>
        <v>12220.2994272796</v>
      </c>
      <c r="R292" s="379">
        <f>'[1]ALL NEW COMP'!$AN293</f>
        <v>0</v>
      </c>
      <c r="S292" s="426">
        <f>'[1]ALL NEW COMP'!$AQ293</f>
        <v>0</v>
      </c>
      <c r="T292"/>
      <c r="U292"/>
      <c r="V292"/>
    </row>
    <row r="293" ht="15" spans="1:22">
      <c r="A293" s="320" t="str">
        <f>'[1]ALL NEW COMP'!A294</f>
        <v>ALL203</v>
      </c>
      <c r="B293" s="320" t="str">
        <f>'[1]ALL NEW COMP'!B294</f>
        <v>CEB120LD-B1PG-14PDC</v>
      </c>
      <c r="C293" s="183"/>
      <c r="D293" s="73" t="str">
        <f>'[1]ALL NEW COMP'!D294</f>
        <v>14 DC INV R507</v>
      </c>
      <c r="E293" s="73" t="str">
        <f>'[1]ALL NEW COMP'!E294</f>
        <v>R507</v>
      </c>
      <c r="F293" s="73"/>
      <c r="G293" s="411">
        <f>'[1]ALL NEW COMP'!G294</f>
        <v>0</v>
      </c>
      <c r="H293" s="195">
        <f>'[1]ALL NEW COMP'!O294</f>
        <v>5105.16642842557</v>
      </c>
      <c r="I293" s="481"/>
      <c r="J293" s="425" t="str">
        <f>'[1]ALL NEW COMP'!T294</f>
        <v>CU - 200 QC</v>
      </c>
      <c r="K293" s="195">
        <f>'[1]ALL NEW COMP'!W294</f>
        <v>13574.0598837896</v>
      </c>
      <c r="L293" s="195"/>
      <c r="M293" s="426" t="str">
        <f>'[1]ALL NEW COMP'!$AB294</f>
        <v>LCU-15</v>
      </c>
      <c r="N293" s="183"/>
      <c r="O293" s="195">
        <f>'[1]ALL NEW COMP'!AK294</f>
        <v>13709.3439492608</v>
      </c>
      <c r="P293" s="195">
        <f>'[1]ALL NEW COMP'!AL294</f>
        <v>13606.1693460862</v>
      </c>
      <c r="Q293" s="195">
        <f>'[1]ALL NEW COMP'!AM294</f>
        <v>13330.7842393176</v>
      </c>
      <c r="R293" s="379">
        <f>'[1]ALL NEW COMP'!$AN294</f>
        <v>0</v>
      </c>
      <c r="S293" s="426">
        <f>'[1]ALL NEW COMP'!$AQ294</f>
        <v>0</v>
      </c>
      <c r="T293"/>
      <c r="U293"/>
      <c r="V293"/>
    </row>
    <row r="294" ht="15" spans="1:22">
      <c r="A294" s="320" t="str">
        <f>'[1]ALL NEW COMP'!A295</f>
        <v>ALL204</v>
      </c>
      <c r="B294" s="320" t="str">
        <f>'[1]ALL NEW COMP'!B295</f>
        <v>CGE117LD-73BP-12PDC410</v>
      </c>
      <c r="C294" s="183"/>
      <c r="D294" s="73" t="str">
        <f>'[1]ALL NEW COMP'!D295</f>
        <v>12 DC NV R410</v>
      </c>
      <c r="E294" s="73" t="str">
        <f>'[1]ALL NEW COMP'!E295</f>
        <v>R410</v>
      </c>
      <c r="F294" s="73"/>
      <c r="G294" s="411">
        <f>'[1]ALL NEW COMP'!G295</f>
        <v>0</v>
      </c>
      <c r="H294" s="195">
        <f>'[1]ALL NEW COMP'!O295</f>
        <v>3248.74227263445</v>
      </c>
      <c r="I294" s="481"/>
      <c r="J294" s="425">
        <f>'[1]ALL NEW COMP'!T295</f>
        <v>0</v>
      </c>
      <c r="K294" s="195">
        <f>'[1]ALL NEW COMP'!W295</f>
        <v>0</v>
      </c>
      <c r="L294" s="195"/>
      <c r="M294" s="426" t="str">
        <f>'[1]ALL NEW COMP'!$AB295</f>
        <v>LCU-15</v>
      </c>
      <c r="N294" s="183"/>
      <c r="O294" s="195">
        <f>'[1]ALL NEW COMP'!AK295</f>
        <v>11812.0578351072</v>
      </c>
      <c r="P294" s="195">
        <f>'[1]ALL NEW COMP'!AL295</f>
        <v>11708.8832319326</v>
      </c>
      <c r="Q294" s="195">
        <f>'[1]ALL NEW COMP'!AM295</f>
        <v>11433.498125164</v>
      </c>
      <c r="R294" s="379">
        <f>'[1]ALL NEW COMP'!$AN295</f>
        <v>0</v>
      </c>
      <c r="S294" s="426">
        <f>'[1]ALL NEW COMP'!$AQ295</f>
        <v>0</v>
      </c>
      <c r="T294"/>
      <c r="U294"/>
      <c r="V294"/>
    </row>
    <row r="295" ht="15" spans="1:22">
      <c r="A295" s="320" t="str">
        <f>'[1]ALL NEW COMP'!A296</f>
        <v>ALL205</v>
      </c>
      <c r="B295" s="320" t="str">
        <f>'[1]ALL NEW COMP'!B296</f>
        <v>CKE132LD-83BP-14PDC410</v>
      </c>
      <c r="C295" s="183"/>
      <c r="D295" s="73" t="str">
        <f>'[1]ALL NEW COMP'!D296</f>
        <v>14 DC INV R410</v>
      </c>
      <c r="E295" s="73" t="str">
        <f>'[1]ALL NEW COMP'!E296</f>
        <v>R410</v>
      </c>
      <c r="F295" s="73"/>
      <c r="G295" s="411">
        <f>'[1]ALL NEW COMP'!G296</f>
        <v>0</v>
      </c>
      <c r="H295" s="195">
        <f>'[1]ALL NEW COMP'!O296</f>
        <v>3480.79529210834</v>
      </c>
      <c r="I295" s="481"/>
      <c r="J295" s="425">
        <f>'[1]ALL NEW COMP'!T296</f>
        <v>0</v>
      </c>
      <c r="K295" s="195">
        <f>'[1]ALL NEW COMP'!W296</f>
        <v>0</v>
      </c>
      <c r="L295" s="195"/>
      <c r="M295" s="426" t="str">
        <f>'[1]ALL NEW COMP'!$AB296</f>
        <v>LCU-20</v>
      </c>
      <c r="N295" s="183"/>
      <c r="O295" s="195">
        <f>'[1]ALL NEW COMP'!AK296</f>
        <v>12585.388522903</v>
      </c>
      <c r="P295" s="195">
        <f>'[1]ALL NEW COMP'!AL296</f>
        <v>12482.2139197284</v>
      </c>
      <c r="Q295" s="195">
        <f>'[1]ALL NEW COMP'!AM296</f>
        <v>12206.8288129598</v>
      </c>
      <c r="R295" s="379">
        <f>'[1]ALL NEW COMP'!$AN296</f>
        <v>0</v>
      </c>
      <c r="S295" s="426">
        <f>'[1]ALL NEW COMP'!$AQ296</f>
        <v>0</v>
      </c>
      <c r="T295"/>
      <c r="U295"/>
      <c r="V295"/>
    </row>
    <row r="296" ht="15" spans="1:22">
      <c r="A296" s="320" t="str">
        <f>'[1]ALL NEW COMP'!A297</f>
        <v>ALL206</v>
      </c>
      <c r="B296" s="320" t="str">
        <f>'[1]ALL NEW COMP'!B297</f>
        <v>CEB98LD-B1PK</v>
      </c>
      <c r="C296" s="183"/>
      <c r="D296" s="73">
        <f>'[1]ALL NEW COMP'!D297</f>
        <v>0</v>
      </c>
      <c r="E296" s="73">
        <f>'[1]ALL NEW COMP'!E297</f>
        <v>0</v>
      </c>
      <c r="F296" s="73"/>
      <c r="G296" s="411">
        <f>'[1]ALL NEW COMP'!G297</f>
        <v>0</v>
      </c>
      <c r="H296" s="195">
        <f>'[1]ALL NEW COMP'!O297</f>
        <v>3596.82180184529</v>
      </c>
      <c r="I296" s="481"/>
      <c r="J296" s="425">
        <f>'[1]ALL NEW COMP'!T297</f>
        <v>0</v>
      </c>
      <c r="K296" s="195">
        <f>'[1]ALL NEW COMP'!W297</f>
        <v>0</v>
      </c>
      <c r="L296" s="195"/>
      <c r="M296" s="426">
        <f>'[1]ALL NEW COMP'!$AB297</f>
        <v>0</v>
      </c>
      <c r="N296" s="183"/>
      <c r="O296" s="195">
        <f>'[1]ALL NEW COMP'!AK297</f>
        <v>0</v>
      </c>
      <c r="P296" s="195">
        <f>'[1]ALL NEW COMP'!AL297</f>
        <v>0</v>
      </c>
      <c r="Q296" s="195">
        <f>'[1]ALL NEW COMP'!AM297</f>
        <v>0</v>
      </c>
      <c r="R296" s="379">
        <f>'[1]ALL NEW COMP'!$AN297</f>
        <v>0</v>
      </c>
      <c r="S296" s="426">
        <f>'[1]ALL NEW COMP'!$AQ297</f>
        <v>0</v>
      </c>
      <c r="T296"/>
      <c r="U296"/>
      <c r="V296"/>
    </row>
  </sheetData>
  <mergeCells count="82">
    <mergeCell ref="C9:C25"/>
    <mergeCell ref="C26:C39"/>
    <mergeCell ref="C41:C52"/>
    <mergeCell ref="C53:C61"/>
    <mergeCell ref="C62:C72"/>
    <mergeCell ref="C73:C82"/>
    <mergeCell ref="C83:C90"/>
    <mergeCell ref="C91:C102"/>
    <mergeCell ref="C103:C113"/>
    <mergeCell ref="C114:C122"/>
    <mergeCell ref="C123:C139"/>
    <mergeCell ref="C140:C150"/>
    <mergeCell ref="C151:C154"/>
    <mergeCell ref="C156:C159"/>
    <mergeCell ref="C164:C166"/>
    <mergeCell ref="C167:C181"/>
    <mergeCell ref="C182:C189"/>
    <mergeCell ref="C190:C204"/>
    <mergeCell ref="C205:C218"/>
    <mergeCell ref="C219:C227"/>
    <mergeCell ref="C228:C236"/>
    <mergeCell ref="C237:C243"/>
    <mergeCell ref="C244:C250"/>
    <mergeCell ref="C251:C257"/>
    <mergeCell ref="C259:C263"/>
    <mergeCell ref="C264:C273"/>
    <mergeCell ref="C274:C275"/>
    <mergeCell ref="C276:C278"/>
    <mergeCell ref="C279:C281"/>
    <mergeCell ref="I9:I25"/>
    <mergeCell ref="I26:I39"/>
    <mergeCell ref="I41:I52"/>
    <mergeCell ref="I53:I61"/>
    <mergeCell ref="I62:I72"/>
    <mergeCell ref="I73:I82"/>
    <mergeCell ref="I83:I90"/>
    <mergeCell ref="I91:I113"/>
    <mergeCell ref="I114:I122"/>
    <mergeCell ref="I123:I139"/>
    <mergeCell ref="I140:I150"/>
    <mergeCell ref="I190:I204"/>
    <mergeCell ref="I205:I218"/>
    <mergeCell ref="I219:I227"/>
    <mergeCell ref="I228:I236"/>
    <mergeCell ref="I237:I243"/>
    <mergeCell ref="I244:I250"/>
    <mergeCell ref="I251:I257"/>
    <mergeCell ref="I259:I263"/>
    <mergeCell ref="I264:I273"/>
    <mergeCell ref="I274:I275"/>
    <mergeCell ref="I276:I281"/>
    <mergeCell ref="J151:J154"/>
    <mergeCell ref="J156:J159"/>
    <mergeCell ref="N9:N25"/>
    <mergeCell ref="N26:N39"/>
    <mergeCell ref="N41:N52"/>
    <mergeCell ref="N53:N61"/>
    <mergeCell ref="N62:N72"/>
    <mergeCell ref="N73:N82"/>
    <mergeCell ref="N83:N102"/>
    <mergeCell ref="N103:N113"/>
    <mergeCell ref="N114:N118"/>
    <mergeCell ref="N119:N122"/>
    <mergeCell ref="N123:N129"/>
    <mergeCell ref="N130:N139"/>
    <mergeCell ref="N140:N150"/>
    <mergeCell ref="N228:N236"/>
    <mergeCell ref="N237:N243"/>
    <mergeCell ref="N276:N281"/>
    <mergeCell ref="O6:O7"/>
    <mergeCell ref="P6:P7"/>
    <mergeCell ref="Q6:Q7"/>
    <mergeCell ref="T9:T40"/>
    <mergeCell ref="T41:T82"/>
    <mergeCell ref="T83:T122"/>
    <mergeCell ref="T123:T150"/>
    <mergeCell ref="T151:T157"/>
    <mergeCell ref="T185:T212"/>
    <mergeCell ref="T214:T245"/>
    <mergeCell ref="T246:T253"/>
    <mergeCell ref="T254:T268"/>
    <mergeCell ref="T269:T276"/>
  </mergeCells>
  <pageMargins left="0.708661417322835" right="0.708661417322835" top="0.748031496062992" bottom="0.748031496062992" header="0.31496062992126" footer="0.31496062992126"/>
  <pageSetup paperSize="9" orientation="landscape"/>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110"/>
  <sheetViews>
    <sheetView workbookViewId="0">
      <pane xSplit="2" ySplit="8" topLeftCell="C48" activePane="bottomRight" state="frozen"/>
      <selection/>
      <selection pane="topRight"/>
      <selection pane="bottomLeft"/>
      <selection pane="bottomRight" activeCell="H53" sqref="H53"/>
    </sheetView>
  </sheetViews>
  <sheetFormatPr defaultColWidth="9" defaultRowHeight="12"/>
  <cols>
    <col min="1" max="1" width="20.2857142857143" style="39" customWidth="1"/>
    <col min="2" max="2" width="27.4285714285714" style="39" customWidth="1"/>
    <col min="3" max="3" width="14.8571428571429" style="39" customWidth="1"/>
    <col min="4" max="4" width="27" style="358" customWidth="1"/>
    <col min="5" max="5" width="17.4285714285714" style="358" customWidth="1"/>
    <col min="6" max="6" width="18" style="359" customWidth="1"/>
    <col min="7" max="7" width="16.5714285714286" style="359" customWidth="1"/>
    <col min="8" max="8" width="25.7142857142857" style="359" customWidth="1"/>
    <col min="9" max="9" width="11.2857142857143" style="359" customWidth="1"/>
    <col min="10" max="10" width="17.1428571428571" style="39" customWidth="1"/>
    <col min="11" max="11" width="16.1428571428571" style="39" customWidth="1"/>
    <col min="12" max="12" width="17.1428571428571" style="39" customWidth="1"/>
    <col min="13" max="13" width="12.4285714285714" style="39" customWidth="1"/>
    <col min="14" max="14" width="22.4285714285714" style="39" customWidth="1"/>
    <col min="15" max="15" width="9.14285714285714" style="272" customWidth="1"/>
    <col min="16" max="16" width="11.5714285714286" style="272" customWidth="1"/>
    <col min="17" max="16384" width="9.14285714285714" style="39"/>
  </cols>
  <sheetData>
    <row r="1" spans="1:1">
      <c r="A1" s="7" t="s">
        <v>0</v>
      </c>
    </row>
    <row r="2" hidden="1"/>
    <row r="3" spans="1:1">
      <c r="A3" s="164" t="str">
        <f>'ALL NEW COMP'!A2</f>
        <v>DATE :5.12.25</v>
      </c>
    </row>
    <row r="4" hidden="1"/>
    <row r="5" hidden="1"/>
    <row r="6" hidden="1"/>
    <row r="8" s="181" customFormat="1" ht="23" customHeight="1" spans="1:14">
      <c r="A8" s="11" t="str">
        <f>'[1]Small comp'!$A8</f>
        <v>ITEM CODE</v>
      </c>
      <c r="B8" s="12" t="str">
        <f>'[1]Small comp'!$B8</f>
        <v>MODEL</v>
      </c>
      <c r="C8" s="112" t="s">
        <v>327</v>
      </c>
      <c r="D8" s="360" t="s">
        <v>147</v>
      </c>
      <c r="E8" s="360" t="str">
        <f>'[1]Small comp'!$E8</f>
        <v>Equalvelant comp</v>
      </c>
      <c r="F8" s="361" t="str">
        <f>'[1]Small comp'!F8</f>
        <v>RELAY BOX</v>
      </c>
      <c r="G8" s="361" t="str">
        <f>'[1]Small comp'!H8</f>
        <v>capillary tube</v>
      </c>
      <c r="H8" s="361" t="str">
        <f>'[1]Small comp'!I8</f>
        <v>use for refrigerator</v>
      </c>
      <c r="I8" s="361" t="s">
        <v>328</v>
      </c>
      <c r="J8" s="366" t="str">
        <f>'[2]Small comp'!$N8</f>
        <v>Dealer (RM) CASH -10%</v>
      </c>
      <c r="K8" s="367" t="s">
        <v>329</v>
      </c>
      <c r="L8" s="20" t="str">
        <f>'[2]Small comp'!$S8</f>
        <v>CU QC MODEL</v>
      </c>
      <c r="M8" s="368" t="str">
        <f>'[2]Small comp'!$V$8</f>
        <v>Cond QC (RM)</v>
      </c>
      <c r="N8" s="173"/>
    </row>
    <row r="9" s="181" customFormat="1" ht="18" hidden="1" customHeight="1" spans="1:14">
      <c r="A9" s="11" t="str">
        <f>'[1]Small comp'!$A9</f>
        <v>SMA001.1</v>
      </c>
      <c r="B9" s="12" t="str">
        <f>'[1]Small comp'!$B9</f>
        <v>KCJ513HAG - R134 1HP</v>
      </c>
      <c r="C9" s="112" t="s">
        <v>330</v>
      </c>
      <c r="D9" s="362">
        <f>'[1]Small comp'!D9</f>
        <v>1</v>
      </c>
      <c r="E9" s="360"/>
      <c r="F9" s="361"/>
      <c r="G9" s="361"/>
      <c r="H9" s="361"/>
      <c r="I9" s="361"/>
      <c r="J9" s="369" t="str">
        <f>'[1]Small comp'!O9</f>
        <v>~</v>
      </c>
      <c r="K9" s="370" t="s">
        <v>329</v>
      </c>
      <c r="L9" s="20">
        <f>'[1]Small comp'!$T9</f>
        <v>0</v>
      </c>
      <c r="M9" s="281">
        <f>'[1]Small comp'!$W9</f>
        <v>0</v>
      </c>
      <c r="N9" s="371"/>
    </row>
    <row r="10" ht="19.5" hidden="1" customHeight="1" spans="1:16">
      <c r="A10" s="11" t="str">
        <f>'[1]Small comp'!$A10</f>
        <v>SMA018</v>
      </c>
      <c r="B10" s="12" t="str">
        <f>'[1]Small comp'!$B10</f>
        <v>SC15CL</v>
      </c>
      <c r="C10" s="348" t="s">
        <v>331</v>
      </c>
      <c r="D10" s="362">
        <f>'[1]Small comp'!D10</f>
        <v>0.5</v>
      </c>
      <c r="E10" s="363" t="str">
        <f>'[1]Small comp'!$E10</f>
        <v>AE7440</v>
      </c>
      <c r="F10" s="361">
        <f>'[1]Small comp'!F10</f>
        <v>0</v>
      </c>
      <c r="G10" s="361" t="str">
        <f>'[1]Small comp'!H10</f>
        <v>0.049*7ft-8ft</v>
      </c>
      <c r="H10" s="361" t="str">
        <f>'[1]Small comp'!I10</f>
        <v>4d s/s</v>
      </c>
      <c r="I10" s="361"/>
      <c r="J10" s="369">
        <f>'[1]Small comp'!O10</f>
        <v>635.804521276596</v>
      </c>
      <c r="K10" s="361" t="s">
        <v>332</v>
      </c>
      <c r="L10" s="20" t="str">
        <f>'[1]Small comp'!$T10</f>
        <v>CS075</v>
      </c>
      <c r="M10" s="281">
        <f>'[1]Small comp'!$W10</f>
        <v>0</v>
      </c>
      <c r="N10" s="175"/>
      <c r="O10" s="39"/>
      <c r="P10" s="39"/>
    </row>
    <row r="11" ht="20.25" customHeight="1" spans="1:16">
      <c r="A11" s="11" t="str">
        <f>'[1]Small comp'!$A11</f>
        <v>SMA019</v>
      </c>
      <c r="B11" s="12" t="str">
        <f>'[1]Small comp'!$B11</f>
        <v>SC18CL</v>
      </c>
      <c r="C11" s="350"/>
      <c r="D11" s="362">
        <f>'[1]Small comp'!D11</f>
        <v>0.625</v>
      </c>
      <c r="E11" s="363">
        <f>'[1]Small comp'!$E11</f>
        <v>0</v>
      </c>
      <c r="F11" s="361" t="str">
        <f>'[1]Small comp'!F11</f>
        <v>c/w relay box</v>
      </c>
      <c r="G11" s="361" t="str">
        <f>'[1]Small comp'!H11</f>
        <v>0.055*63"</v>
      </c>
      <c r="H11" s="361" t="str">
        <f>'[1]Small comp'!I11</f>
        <v>6d s/s</v>
      </c>
      <c r="I11" s="361"/>
      <c r="J11" s="369">
        <f>'[1]Small comp'!O11</f>
        <v>789.91718027735</v>
      </c>
      <c r="K11" s="372"/>
      <c r="L11" s="20" t="str">
        <f>'[1]Small comp'!$T11</f>
        <v>CS100</v>
      </c>
      <c r="M11" s="281">
        <f>'[1]Small comp'!$W11</f>
        <v>1409.30191312444</v>
      </c>
      <c r="N11" s="176"/>
      <c r="O11" s="39"/>
      <c r="P11" s="39"/>
    </row>
    <row r="12" ht="28.5" customHeight="1" spans="1:16">
      <c r="A12" s="11" t="str">
        <f>'[1]Small comp'!$A12</f>
        <v>SMA020</v>
      </c>
      <c r="B12" s="12" t="str">
        <f>'[1]Small comp'!$B12</f>
        <v>SC21CL </v>
      </c>
      <c r="C12" s="352"/>
      <c r="D12" s="362">
        <f>'[1]Small comp'!D12</f>
        <v>0.875</v>
      </c>
      <c r="E12" s="363">
        <f>'[1]Small comp'!$E12</f>
        <v>0</v>
      </c>
      <c r="F12" s="361" t="str">
        <f>'[1]Small comp'!F12</f>
        <v>c/w relay box</v>
      </c>
      <c r="G12" s="361" t="str">
        <f>'[1]Small comp'!H12</f>
        <v>0.55*5ft</v>
      </c>
      <c r="H12" s="361" t="str">
        <f>'[1]Small comp'!I12</f>
        <v>2glass door frezzer,4d s/s frezzer, 6d s/s</v>
      </c>
      <c r="I12" s="361"/>
      <c r="J12" s="369">
        <f>'[1]Small comp'!O12</f>
        <v>867.681047765794</v>
      </c>
      <c r="K12" s="373"/>
      <c r="L12" s="20" t="str">
        <f>'[1]Small comp'!$T12</f>
        <v>CS125 Axial fan</v>
      </c>
      <c r="M12" s="281">
        <f>'[1]Small comp'!$W12</f>
        <v>1600.69605603683</v>
      </c>
      <c r="N12" s="177"/>
      <c r="O12" s="39"/>
      <c r="P12" s="39"/>
    </row>
    <row r="13" ht="28.5" customHeight="1" spans="1:16">
      <c r="A13" s="11" t="str">
        <f>'[1]Small comp'!$A13</f>
        <v>SMA021</v>
      </c>
      <c r="B13" s="12" t="str">
        <f>'[1]Small comp'!$B13</f>
        <v>NT6226GK</v>
      </c>
      <c r="C13" s="352"/>
      <c r="D13" s="362"/>
      <c r="E13" s="363"/>
      <c r="F13" s="361"/>
      <c r="G13" s="361"/>
      <c r="H13" s="361"/>
      <c r="I13" s="361"/>
      <c r="J13" s="369">
        <f>'[1]Small comp'!O13</f>
        <v>1047.76579352851</v>
      </c>
      <c r="K13" s="373"/>
      <c r="L13" s="20"/>
      <c r="M13" s="281"/>
      <c r="N13" s="177"/>
      <c r="O13" s="39"/>
      <c r="P13" s="39"/>
    </row>
    <row r="14" ht="22.5" spans="1:16">
      <c r="A14" s="11" t="str">
        <f>'[1]Small comp'!$A14</f>
        <v>SMA025.04</v>
      </c>
      <c r="B14" s="45" t="str">
        <f>'[1]Small comp'!$B14</f>
        <v>EEI76C13DJH DC MOTOR (3/8hp)</v>
      </c>
      <c r="C14" s="47" t="s">
        <v>333</v>
      </c>
      <c r="D14" s="362" t="str">
        <f>'[1]Small comp'!D14</f>
        <v>3/8 (0.77amp)</v>
      </c>
      <c r="E14" s="363">
        <f>'[1]Small comp'!$E14</f>
        <v>0</v>
      </c>
      <c r="F14" s="361">
        <f>'[1]Small comp'!F14</f>
        <v>0</v>
      </c>
      <c r="G14" s="361">
        <f>'[1]Small comp'!H14</f>
        <v>0</v>
      </c>
      <c r="H14" s="361" t="str">
        <f>'[1]Small comp'!I14</f>
        <v>2door chiller showcase</v>
      </c>
      <c r="I14" s="361"/>
      <c r="J14" s="369">
        <f>'[1]Small comp'!O14</f>
        <v>368.333333333333</v>
      </c>
      <c r="K14" s="374"/>
      <c r="L14" s="20" t="str">
        <f>'[1]Small comp'!$T14</f>
        <v>CS050 (15 u)</v>
      </c>
      <c r="M14" s="281">
        <f>'[1]Small comp'!$W14</f>
        <v>943.553890195519</v>
      </c>
      <c r="N14" s="169"/>
      <c r="O14" s="39"/>
      <c r="P14" s="39"/>
    </row>
    <row r="15" ht="16" customHeight="1" spans="1:16">
      <c r="A15" s="11" t="str">
        <f>'[1]Small comp'!$A15</f>
        <v>SMA026.01</v>
      </c>
      <c r="B15" s="12" t="str">
        <f>'[1]Small comp'!$B15</f>
        <v>LX95LHBM 1/3HP LG COMP</v>
      </c>
      <c r="C15" s="142"/>
      <c r="D15" s="362" t="str">
        <f>'[1]Small comp'!D15</f>
        <v>1/3HP C/W RUN CAP</v>
      </c>
      <c r="E15" s="363" t="str">
        <f>'[1]Small comp'!$E15</f>
        <v>QA110/AE4440</v>
      </c>
      <c r="F15" s="361">
        <f>'[1]Small comp'!F15</f>
        <v>0</v>
      </c>
      <c r="G15" s="361">
        <f>'[1]Small comp'!H15</f>
        <v>0</v>
      </c>
      <c r="H15" s="361" t="str">
        <f>'[1]Small comp'!I15</f>
        <v>counter frezzer 6ft</v>
      </c>
      <c r="I15" s="361"/>
      <c r="J15" s="369">
        <f>'[1]Small comp'!O15</f>
        <v>280.07662835249</v>
      </c>
      <c r="K15" s="374"/>
      <c r="L15" s="20" t="str">
        <f>'[1]Small comp'!$T15</f>
        <v>CS033 (10 u)</v>
      </c>
      <c r="M15" s="281">
        <f>'[1]Small comp'!$W15</f>
        <v>826.965832754104</v>
      </c>
      <c r="N15" s="169"/>
      <c r="O15" s="39"/>
      <c r="P15" s="39"/>
    </row>
    <row r="16" ht="15" customHeight="1" spans="1:16">
      <c r="A16" s="11" t="str">
        <f>'[1]Small comp'!$A16</f>
        <v>SMA026.08</v>
      </c>
      <c r="B16" s="832" t="str">
        <f>'[1]Small comp'!$B16</f>
        <v>NF21K5131FU 3/8HP R134 LT</v>
      </c>
      <c r="C16" s="141" t="s">
        <v>334</v>
      </c>
      <c r="D16" s="362" t="str">
        <f>'[1]Small comp'!D16</f>
        <v>3/8HP C/W RUN CAP</v>
      </c>
      <c r="E16" s="363" t="str">
        <f>'[1]Small comp'!$E16</f>
        <v>2PCS</v>
      </c>
      <c r="F16" s="361">
        <f>'[1]Small comp'!F16</f>
        <v>0</v>
      </c>
      <c r="G16" s="361">
        <f>'[1]Small comp'!H16</f>
        <v>0</v>
      </c>
      <c r="H16" s="361">
        <f>'[1]Small comp'!I16</f>
        <v>0</v>
      </c>
      <c r="I16" s="361"/>
      <c r="J16" s="369">
        <f>'[1]Small comp'!O16</f>
        <v>342.698412698413</v>
      </c>
      <c r="K16" s="374"/>
      <c r="L16" s="20">
        <f>'[1]Small comp'!$T16</f>
        <v>0</v>
      </c>
      <c r="M16" s="281">
        <f>'[1]Small comp'!$W16</f>
        <v>0</v>
      </c>
      <c r="N16" s="175"/>
      <c r="O16" s="39"/>
      <c r="P16" s="39"/>
    </row>
    <row r="17" spans="1:16">
      <c r="A17" s="11" t="str">
        <f>'[1]Small comp'!$A17</f>
        <v>SMA026.10</v>
      </c>
      <c r="B17" s="832" t="str">
        <f>'[1]Small comp'!$B17</f>
        <v>NF26K5131FZ 3/8HP R134</v>
      </c>
      <c r="C17" s="142"/>
      <c r="D17" s="362" t="str">
        <f>'[1]Small comp'!D17</f>
        <v>3/8 MED TEMP</v>
      </c>
      <c r="E17" s="363" t="str">
        <f>'[1]Small comp'!$E17</f>
        <v>4PCS</v>
      </c>
      <c r="F17" s="361">
        <f>'[1]Small comp'!F17</f>
        <v>0</v>
      </c>
      <c r="G17" s="361">
        <f>'[1]Small comp'!H17</f>
        <v>0</v>
      </c>
      <c r="H17" s="361">
        <f>'[1]Small comp'!I17</f>
        <v>0</v>
      </c>
      <c r="I17" s="361"/>
      <c r="J17" s="369">
        <f>'[1]Small comp'!O17</f>
        <v>348.095238095238</v>
      </c>
      <c r="K17" s="374"/>
      <c r="L17" s="20">
        <f>'[1]Small comp'!$T17</f>
        <v>0</v>
      </c>
      <c r="M17" s="281">
        <f>'[1]Small comp'!$W17</f>
        <v>0</v>
      </c>
      <c r="N17" s="176"/>
      <c r="O17" s="39"/>
      <c r="P17" s="39"/>
    </row>
    <row r="18" spans="1:16">
      <c r="A18" s="11" t="str">
        <f>'[1]Small comp'!$A18</f>
        <v>SMA026.11</v>
      </c>
      <c r="B18" s="832" t="str">
        <f>'[1]Small comp'!$B18</f>
        <v>NF26K5111FZ 1/3HP R134</v>
      </c>
      <c r="C18" s="142"/>
      <c r="D18" s="362" t="str">
        <f>'[1]Small comp'!D18</f>
        <v>1/3 MED TEMP</v>
      </c>
      <c r="E18" s="363" t="str">
        <f>'[1]Small comp'!$E18</f>
        <v>3PCS</v>
      </c>
      <c r="F18" s="361">
        <f>'[1]Small comp'!F18</f>
        <v>0</v>
      </c>
      <c r="G18" s="361">
        <f>'[1]Small comp'!H18</f>
        <v>0</v>
      </c>
      <c r="H18" s="361">
        <f>'[1]Small comp'!I18</f>
        <v>0</v>
      </c>
      <c r="I18" s="361"/>
      <c r="J18" s="369">
        <f>'[1]Small comp'!O18</f>
        <v>321.393034825871</v>
      </c>
      <c r="K18" s="374"/>
      <c r="L18" s="20">
        <f>'[1]Small comp'!$T18</f>
        <v>0</v>
      </c>
      <c r="M18" s="281">
        <f>'[1]Small comp'!$W18</f>
        <v>0</v>
      </c>
      <c r="N18" s="176"/>
      <c r="O18" s="39"/>
      <c r="P18" s="39"/>
    </row>
    <row r="19" spans="1:16">
      <c r="A19" s="11" t="str">
        <f>'[1]Small comp'!$A19</f>
        <v>SMA026.12</v>
      </c>
      <c r="B19" s="832" t="str">
        <f>'[1]Small comp'!$B19</f>
        <v>ENV4A5G-L2J 1/2hp inverter</v>
      </c>
      <c r="C19" s="142"/>
      <c r="D19" s="362" t="str">
        <f>'[1]Small comp'!D19</f>
        <v>15.3cc variable speed R600</v>
      </c>
      <c r="E19" s="363" t="str">
        <f>'[1]Small comp'!$E19</f>
        <v>1PC</v>
      </c>
      <c r="F19" s="361">
        <f>'[1]Small comp'!F19</f>
        <v>0</v>
      </c>
      <c r="G19" s="361">
        <f>'[1]Small comp'!H19</f>
        <v>0</v>
      </c>
      <c r="H19" s="361">
        <f>'[1]Small comp'!I19</f>
        <v>0</v>
      </c>
      <c r="I19" s="361"/>
      <c r="J19" s="369">
        <f>'[1]Small comp'!O19</f>
        <v>397.857142857143</v>
      </c>
      <c r="K19" s="374"/>
      <c r="L19" s="20">
        <f>'[1]Small comp'!$T19</f>
        <v>0</v>
      </c>
      <c r="M19" s="281">
        <f>'[1]Small comp'!$W19</f>
        <v>0</v>
      </c>
      <c r="N19" s="176"/>
      <c r="O19" s="39"/>
      <c r="P19" s="39"/>
    </row>
    <row r="20" spans="1:16">
      <c r="A20" s="11" t="str">
        <f>'[1]Small comp'!$A20</f>
        <v>SMA026.13</v>
      </c>
      <c r="B20" s="832" t="str">
        <f>'[1]Small comp'!$B20</f>
        <v>NC1MV90ASR</v>
      </c>
      <c r="C20" s="143"/>
      <c r="D20" s="362" t="str">
        <f>'[1]Small comp'!D20</f>
        <v>90cc variable speed R134</v>
      </c>
      <c r="E20" s="363" t="str">
        <f>'[1]Small comp'!$E20</f>
        <v>1PC</v>
      </c>
      <c r="F20" s="361">
        <f>'[1]Small comp'!F20</f>
        <v>0</v>
      </c>
      <c r="G20" s="361">
        <f>'[1]Small comp'!H20</f>
        <v>0</v>
      </c>
      <c r="H20" s="361">
        <f>'[1]Small comp'!I20</f>
        <v>0</v>
      </c>
      <c r="I20" s="361"/>
      <c r="J20" s="369">
        <f>'[1]Small comp'!O20</f>
        <v>390</v>
      </c>
      <c r="K20" s="374"/>
      <c r="L20" s="20">
        <f>'[1]Small comp'!$T20</f>
        <v>0</v>
      </c>
      <c r="M20" s="281">
        <f>'[1]Small comp'!$W20</f>
        <v>0</v>
      </c>
      <c r="N20" s="177"/>
      <c r="O20" s="39"/>
      <c r="P20" s="39"/>
    </row>
    <row r="21" spans="1:16">
      <c r="A21" s="11" t="str">
        <f>'[1]Small comp'!$A21</f>
        <v>SMA026.14</v>
      </c>
      <c r="B21" s="12" t="str">
        <f>'[1]Small comp'!$B21</f>
        <v>SE30</v>
      </c>
      <c r="C21" s="364" t="s">
        <v>335</v>
      </c>
      <c r="D21" s="365" t="s">
        <v>336</v>
      </c>
      <c r="E21" s="363"/>
      <c r="F21" s="361"/>
      <c r="G21" s="361"/>
      <c r="H21" s="361"/>
      <c r="I21" s="361"/>
      <c r="J21" s="369">
        <f>'[1]Small comp'!O21</f>
        <v>175.795454545455</v>
      </c>
      <c r="K21" s="374"/>
      <c r="L21" s="20">
        <f>'[1]Small comp'!$T21</f>
        <v>0</v>
      </c>
      <c r="M21" s="281">
        <f>'[1]Small comp'!$W21</f>
        <v>0</v>
      </c>
      <c r="N21" s="176"/>
      <c r="O21" s="39"/>
      <c r="P21" s="39"/>
    </row>
    <row r="22" spans="1:16">
      <c r="A22" s="11" t="str">
        <f>'[1]Small comp'!$A22</f>
        <v>SMA026.15</v>
      </c>
      <c r="B22" s="12" t="str">
        <f>'[1]Small comp'!$B22</f>
        <v>SE40</v>
      </c>
      <c r="C22" s="364"/>
      <c r="D22" s="365" t="s">
        <v>337</v>
      </c>
      <c r="E22" s="363"/>
      <c r="F22" s="361"/>
      <c r="G22" s="361"/>
      <c r="H22" s="361"/>
      <c r="I22" s="361"/>
      <c r="J22" s="369">
        <f>'[1]Small comp'!O22</f>
        <v>183.522727272727</v>
      </c>
      <c r="K22" s="374"/>
      <c r="L22" s="20">
        <f>'[1]Small comp'!$T22</f>
        <v>0</v>
      </c>
      <c r="M22" s="281">
        <f>'[1]Small comp'!$W22</f>
        <v>0</v>
      </c>
      <c r="N22" s="176"/>
      <c r="O22" s="39"/>
      <c r="P22" s="39"/>
    </row>
    <row r="23" spans="1:16">
      <c r="A23" s="11" t="str">
        <f>'[1]Small comp'!$A23</f>
        <v>SMA030.01</v>
      </c>
      <c r="B23" s="12" t="str">
        <f>'[1]Small comp'!$B23</f>
        <v>L65CI</v>
      </c>
      <c r="C23" s="213" t="s">
        <v>338</v>
      </c>
      <c r="D23" s="362" t="str">
        <f>'[1]Small comp'!D23</f>
        <v>1/6hp</v>
      </c>
      <c r="E23" s="363" t="str">
        <f>'[1]Small comp'!$E23</f>
        <v>QB66</v>
      </c>
      <c r="F23" s="361">
        <f>'[1]Small comp'!F23</f>
        <v>0</v>
      </c>
      <c r="G23" s="361" t="str">
        <f>'[1]Small comp'!H23</f>
        <v>0.028*4ft</v>
      </c>
      <c r="H23" s="361">
        <f>'[1]Small comp'!I23</f>
        <v>0</v>
      </c>
      <c r="I23" s="361"/>
      <c r="J23" s="369">
        <f>'[1]Small comp'!O23</f>
        <v>188.352272727273</v>
      </c>
      <c r="K23" s="374"/>
      <c r="L23" s="20">
        <f>'[1]Small comp'!$T23</f>
        <v>0</v>
      </c>
      <c r="M23" s="281">
        <f>'[1]Small comp'!$W23</f>
        <v>0</v>
      </c>
      <c r="N23" s="175"/>
      <c r="O23" s="39"/>
      <c r="P23" s="39"/>
    </row>
    <row r="24" spans="1:16">
      <c r="A24" s="11" t="str">
        <f>'[1]Small comp'!$A24</f>
        <v>SMA030.02</v>
      </c>
      <c r="B24" s="12" t="str">
        <f>'[1]Small comp'!$B24</f>
        <v>L72CZ1</v>
      </c>
      <c r="C24" s="213"/>
      <c r="D24" s="362" t="str">
        <f>'[1]Small comp'!D24</f>
        <v>1/5hp c/w run cap 3uf</v>
      </c>
      <c r="E24" s="363" t="str">
        <f>'[1]Small comp'!$E24</f>
        <v>QB73</v>
      </c>
      <c r="F24" s="361">
        <f>'[1]Small comp'!F24</f>
        <v>0</v>
      </c>
      <c r="G24" s="361" t="str">
        <f>'[1]Small comp'!H24</f>
        <v>0.036*4ft</v>
      </c>
      <c r="H24" s="361">
        <f>'[1]Small comp'!I24</f>
        <v>0</v>
      </c>
      <c r="I24" s="361"/>
      <c r="J24" s="369">
        <f>'[1]Small comp'!O24</f>
        <v>204.772727272727</v>
      </c>
      <c r="K24" s="374"/>
      <c r="L24" s="20" t="str">
        <f>'[1]Small comp'!$T24</f>
        <v>CS025</v>
      </c>
      <c r="M24" s="281">
        <f>'[1]Small comp'!$W24</f>
        <v>503.430822673401</v>
      </c>
      <c r="N24" s="176"/>
      <c r="O24" s="39"/>
      <c r="P24" s="39"/>
    </row>
    <row r="25" spans="1:16">
      <c r="A25" s="11" t="str">
        <f>'[1]Small comp'!$A25</f>
        <v>SMA030.02A</v>
      </c>
      <c r="B25" s="12" t="str">
        <f>'[1]Small comp'!$B25</f>
        <v>L76CZ1</v>
      </c>
      <c r="C25" s="213"/>
      <c r="D25" s="362" t="str">
        <f>'[1]Small comp'!D25</f>
        <v>1/4hpc/w run cap 3uf</v>
      </c>
      <c r="E25" s="363" t="str">
        <f>'[1]Small comp'!$E25</f>
        <v>QB86</v>
      </c>
      <c r="F25" s="361">
        <f>'[1]Small comp'!F25</f>
        <v>0</v>
      </c>
      <c r="G25" s="361">
        <f>'[1]Small comp'!H25</f>
        <v>0</v>
      </c>
      <c r="H25" s="361">
        <f>'[1]Small comp'!I25</f>
        <v>0</v>
      </c>
      <c r="I25" s="361"/>
      <c r="J25" s="369">
        <f>'[1]Small comp'!O25</f>
        <v>208.333333333333</v>
      </c>
      <c r="K25" s="374"/>
      <c r="L25" s="20" t="str">
        <f>'[1]Small comp'!$T25</f>
        <v>CS030</v>
      </c>
      <c r="M25" s="281">
        <f>'[1]Small comp'!$W25</f>
        <v>576.845927343923</v>
      </c>
      <c r="N25" s="176"/>
      <c r="O25" s="39"/>
      <c r="P25" s="39"/>
    </row>
    <row r="26" ht="13.5" customHeight="1" spans="1:16">
      <c r="A26" s="11" t="str">
        <f>'[1]Small comp'!$A26</f>
        <v>SMA030.03</v>
      </c>
      <c r="B26" s="12" t="str">
        <f>'[1]Small comp'!$B26</f>
        <v>K230CZ1</v>
      </c>
      <c r="C26" s="213"/>
      <c r="D26" s="362" t="str">
        <f>'[1]Small comp'!D26</f>
        <v>1/4hp 230W c/w Start cap</v>
      </c>
      <c r="E26" s="363" t="str">
        <f>'[1]Small comp'!$E26</f>
        <v>QB91</v>
      </c>
      <c r="F26" s="361" t="str">
        <f>'[1]Small comp'!F26</f>
        <v>50uf</v>
      </c>
      <c r="G26" s="361" t="str">
        <f>'[1]Small comp'!H26</f>
        <v>0.042*54"</v>
      </c>
      <c r="H26" s="361" t="str">
        <f>'[1]Small comp'!I26</f>
        <v>1.2m counter chiller</v>
      </c>
      <c r="I26" s="361"/>
      <c r="J26" s="369">
        <f>'[1]Small comp'!O26</f>
        <v>217.785162950257</v>
      </c>
      <c r="K26" s="374"/>
      <c r="L26" s="20" t="str">
        <f>'[1]Small comp'!$T26</f>
        <v>CS030</v>
      </c>
      <c r="M26" s="281">
        <f>'[1]Small comp'!$W26</f>
        <v>591.411223159218</v>
      </c>
      <c r="N26" s="176"/>
      <c r="O26" s="39"/>
      <c r="P26" s="39"/>
    </row>
    <row r="27" ht="22.5" spans="1:16">
      <c r="A27" s="11" t="str">
        <f>'[1]Small comp'!$A27</f>
        <v>SMA030.05</v>
      </c>
      <c r="B27" s="12" t="str">
        <f>'[1]Small comp'!$B27</f>
        <v>KK270CZ1</v>
      </c>
      <c r="C27" s="213"/>
      <c r="D27" s="362" t="str">
        <f>'[1]Small comp'!D27</f>
        <v>1/3hp 270W c/w Start&amp;Run cap</v>
      </c>
      <c r="E27" s="363" t="str">
        <f>'[1]Small comp'!$E27</f>
        <v>QB110,QA110</v>
      </c>
      <c r="F27" s="361" t="str">
        <f>'[1]Small comp'!F27</f>
        <v>5uf</v>
      </c>
      <c r="G27" s="361" t="str">
        <f>'[1]Small comp'!H27</f>
        <v>0.042*54"</v>
      </c>
      <c r="H27" s="361" t="str">
        <f>'[1]Small comp'!I27</f>
        <v>mini 2door,1.5m counter chiller,1 door display chiller</v>
      </c>
      <c r="I27" s="361"/>
      <c r="J27" s="369">
        <f>'[1]Small comp'!O27</f>
        <v>228.719982847341</v>
      </c>
      <c r="K27" s="374"/>
      <c r="L27" s="20" t="str">
        <f>'[1]Small comp'!$T27</f>
        <v>CS033 (10 u)</v>
      </c>
      <c r="M27" s="281">
        <f>'[1]Small comp'!$W27</f>
        <v>685.956498856839</v>
      </c>
      <c r="N27" s="176"/>
      <c r="O27" s="39"/>
      <c r="P27" s="39"/>
    </row>
    <row r="28" spans="1:16">
      <c r="A28" s="11" t="str">
        <f>'[1]Small comp'!$A28</f>
        <v>SMA030.06</v>
      </c>
      <c r="B28" s="12" t="str">
        <f>'[1]Small comp'!$B28</f>
        <v>K325CZ1</v>
      </c>
      <c r="C28" s="213"/>
      <c r="D28" s="362" t="str">
        <f>'[1]Small comp'!D28</f>
        <v>3/8hp 325W c/w Start&amp;Run cap</v>
      </c>
      <c r="E28" s="363" t="str">
        <f>'[1]Small comp'!$E28</f>
        <v>QA125</v>
      </c>
      <c r="F28" s="361" t="str">
        <f>'[1]Small comp'!F28</f>
        <v>50uf,5uf</v>
      </c>
      <c r="G28" s="361" t="str">
        <f>'[1]Small comp'!H28</f>
        <v>0.042*54"</v>
      </c>
      <c r="H28" s="361" t="str">
        <f>'[1]Small comp'!I28</f>
        <v>1.8m counter chiller,2door piping</v>
      </c>
      <c r="I28" s="361"/>
      <c r="J28" s="369">
        <f>'[1]Small comp'!O28</f>
        <v>245.054713804714</v>
      </c>
      <c r="K28" s="374"/>
      <c r="L28" s="20" t="str">
        <f>'[1]Small comp'!$T28</f>
        <v>CS050 (15 u)</v>
      </c>
      <c r="M28" s="281">
        <f>'[1]Small comp'!$W28</f>
        <v>713.111982262321</v>
      </c>
      <c r="N28" s="176"/>
      <c r="O28" s="39"/>
      <c r="P28" s="39"/>
    </row>
    <row r="29" ht="22.5" spans="1:16">
      <c r="A29" s="11" t="str">
        <f>'[1]Small comp'!$A29</f>
        <v>SMA030.07</v>
      </c>
      <c r="B29" s="12" t="str">
        <f>'[1]Small comp'!$B29</f>
        <v>K375CZ1 1/2hp  </v>
      </c>
      <c r="C29" s="213"/>
      <c r="D29" s="362" t="str">
        <f>'[1]Small comp'!D29</f>
        <v>1/2hp c/w Start&amp;Run cap</v>
      </c>
      <c r="E29" s="363" t="str">
        <f>'[1]Small comp'!$E29</f>
        <v>AE2415Y,QA125</v>
      </c>
      <c r="F29" s="361" t="str">
        <f>'[1]Small comp'!F29</f>
        <v>50uf,5uf</v>
      </c>
      <c r="G29" s="361" t="str">
        <f>'[1]Small comp'!H29</f>
        <v>0.049*54" </v>
      </c>
      <c r="H29" s="361" t="str">
        <f>'[1]Small comp'!I29</f>
        <v>2door chiller showcase,2.1m c.chiller,4d upright</v>
      </c>
      <c r="I29" s="361"/>
      <c r="J29" s="369">
        <f>'[1]Small comp'!O29</f>
        <v>257.28305785124</v>
      </c>
      <c r="K29" s="374"/>
      <c r="L29" s="20" t="str">
        <f>'[1]Small comp'!$T29</f>
        <v>CS050 (15 u)</v>
      </c>
      <c r="M29" s="281">
        <f>'[1]Small comp'!$W29</f>
        <v>739.197829589459</v>
      </c>
      <c r="N29" s="176"/>
      <c r="O29" s="39"/>
      <c r="P29" s="39"/>
    </row>
    <row r="30" ht="16" customHeight="1" spans="1:16">
      <c r="A30" s="11" t="str">
        <f>'[1]Small comp'!$A30</f>
        <v>SMA030.08</v>
      </c>
      <c r="B30" s="12" t="str">
        <f>'[1]Small comp'!$B30</f>
        <v>K400CZ1 1/2hp(B) </v>
      </c>
      <c r="C30" s="213"/>
      <c r="D30" s="362" t="str">
        <f>'[1]Small comp'!D30</f>
        <v>1/2hp(B) C/W Start&amp;Run cap</v>
      </c>
      <c r="E30" s="363" t="str">
        <f>'[1]Small comp'!$E30</f>
        <v>AE2415Y,AE7440</v>
      </c>
      <c r="F30" s="361" t="str">
        <f>'[1]Small comp'!F30</f>
        <v>50uf,6uf</v>
      </c>
      <c r="G30" s="361" t="str">
        <f>'[1]Small comp'!H30</f>
        <v>0.049*54",0.042*54" piping</v>
      </c>
      <c r="H30" s="361" t="str">
        <f>'[1]Small comp'!I30</f>
        <v>3door chiller showcase,4d s/s upright</v>
      </c>
      <c r="I30" s="361"/>
      <c r="J30" s="369">
        <f>'[1]Small comp'!O30</f>
        <v>269.074675324675</v>
      </c>
      <c r="K30" s="374"/>
      <c r="L30" s="20" t="str">
        <f>'[1]Small comp'!$T30</f>
        <v>CS060 (16 u)</v>
      </c>
      <c r="M30" s="281">
        <f>'[1]Small comp'!$W30</f>
        <v>778.447827110796</v>
      </c>
      <c r="N30" s="176"/>
      <c r="O30" s="39"/>
      <c r="P30" s="39"/>
    </row>
    <row r="31" customHeight="1" spans="1:16">
      <c r="A31" s="11" t="str">
        <f>'[1]Small comp'!$A31</f>
        <v>SMA030.09</v>
      </c>
      <c r="B31" s="12" t="str">
        <f>'[1]Small comp'!$B31</f>
        <v>NE2150CK 1/3hp </v>
      </c>
      <c r="C31" s="213" t="s">
        <v>339</v>
      </c>
      <c r="D31" s="362" t="str">
        <f>'[1]Small comp'!D31</f>
        <v>1/3hp 600W c/w start&amp;run cap</v>
      </c>
      <c r="E31" s="363" t="str">
        <f>'[1]Small comp'!$E31</f>
        <v>SC12CL</v>
      </c>
      <c r="F31" s="361">
        <f>'[1]Small comp'!F31</f>
        <v>0</v>
      </c>
      <c r="G31" s="361" t="str">
        <f>'[1]Small comp'!H31</f>
        <v>0.042*54"</v>
      </c>
      <c r="H31" s="361" t="str">
        <f>'[1]Small comp'!I31</f>
        <v>counter frezzer 6ft</v>
      </c>
      <c r="I31" s="361"/>
      <c r="J31" s="369">
        <f>'[1]Small comp'!O31</f>
        <v>447.149294670846</v>
      </c>
      <c r="K31" s="374"/>
      <c r="L31" s="20" t="str">
        <f>'[1]Small comp'!$T31</f>
        <v>CS050 (15 u)</v>
      </c>
      <c r="M31" s="281">
        <f>'[1]Small comp'!$W31</f>
        <v>916.723082114711</v>
      </c>
      <c r="N31" s="176"/>
      <c r="O31" s="39"/>
      <c r="P31" s="39"/>
    </row>
    <row r="32" spans="1:16">
      <c r="A32" s="11" t="str">
        <f>'[1]Small comp'!$A32</f>
        <v>SMA030.10</v>
      </c>
      <c r="B32" s="12" t="str">
        <f>'[1]Small comp'!$B32</f>
        <v>NE2170CK 1/2hp </v>
      </c>
      <c r="C32" s="213"/>
      <c r="D32" s="362" t="str">
        <f>'[1]Small comp'!D32</f>
        <v>1/2hp 700W c/w start&amp;run cap</v>
      </c>
      <c r="E32" s="363" t="str">
        <f>'[1]Small comp'!$E32</f>
        <v>SC15CL</v>
      </c>
      <c r="F32" s="361">
        <f>'[1]Small comp'!F32</f>
        <v>0</v>
      </c>
      <c r="G32" s="361" t="str">
        <f>'[1]Small comp'!H32</f>
        <v>0.049*54"</v>
      </c>
      <c r="H32" s="361" t="str">
        <f>'[1]Small comp'!I32</f>
        <v>4d s/s upright</v>
      </c>
      <c r="I32" s="361"/>
      <c r="J32" s="369">
        <f>'[1]Small comp'!O32</f>
        <v>475.524475524476</v>
      </c>
      <c r="K32" s="374"/>
      <c r="L32" s="20" t="str">
        <f>'[1]Small comp'!$T32</f>
        <v>CS060 (16 u)</v>
      </c>
      <c r="M32" s="281">
        <f>'[1]Small comp'!$W32</f>
        <v>934.941333604302</v>
      </c>
      <c r="N32" s="176"/>
      <c r="O32" s="39"/>
      <c r="P32" s="39"/>
    </row>
    <row r="33" spans="1:16">
      <c r="A33" s="11" t="str">
        <f>'[1]Small comp'!$A33</f>
        <v>SMA030.11</v>
      </c>
      <c r="B33" s="12" t="str">
        <f>'[1]Small comp'!$B33</f>
        <v>NE2178CK 5/8hp </v>
      </c>
      <c r="C33" s="213"/>
      <c r="D33" s="362" t="str">
        <f>'[1]Small comp'!D33</f>
        <v>5/8HP 850W c/w start&amp;run cap</v>
      </c>
      <c r="E33" s="363" t="str">
        <f>'[1]Small comp'!$E33</f>
        <v>SC18CL</v>
      </c>
      <c r="F33" s="361">
        <f>'[1]Small comp'!F33</f>
        <v>0</v>
      </c>
      <c r="G33" s="361" t="str">
        <f>'[1]Small comp'!H33</f>
        <v>0.055*54"</v>
      </c>
      <c r="H33" s="361" t="str">
        <f>'[1]Small comp'!I33</f>
        <v>2d s/s frezzer,4d s/s upright</v>
      </c>
      <c r="I33" s="361"/>
      <c r="J33" s="369">
        <f>'[1]Small comp'!O33</f>
        <v>493.371212121212</v>
      </c>
      <c r="K33" s="374"/>
      <c r="L33" s="20" t="str">
        <f>'[1]Small comp'!$T33</f>
        <v>CS075</v>
      </c>
      <c r="M33" s="281">
        <f>'[1]Small comp'!$W33</f>
        <v>1010.38138472818</v>
      </c>
      <c r="N33" s="176"/>
      <c r="O33" s="39"/>
      <c r="P33" s="39"/>
    </row>
    <row r="34" spans="1:16">
      <c r="A34" s="11" t="str">
        <f>'[1]Small comp'!$A34</f>
        <v>SMA030.12</v>
      </c>
      <c r="B34" s="12" t="str">
        <f>'[1]Small comp'!$B34</f>
        <v>NE2180CK 3/4hp</v>
      </c>
      <c r="C34" s="213"/>
      <c r="D34" s="362" t="str">
        <f>'[1]Small comp'!D34</f>
        <v>3/4HP 910W c/w start&amp;run cap</v>
      </c>
      <c r="E34" s="363" t="str">
        <f>'[1]Small comp'!$E34</f>
        <v>SC18CL</v>
      </c>
      <c r="F34" s="361">
        <f>'[1]Small comp'!F34</f>
        <v>0</v>
      </c>
      <c r="G34" s="361" t="str">
        <f>'[1]Small comp'!H34</f>
        <v>0.055*54"</v>
      </c>
      <c r="H34" s="361" t="str">
        <f>'[1]Small comp'!I34</f>
        <v>4d s/s frezzer,6d s/s upright</v>
      </c>
      <c r="I34" s="361"/>
      <c r="J34" s="369">
        <f>'[1]Small comp'!O34</f>
        <v>505.244755244755</v>
      </c>
      <c r="K34" s="374"/>
      <c r="L34" s="20" t="str">
        <f>'[1]Small comp'!$T34</f>
        <v>CS100</v>
      </c>
      <c r="M34" s="281">
        <f>'[1]Small comp'!$W34</f>
        <v>1086.56562163815</v>
      </c>
      <c r="N34" s="176"/>
      <c r="O34" s="39"/>
      <c r="P34" s="39"/>
    </row>
    <row r="35" spans="1:16">
      <c r="A35" s="11" t="str">
        <f>'[1]Small comp'!$A35</f>
        <v>SMA030.14</v>
      </c>
      <c r="B35" s="12" t="str">
        <f>'[1]Small comp'!$B35</f>
        <v>NCT2195CK 1hp</v>
      </c>
      <c r="C35" s="213"/>
      <c r="D35" s="362" t="str">
        <f>'[1]Small comp'!D35</f>
        <v>1HP 1100W c/w start&amp;run cap</v>
      </c>
      <c r="E35" s="363" t="str">
        <f>'[1]Small comp'!$E35</f>
        <v>WJ2450Z</v>
      </c>
      <c r="F35" s="361">
        <f>'[1]Small comp'!F35</f>
        <v>0</v>
      </c>
      <c r="G35" s="361" t="str">
        <f>'[1]Small comp'!H35</f>
        <v>0.049*54"*2</v>
      </c>
      <c r="H35" s="361" t="str">
        <f>'[1]Small comp'!I35</f>
        <v>2d frezzer glass,6d s/s frezzer</v>
      </c>
      <c r="I35" s="361"/>
      <c r="J35" s="369">
        <f>'[1]Small comp'!O35</f>
        <v>882.840909090909</v>
      </c>
      <c r="K35" s="374"/>
      <c r="L35" s="20" t="str">
        <f>'[1]Small comp'!$T35</f>
        <v>CS145 Axial fan</v>
      </c>
      <c r="M35" s="281">
        <f>'[1]Small comp'!$W35</f>
        <v>1593.09876288467</v>
      </c>
      <c r="N35" s="176"/>
      <c r="O35" s="39"/>
      <c r="P35" s="39"/>
    </row>
    <row r="36" customHeight="1" spans="1:16">
      <c r="A36" s="11" t="str">
        <f>'[1]Small comp'!$A36</f>
        <v>SMA030.15</v>
      </c>
      <c r="B36" s="12" t="str">
        <f>'[1]Small comp'!$B36</f>
        <v>NCT2212CK 1 1/2hp</v>
      </c>
      <c r="C36" s="213"/>
      <c r="D36" s="362" t="str">
        <f>'[1]Small comp'!D36</f>
        <v>1 1/2HP1400W  c/w start&amp;run cap</v>
      </c>
      <c r="E36" s="363" t="str">
        <f>'[1]Small comp'!$E36</f>
        <v>AW2464Z</v>
      </c>
      <c r="F36" s="361">
        <f>'[1]Small comp'!F36</f>
        <v>0</v>
      </c>
      <c r="G36" s="361" t="str">
        <f>'[1]Small comp'!H36</f>
        <v>0.049*54"*2</v>
      </c>
      <c r="H36" s="361" t="str">
        <f>'[1]Small comp'!I36</f>
        <v>3d frezzer glass</v>
      </c>
      <c r="I36" s="361"/>
      <c r="J36" s="369">
        <f>'[1]Small comp'!O36</f>
        <v>1016.93825042882</v>
      </c>
      <c r="K36" s="374"/>
      <c r="L36" s="20" t="str">
        <f>'[1]Small comp'!$T36</f>
        <v>CS170 Axial fan</v>
      </c>
      <c r="M36" s="281">
        <f>'[1]Small comp'!$W36</f>
        <v>1892.85404804241</v>
      </c>
      <c r="N36" s="176"/>
      <c r="O36" s="39"/>
      <c r="P36" s="39"/>
    </row>
    <row r="37" ht="15" customHeight="1" spans="1:16">
      <c r="A37" s="11" t="str">
        <f>'[1]Small comp'!$A44</f>
        <v>SMA030.16</v>
      </c>
      <c r="B37" s="12" t="str">
        <f>'[1]Small comp'!$B44</f>
        <v>LZ58CU</v>
      </c>
      <c r="C37" s="213" t="s">
        <v>340</v>
      </c>
      <c r="D37" s="362" t="str">
        <f>'[1]Small comp'!D44</f>
        <v>1/3hp 275W c/w run cap</v>
      </c>
      <c r="E37" s="363" t="str">
        <f>'[1]Small comp'!$E44</f>
        <v>QB110</v>
      </c>
      <c r="F37" s="361" t="str">
        <f>'[1]Small comp'!F44</f>
        <v>3uf</v>
      </c>
      <c r="G37" s="361" t="str">
        <f>'[1]Small comp'!H44</f>
        <v>0.036*76"</v>
      </c>
      <c r="H37" s="361">
        <f>'[1]Small comp'!I44</f>
        <v>0</v>
      </c>
      <c r="I37" s="361"/>
      <c r="J37" s="369">
        <f>'[1]Small comp'!O44</f>
        <v>223.232323232323</v>
      </c>
      <c r="K37" s="374"/>
      <c r="L37" s="20" t="str">
        <f>'[1]Small comp'!$T44</f>
        <v>CS050 (15 u)</v>
      </c>
      <c r="M37" s="281">
        <f>'[1]Small comp'!$W44</f>
        <v>664.513486155115</v>
      </c>
      <c r="N37" s="176"/>
      <c r="O37" s="39"/>
      <c r="P37" s="39"/>
    </row>
    <row r="38" spans="1:16">
      <c r="A38" s="11" t="str">
        <f>'[1]Small comp'!$A45</f>
        <v>SMA030.17</v>
      </c>
      <c r="B38" s="12" t="str">
        <f>'[1]Small comp'!$B45</f>
        <v>LZ68CU1</v>
      </c>
      <c r="C38" s="213"/>
      <c r="D38" s="362" t="str">
        <f>'[1]Small comp'!D45</f>
        <v>3/8hp 325W c/w run cap</v>
      </c>
      <c r="E38" s="363" t="str">
        <f>'[1]Small comp'!$E45</f>
        <v>QA125</v>
      </c>
      <c r="F38" s="361" t="str">
        <f>'[1]Small comp'!F45</f>
        <v>4uf</v>
      </c>
      <c r="G38" s="361" t="str">
        <f>'[1]Small comp'!H45</f>
        <v>0.036*59"</v>
      </c>
      <c r="H38" s="361" t="str">
        <f>'[1]Small comp'!I45</f>
        <v>5ft counter chiller</v>
      </c>
      <c r="I38" s="361"/>
      <c r="J38" s="369">
        <f>'[1]Small comp'!O45</f>
        <v>229.671717171717</v>
      </c>
      <c r="K38" s="374"/>
      <c r="L38" s="20" t="str">
        <f>'[1]Small comp'!$T45</f>
        <v>CS050 (15 u)</v>
      </c>
      <c r="M38" s="281">
        <f>'[1]Small comp'!$W45</f>
        <v>678.636862778493</v>
      </c>
      <c r="N38" s="176"/>
      <c r="O38" s="39"/>
      <c r="P38" s="39"/>
    </row>
    <row r="39" ht="17.25" customHeight="1" spans="1:16">
      <c r="A39" s="11" t="str">
        <f>'[1]Small comp'!$A46</f>
        <v>SMA030.18</v>
      </c>
      <c r="B39" s="12" t="str">
        <f>'[1]Small comp'!$B46</f>
        <v>LZ76CU</v>
      </c>
      <c r="C39" s="213"/>
      <c r="D39" s="362" t="str">
        <f>'[1]Small comp'!D46</f>
        <v>1/2hp 380W c/w run cap</v>
      </c>
      <c r="E39" s="363" t="str">
        <f>'[1]Small comp'!$E46</f>
        <v>AE2415Y</v>
      </c>
      <c r="F39" s="361" t="str">
        <f>'[1]Small comp'!F46</f>
        <v>4uf</v>
      </c>
      <c r="G39" s="361" t="str">
        <f>'[1]Small comp'!H46</f>
        <v>0.042*54"</v>
      </c>
      <c r="H39" s="361">
        <f>'[1]Small comp'!I46</f>
        <v>0</v>
      </c>
      <c r="I39" s="361"/>
      <c r="J39" s="369">
        <f>'[1]Small comp'!O46</f>
        <v>240.833333333333</v>
      </c>
      <c r="K39" s="374"/>
      <c r="L39" s="20" t="str">
        <f>'[1]Small comp'!$T46</f>
        <v>CS060 (16 u)</v>
      </c>
      <c r="M39" s="281">
        <f>'[1]Small comp'!$W46</f>
        <v>711.294147457116</v>
      </c>
      <c r="N39" s="176"/>
      <c r="O39" s="39"/>
      <c r="P39" s="39"/>
    </row>
    <row r="40" ht="15" customHeight="1" spans="1:16">
      <c r="A40" s="11" t="str">
        <f>'[1]Small comp'!$A47</f>
        <v>SMA030.19</v>
      </c>
      <c r="B40" s="12" t="str">
        <f>'[1]Small comp'!$B47</f>
        <v>LU83CU</v>
      </c>
      <c r="C40" s="213"/>
      <c r="D40" s="362" t="str">
        <f>'[1]Small comp'!D47</f>
        <v>1/2hp 400W c/w start&amp;run cap</v>
      </c>
      <c r="E40" s="363" t="str">
        <f>'[1]Small comp'!$E47</f>
        <v>AE2415Y</v>
      </c>
      <c r="F40" s="361">
        <f>'[1]Small comp'!F47</f>
        <v>0</v>
      </c>
      <c r="G40" s="361" t="str">
        <f>'[1]Small comp'!H47</f>
        <v>0.049*54"</v>
      </c>
      <c r="H40" s="361" t="str">
        <f>'[1]Small comp'!I47</f>
        <v>2door chiller showcase,4d s/s</v>
      </c>
      <c r="I40" s="361"/>
      <c r="J40" s="369">
        <f>'[1]Small comp'!O47</f>
        <v>255.429292929293</v>
      </c>
      <c r="K40" s="374"/>
      <c r="L40" s="20" t="str">
        <f>'[1]Small comp'!$T47</f>
        <v>CS060 (16 u)</v>
      </c>
      <c r="M40" s="281">
        <f>'[1]Small comp'!$W47</f>
        <v>721.719832882802</v>
      </c>
      <c r="N40" s="176"/>
      <c r="O40" s="39"/>
      <c r="P40" s="39"/>
    </row>
    <row r="41" spans="1:16">
      <c r="A41" s="11" t="str">
        <f>'[1]Small comp'!$A48</f>
        <v>SMA030.20</v>
      </c>
      <c r="B41" s="12" t="str">
        <f>'[1]Small comp'!$B48</f>
        <v>KK480CU1</v>
      </c>
      <c r="C41" s="213"/>
      <c r="D41" s="362" t="str">
        <f>'[1]Small comp'!D48</f>
        <v>5/8hp 480W c/w run&amp;start cap</v>
      </c>
      <c r="E41" s="363" t="str">
        <f>'[1]Small comp'!$E48</f>
        <v>AE7440</v>
      </c>
      <c r="F41" s="361">
        <f>'[1]Small comp'!F48</f>
        <v>0</v>
      </c>
      <c r="G41" s="361" t="str">
        <f>'[1]Small comp'!H48</f>
        <v>0.049*54"</v>
      </c>
      <c r="H41" s="361" t="str">
        <f>'[1]Small comp'!I48</f>
        <v>3door chiller showcase,4d s/s</v>
      </c>
      <c r="I41" s="361"/>
      <c r="J41" s="369">
        <f>'[1]Small comp'!O48</f>
        <v>314.457070707071</v>
      </c>
      <c r="K41" s="374"/>
      <c r="L41" s="20" t="str">
        <f>'[1]Small comp'!$T48</f>
        <v>CS075</v>
      </c>
      <c r="M41" s="281">
        <f>'[1]Small comp'!$W48</f>
        <v>835.597834944634</v>
      </c>
      <c r="N41" s="176"/>
      <c r="O41" s="39"/>
      <c r="P41" s="39"/>
    </row>
    <row r="42" spans="1:16">
      <c r="A42" s="11" t="str">
        <f>'[1]Small comp'!$A49</f>
        <v>SMA030.21</v>
      </c>
      <c r="B42" s="12" t="str">
        <f>'[1]Small comp'!$B49</f>
        <v>KK550CU</v>
      </c>
      <c r="C42" s="213"/>
      <c r="D42" s="362" t="str">
        <f>'[1]Small comp'!D49</f>
        <v>3/4hp 550W c/w run&amp;start cap</v>
      </c>
      <c r="E42" s="363" t="str">
        <f>'[1]Small comp'!$E49</f>
        <v>WJ9460</v>
      </c>
      <c r="F42" s="361">
        <f>'[1]Small comp'!F49</f>
        <v>0</v>
      </c>
      <c r="G42" s="361" t="str">
        <f>'[1]Small comp'!H49</f>
        <v>0.049*54"</v>
      </c>
      <c r="H42" s="361">
        <f>'[1]Small comp'!I49</f>
        <v>0</v>
      </c>
      <c r="I42" s="361"/>
      <c r="J42" s="369">
        <f>'[1]Small comp'!O49</f>
        <v>457.19696969697</v>
      </c>
      <c r="K42" s="374"/>
      <c r="L42" s="20" t="str">
        <f>'[1]Small comp'!$T49</f>
        <v>CS075</v>
      </c>
      <c r="M42" s="281">
        <f>'[1]Small comp'!$W49</f>
        <v>937.554905651704</v>
      </c>
      <c r="N42" s="176"/>
      <c r="O42" s="39"/>
      <c r="P42" s="39"/>
    </row>
    <row r="43" spans="1:16">
      <c r="A43" s="11" t="str">
        <f>'[1]Small comp'!$A50</f>
        <v>SMA030.22</v>
      </c>
      <c r="B43" s="12" t="str">
        <f>'[1]Small comp'!$B50</f>
        <v>KK650CU</v>
      </c>
      <c r="C43" s="213"/>
      <c r="D43" s="362" t="str">
        <f>'[1]Small comp'!D50</f>
        <v>1/2hp 650W c/w run&amp;start cap</v>
      </c>
      <c r="E43" s="363" t="str">
        <f>'[1]Small comp'!$E50</f>
        <v>SC15CL</v>
      </c>
      <c r="F43" s="361">
        <f>'[1]Small comp'!F50</f>
        <v>0</v>
      </c>
      <c r="G43" s="361" t="str">
        <f>'[1]Small comp'!H50</f>
        <v>0.049*54"</v>
      </c>
      <c r="H43" s="361">
        <f>'[1]Small comp'!I50</f>
        <v>0</v>
      </c>
      <c r="I43" s="361"/>
      <c r="J43" s="369">
        <f>'[1]Small comp'!O50</f>
        <v>488.320707070707</v>
      </c>
      <c r="K43" s="374"/>
      <c r="L43" s="20" t="str">
        <f>'[1]Small comp'!$T50</f>
        <v>CS075</v>
      </c>
      <c r="M43" s="281">
        <f>'[1]Small comp'!$W50</f>
        <v>959.786146632945</v>
      </c>
      <c r="N43" s="176"/>
      <c r="O43" s="39"/>
      <c r="P43" s="39"/>
    </row>
    <row r="44" spans="1:16">
      <c r="A44" s="11" t="str">
        <f>'[1]Small comp'!$A51</f>
        <v>SMA030.23</v>
      </c>
      <c r="B44" s="12" t="str">
        <f>'[1]Small comp'!$B51</f>
        <v>NE2168CU</v>
      </c>
      <c r="C44" s="213"/>
      <c r="D44" s="362" t="str">
        <f>'[1]Small comp'!D51</f>
        <v>5/8hp 750W c/w run&amp;start cap</v>
      </c>
      <c r="E44" s="363" t="str">
        <f>'[1]Small comp'!$E51</f>
        <v>SC15CL</v>
      </c>
      <c r="F44" s="361">
        <f>'[1]Small comp'!F51</f>
        <v>0</v>
      </c>
      <c r="G44" s="361" t="str">
        <f>'[1]Small comp'!H51</f>
        <v>0.049*54"</v>
      </c>
      <c r="H44" s="361">
        <f>'[1]Small comp'!I51</f>
        <v>0</v>
      </c>
      <c r="I44" s="361"/>
      <c r="J44" s="369">
        <f>'[1]Small comp'!O51</f>
        <v>535.542929292929</v>
      </c>
      <c r="K44" s="374"/>
      <c r="L44" s="20" t="str">
        <f>'[1]Small comp'!$T51</f>
        <v>CS075</v>
      </c>
      <c r="M44" s="281">
        <f>'[1]Small comp'!$W51</f>
        <v>993.516305363104</v>
      </c>
      <c r="N44" s="176"/>
      <c r="O44" s="39"/>
      <c r="P44" s="39"/>
    </row>
    <row r="45" spans="1:16">
      <c r="A45" s="11" t="str">
        <f>'[1]Small comp'!$A52</f>
        <v>SMA030.24</v>
      </c>
      <c r="B45" s="12" t="str">
        <f>'[1]Small comp'!$B52</f>
        <v>NE2178CU</v>
      </c>
      <c r="C45" s="213"/>
      <c r="D45" s="362" t="str">
        <f>'[1]Small comp'!D52</f>
        <v>3/4hp 810W c/w run&amp;start cap</v>
      </c>
      <c r="E45" s="363" t="str">
        <f>'[1]Small comp'!$E52</f>
        <v>SC18CL</v>
      </c>
      <c r="F45" s="361">
        <f>'[1]Small comp'!F52</f>
        <v>0</v>
      </c>
      <c r="G45" s="361" t="str">
        <f>'[1]Small comp'!H52</f>
        <v>0.049*54"</v>
      </c>
      <c r="H45" s="361">
        <f>'[1]Small comp'!I52</f>
        <v>0</v>
      </c>
      <c r="I45" s="361"/>
      <c r="J45" s="369">
        <f>'[1]Small comp'!O52</f>
        <v>572.032828282828</v>
      </c>
      <c r="K45" s="374"/>
      <c r="L45" s="20" t="str">
        <f>'[1]Small comp'!$T52</f>
        <v>CS100</v>
      </c>
      <c r="M45" s="281">
        <f>'[1]Small comp'!$W52</f>
        <v>1078.13308195561</v>
      </c>
      <c r="N45" s="176"/>
      <c r="O45" s="39"/>
      <c r="P45" s="39"/>
    </row>
    <row r="46" spans="1:16">
      <c r="A46" s="11" t="str">
        <f>'[1]Small comp'!$A53</f>
        <v>SMA030.25</v>
      </c>
      <c r="B46" s="12" t="str">
        <f>'[1]Small comp'!$B53</f>
        <v>NV2180CU</v>
      </c>
      <c r="C46" s="213"/>
      <c r="D46" s="362" t="str">
        <f>'[1]Small comp'!D53</f>
        <v>1hp 900W c/w run&amp;start cap</v>
      </c>
      <c r="E46" s="363" t="str">
        <f>'[1]Small comp'!$E53</f>
        <v>SC21CL</v>
      </c>
      <c r="F46" s="361">
        <f>'[1]Small comp'!F53</f>
        <v>0</v>
      </c>
      <c r="G46" s="361" t="str">
        <f>'[1]Small comp'!H53</f>
        <v>0.049*54"*2</v>
      </c>
      <c r="H46" s="361" t="str">
        <f>'[1]Small comp'!I53</f>
        <v>2d frezzer,4d s/s frezzer</v>
      </c>
      <c r="I46" s="361"/>
      <c r="J46" s="369">
        <f>'[1]Small comp'!O53</f>
        <v>874.147727272727</v>
      </c>
      <c r="K46" s="374"/>
      <c r="L46" s="20" t="str">
        <f>'[1]Small comp'!$T53</f>
        <v>CS125 Axial fan</v>
      </c>
      <c r="M46" s="281">
        <f>'[1]Small comp'!$W53</f>
        <v>1481.87390596468</v>
      </c>
      <c r="N46" s="176"/>
      <c r="O46" s="39"/>
      <c r="P46" s="39"/>
    </row>
    <row r="47" ht="22.5" spans="1:16">
      <c r="A47" s="11" t="str">
        <f>'[1]Small comp'!$A54</f>
        <v>SMA030.26</v>
      </c>
      <c r="B47" s="12" t="str">
        <f>'[1]Small comp'!$B54</f>
        <v>NV2195CU</v>
      </c>
      <c r="C47" s="213"/>
      <c r="D47" s="362" t="str">
        <f>'[1]Small comp'!D54</f>
        <v>1 1/2hp 1020W c/w run&amp;start cap</v>
      </c>
      <c r="E47" s="363" t="str">
        <f>'[1]Small comp'!$E54</f>
        <v>WJ2450Z</v>
      </c>
      <c r="F47" s="361">
        <f>'[1]Small comp'!F54</f>
        <v>0</v>
      </c>
      <c r="G47" s="361" t="str">
        <f>'[1]Small comp'!H54</f>
        <v>0.049*54"*2</v>
      </c>
      <c r="H47" s="361" t="str">
        <f>'[1]Small comp'!I54</f>
        <v>3d frezzer,6door frezzer,2 door 40ice</v>
      </c>
      <c r="I47" s="361"/>
      <c r="J47" s="369">
        <f>'[1]Small comp'!O54</f>
        <v>1003.92891682785</v>
      </c>
      <c r="K47" s="374"/>
      <c r="L47" s="20" t="str">
        <f>'[1]Small comp'!$T54</f>
        <v>CS170 Axial fan</v>
      </c>
      <c r="M47" s="281">
        <f>'[1]Small comp'!$W54</f>
        <v>1786.29741023577</v>
      </c>
      <c r="N47" s="176"/>
      <c r="O47" s="39"/>
      <c r="P47" s="39"/>
    </row>
    <row r="48" spans="1:16">
      <c r="A48" s="11" t="str">
        <f>'[1]Small comp'!$A55</f>
        <v>SMA030.27</v>
      </c>
      <c r="B48" s="12" t="str">
        <f>'[1]Small comp'!$B55</f>
        <v>A120CY1</v>
      </c>
      <c r="C48" s="213" t="s">
        <v>341</v>
      </c>
      <c r="D48" s="362" t="str">
        <f>'[1]Small comp'!D55</f>
        <v>1/6hp</v>
      </c>
      <c r="E48" s="363">
        <f>'[1]Small comp'!$E55</f>
        <v>0</v>
      </c>
      <c r="F48" s="361">
        <f>'[1]Small comp'!F55</f>
        <v>0</v>
      </c>
      <c r="G48" s="361">
        <f>'[1]Small comp'!H55</f>
        <v>0</v>
      </c>
      <c r="H48" s="361">
        <f>'[1]Small comp'!I55</f>
        <v>0</v>
      </c>
      <c r="I48" s="361"/>
      <c r="J48" s="369">
        <f>'[1]Small comp'!O55</f>
        <v>168.497474747475</v>
      </c>
      <c r="K48" s="374"/>
      <c r="L48" s="20" t="str">
        <f>'[1]Small comp'!$T55</f>
        <v>CS025</v>
      </c>
      <c r="M48" s="281">
        <f>'[1]Small comp'!$W55</f>
        <v>0</v>
      </c>
      <c r="N48" s="176"/>
      <c r="O48" s="39"/>
      <c r="P48" s="39"/>
    </row>
    <row r="49" spans="1:16">
      <c r="A49" s="11" t="str">
        <f>'[1]Small comp'!$A56</f>
        <v>SMA030.28</v>
      </c>
      <c r="B49" s="12" t="str">
        <f>'[1]Small comp'!$B56</f>
        <v>S100CY1</v>
      </c>
      <c r="C49" s="213"/>
      <c r="D49" s="362" t="str">
        <f>'[1]Small comp'!D56</f>
        <v>1/5hp</v>
      </c>
      <c r="E49" s="363">
        <f>'[1]Small comp'!$E56</f>
        <v>0</v>
      </c>
      <c r="F49" s="361">
        <f>'[1]Small comp'!F56</f>
        <v>0</v>
      </c>
      <c r="G49" s="361">
        <f>'[1]Small comp'!H56</f>
        <v>0</v>
      </c>
      <c r="H49" s="361">
        <f>'[1]Small comp'!I56</f>
        <v>0</v>
      </c>
      <c r="I49" s="361"/>
      <c r="J49" s="369">
        <f>'[1]Small comp'!O56</f>
        <v>214.646464646465</v>
      </c>
      <c r="K49" s="374"/>
      <c r="L49" s="20" t="str">
        <f>'[1]Small comp'!$T56</f>
        <v>CS025</v>
      </c>
      <c r="M49" s="281">
        <f>'[1]Small comp'!$W56</f>
        <v>0</v>
      </c>
      <c r="N49" s="176"/>
      <c r="O49" s="39"/>
      <c r="P49" s="39"/>
    </row>
    <row r="50" spans="1:16">
      <c r="A50" s="11" t="str">
        <f>'[1]Small comp'!$A57</f>
        <v>SMA030.29</v>
      </c>
      <c r="B50" s="12" t="str">
        <f>'[1]Small comp'!$B57</f>
        <v>H200CY1/S118CY1</v>
      </c>
      <c r="C50" s="213"/>
      <c r="D50" s="362" t="str">
        <f>'[1]Small comp'!D57</f>
        <v>1/4hp 230W c/w Run cap</v>
      </c>
      <c r="E50" s="363">
        <f>'[1]Small comp'!$E57</f>
        <v>0</v>
      </c>
      <c r="F50" s="361">
        <f>'[1]Small comp'!F57</f>
        <v>0</v>
      </c>
      <c r="G50" s="361">
        <f>'[1]Small comp'!H57</f>
        <v>0</v>
      </c>
      <c r="H50" s="361">
        <f>'[1]Small comp'!I57</f>
        <v>0</v>
      </c>
      <c r="I50" s="361"/>
      <c r="J50" s="369">
        <f>'[1]Small comp'!O57</f>
        <v>221.929112554113</v>
      </c>
      <c r="K50" s="374"/>
      <c r="L50" s="20" t="str">
        <f>'[1]Small comp'!$T57</f>
        <v>CS030</v>
      </c>
      <c r="M50" s="281">
        <f>'[1]Small comp'!$W57</f>
        <v>0</v>
      </c>
      <c r="N50" s="176"/>
      <c r="O50" s="39"/>
      <c r="P50" s="39"/>
    </row>
    <row r="51" spans="1:16">
      <c r="A51" s="11" t="str">
        <f>'[1]Small comp'!$A58</f>
        <v>SMA030.30</v>
      </c>
      <c r="B51" s="12" t="str">
        <f>'[1]Small comp'!$B58</f>
        <v>L140CY1</v>
      </c>
      <c r="C51" s="213"/>
      <c r="D51" s="362" t="str">
        <f>'[1]Small comp'!D58</f>
        <v>1/4hp big 270W c/w Run cap</v>
      </c>
      <c r="E51" s="363">
        <f>'[1]Small comp'!$E58</f>
        <v>0</v>
      </c>
      <c r="F51" s="361">
        <f>'[1]Small comp'!F58</f>
        <v>0</v>
      </c>
      <c r="G51" s="361">
        <f>'[1]Small comp'!H58</f>
        <v>0</v>
      </c>
      <c r="H51" s="361">
        <f>'[1]Small comp'!I58</f>
        <v>0</v>
      </c>
      <c r="I51" s="361"/>
      <c r="J51" s="369">
        <f>'[1]Small comp'!O58</f>
        <v>257.575757575758</v>
      </c>
      <c r="K51" s="374"/>
      <c r="L51" s="20" t="str">
        <f>'[1]Small comp'!$T58</f>
        <v>CS033 (10 u)</v>
      </c>
      <c r="M51" s="281">
        <f>'[1]Small comp'!$W58</f>
        <v>0</v>
      </c>
      <c r="N51" s="176"/>
      <c r="O51" s="39"/>
      <c r="P51" s="39"/>
    </row>
    <row r="52" customHeight="1" spans="1:16">
      <c r="A52" s="11" t="str">
        <f>'[1]Small comp'!$A59</f>
        <v>SMA030.31</v>
      </c>
      <c r="B52" s="12" t="str">
        <f>'[1]Small comp'!$B59</f>
        <v>K270CY1</v>
      </c>
      <c r="C52" s="213"/>
      <c r="D52" s="362" t="str">
        <f>'[1]Small comp'!D59</f>
        <v>1/3hp 270W c/w Run cap</v>
      </c>
      <c r="E52" s="363">
        <f>'[1]Small comp'!$E59</f>
        <v>0</v>
      </c>
      <c r="F52" s="361">
        <f>'[1]Small comp'!F59</f>
        <v>0</v>
      </c>
      <c r="G52" s="361">
        <f>'[1]Small comp'!H59</f>
        <v>0</v>
      </c>
      <c r="H52" s="361">
        <f>'[1]Small comp'!I59</f>
        <v>0</v>
      </c>
      <c r="I52" s="361"/>
      <c r="J52" s="369">
        <f>'[1]Small comp'!O59</f>
        <v>280.113636363636</v>
      </c>
      <c r="K52" s="374"/>
      <c r="L52" s="20" t="str">
        <f>'[1]Small comp'!$T59</f>
        <v>CS050 (15 u)</v>
      </c>
      <c r="M52" s="281">
        <f>'[1]Small comp'!$W59</f>
        <v>0</v>
      </c>
      <c r="N52" s="176"/>
      <c r="O52" s="39"/>
      <c r="P52" s="39"/>
    </row>
    <row r="53" ht="22.5" customHeight="1" spans="1:16">
      <c r="A53" s="11" t="str">
        <f>'[1]Small comp'!$A60</f>
        <v>SMA030.32</v>
      </c>
      <c r="B53" s="12" t="str">
        <f>'[1]Small comp'!$B60</f>
        <v>MPT12LA 3/8hp</v>
      </c>
      <c r="C53" s="213" t="s">
        <v>342</v>
      </c>
      <c r="D53" s="362" t="str">
        <f>'[1]Small comp'!D60</f>
        <v>3/8hp 660W c/w start&amp;run cap</v>
      </c>
      <c r="E53" s="363" t="str">
        <f>'[1]Small comp'!$E60</f>
        <v>SC12CL</v>
      </c>
      <c r="F53" s="361">
        <f>'[1]Small comp'!F60</f>
        <v>0</v>
      </c>
      <c r="G53" s="361">
        <f>'[1]Small comp'!H60</f>
        <v>0</v>
      </c>
      <c r="H53" s="361" t="str">
        <f>'[1]Small comp'!I60</f>
        <v>counter frezzer 6ft</v>
      </c>
      <c r="I53" s="361"/>
      <c r="J53" s="369">
        <f>'[1]Small comp'!O60</f>
        <v>473.795062695925</v>
      </c>
      <c r="K53" s="374"/>
      <c r="L53" s="20" t="str">
        <f>'[1]Small comp'!$T60</f>
        <v>CS050 (15 u)</v>
      </c>
      <c r="M53" s="281">
        <f>'[1]Small comp'!$W60</f>
        <v>941.254106645735</v>
      </c>
      <c r="N53" s="176"/>
      <c r="O53" s="39"/>
      <c r="P53" s="39"/>
    </row>
    <row r="54" spans="1:16">
      <c r="A54" s="11" t="str">
        <f>'[1]Small comp'!$A61</f>
        <v>SMA030.34</v>
      </c>
      <c r="B54" s="12" t="str">
        <f>'[1]Small comp'!$B61</f>
        <v>MPT16LA 5/8hp </v>
      </c>
      <c r="C54" s="213"/>
      <c r="D54" s="362" t="str">
        <f>'[1]Small comp'!D61</f>
        <v>1/2HP big 870W c/w start&amp;run cap</v>
      </c>
      <c r="E54" s="363" t="str">
        <f>'[1]Small comp'!$E61</f>
        <v>SC18CL</v>
      </c>
      <c r="F54" s="361">
        <f>'[1]Small comp'!F61</f>
        <v>0</v>
      </c>
      <c r="G54" s="361" t="str">
        <f>'[1]Small comp'!H61</f>
        <v>0.055*54"</v>
      </c>
      <c r="H54" s="361" t="str">
        <f>'[1]Small comp'!I61</f>
        <v>6d s/s</v>
      </c>
      <c r="I54" s="361"/>
      <c r="J54" s="369">
        <f>'[1]Small comp'!O61</f>
        <v>513.763714733542</v>
      </c>
      <c r="K54" s="374"/>
      <c r="L54" s="20" t="str">
        <f>'[1]Small comp'!$T61</f>
        <v>CS075</v>
      </c>
      <c r="M54" s="281">
        <f>'[1]Small comp'!$W61</f>
        <v>1083.97445832126</v>
      </c>
      <c r="N54" s="176"/>
      <c r="O54" s="39"/>
      <c r="P54" s="39"/>
    </row>
    <row r="55" ht="15" customHeight="1" spans="1:16">
      <c r="A55" s="11" t="str">
        <f>'[1]Small comp'!$A62</f>
        <v>SMA030.35</v>
      </c>
      <c r="B55" s="12" t="str">
        <f>'[1]Small comp'!$B62</f>
        <v>MPT18LA 3/4HP</v>
      </c>
      <c r="C55" s="213"/>
      <c r="D55" s="362" t="str">
        <f>'[1]Small comp'!D62</f>
        <v>3/4HP 970W c/w start&amp;run cap</v>
      </c>
      <c r="E55" s="363" t="str">
        <f>'[1]Small comp'!$E62</f>
        <v>SC18CL</v>
      </c>
      <c r="F55" s="361">
        <f>'[1]Small comp'!F62</f>
        <v>0</v>
      </c>
      <c r="G55" s="361" t="str">
        <f>'[1]Small comp'!H62</f>
        <v>0.055*54"</v>
      </c>
      <c r="H55" s="361" t="str">
        <f>'[1]Small comp'!I62</f>
        <v>2d frezzer,4d s/s frezzer,6d s/s</v>
      </c>
      <c r="I55" s="361"/>
      <c r="J55" s="369">
        <f>'[1]Small comp'!O62</f>
        <v>566.666666666667</v>
      </c>
      <c r="K55" s="374"/>
      <c r="L55" s="20" t="str">
        <f>'[1]Small comp'!$T62</f>
        <v>CS100</v>
      </c>
      <c r="M55" s="281">
        <f>'[1]Small comp'!$W62</f>
        <v>1209.22074429328</v>
      </c>
      <c r="N55" s="177"/>
      <c r="O55" s="39"/>
      <c r="P55" s="39"/>
    </row>
    <row r="56" ht="15" customHeight="1" spans="1:16">
      <c r="A56" s="11" t="str">
        <f>'[1]Small comp'!$A63</f>
        <v>SMA030.47</v>
      </c>
      <c r="B56" s="12" t="str">
        <f>'[1]Small comp'!$B63</f>
        <v>GH16TB 1/2hp med temp</v>
      </c>
      <c r="C56" s="212" t="s">
        <v>343</v>
      </c>
      <c r="D56" s="362" t="str">
        <f>'[1]Small comp'!D63</f>
        <v>1/2hp cw Start cap</v>
      </c>
      <c r="E56" s="363" t="str">
        <f>'[1]Small comp'!$E63</f>
        <v>AE2415Y</v>
      </c>
      <c r="F56" s="361">
        <f>'[1]Small comp'!F63</f>
        <v>0</v>
      </c>
      <c r="G56" s="361">
        <f>'[1]Small comp'!H63</f>
        <v>0</v>
      </c>
      <c r="H56" s="361" t="str">
        <f>'[1]Small comp'!I63</f>
        <v>2door chiller showcase</v>
      </c>
      <c r="I56" s="361"/>
      <c r="J56" s="369">
        <f>'[1]Small comp'!O63</f>
        <v>322.88961038961</v>
      </c>
      <c r="K56" s="375"/>
      <c r="L56" s="20" t="str">
        <f>'[1]Small comp'!$T63</f>
        <v>CS060 (16 u)</v>
      </c>
      <c r="M56" s="281">
        <f>'[1]Small comp'!$W63</f>
        <v>888.512762175731</v>
      </c>
      <c r="N56" s="176"/>
      <c r="O56" s="39"/>
      <c r="P56" s="39"/>
    </row>
    <row r="57" ht="15" customHeight="1" spans="1:16">
      <c r="A57" s="11" t="str">
        <f>'[1]Small comp'!$A64</f>
        <v>SMA030.48</v>
      </c>
      <c r="B57" s="12" t="str">
        <f>'[1]Small comp'!$B64</f>
        <v>GPT18RA 3/4hp med temp</v>
      </c>
      <c r="C57" s="214"/>
      <c r="D57" s="362" t="str">
        <f>'[1]Small comp'!D64</f>
        <v>3/4hp cw Start&amp;Run cap</v>
      </c>
      <c r="E57" s="363" t="str">
        <f>'[1]Small comp'!$E64</f>
        <v>AW4495Y</v>
      </c>
      <c r="F57" s="361">
        <f>'[1]Small comp'!F64</f>
        <v>0</v>
      </c>
      <c r="G57" s="361">
        <f>'[1]Small comp'!H64</f>
        <v>0</v>
      </c>
      <c r="H57" s="361" t="str">
        <f>'[1]Small comp'!I64</f>
        <v>3door chiller showcase,6door s/s</v>
      </c>
      <c r="I57" s="361"/>
      <c r="J57" s="369">
        <f>'[1]Small comp'!O64</f>
        <v>541.37646627566</v>
      </c>
      <c r="K57" s="375"/>
      <c r="L57" s="20" t="str">
        <f>'[1]Small comp'!$T64</f>
        <v>CS075</v>
      </c>
      <c r="M57" s="281">
        <f>'[1]Small comp'!$W64</f>
        <v>1143.76883061563</v>
      </c>
      <c r="N57" s="176"/>
      <c r="O57" s="39"/>
      <c r="P57" s="39"/>
    </row>
    <row r="58" spans="1:16">
      <c r="A58" s="11" t="str">
        <f>'[1]Small comp'!$A67</f>
        <v>SMA030.66</v>
      </c>
      <c r="B58" s="12" t="str">
        <f>'[1]Small comp'!$B67</f>
        <v>NPT16LA 5/8hp R290</v>
      </c>
      <c r="C58" s="212" t="s">
        <v>344</v>
      </c>
      <c r="D58" s="362" t="str">
        <f>'[1]Small comp'!D67</f>
        <v>756W</v>
      </c>
      <c r="E58" s="363" t="str">
        <f>'[1]Small comp'!$E67</f>
        <v>NE2168CU</v>
      </c>
      <c r="F58" s="361">
        <f>'[1]Small comp'!F67</f>
        <v>0</v>
      </c>
      <c r="G58" s="361">
        <f>'[1]Small comp'!H67</f>
        <v>0</v>
      </c>
      <c r="H58" s="361">
        <f>'[1]Small comp'!I67</f>
        <v>0</v>
      </c>
      <c r="I58" s="361"/>
      <c r="J58" s="369">
        <f>'[1]Small comp'!O67</f>
        <v>538.977272727273</v>
      </c>
      <c r="K58" s="376"/>
      <c r="L58" s="20" t="str">
        <f>'[1]Small comp'!$T67</f>
        <v>CS075</v>
      </c>
      <c r="M58" s="281">
        <f>'[1]Small comp'!$W67</f>
        <v>1038.74538184218</v>
      </c>
      <c r="N58" s="176"/>
      <c r="O58" s="39"/>
      <c r="P58" s="39"/>
    </row>
    <row r="59" spans="1:16">
      <c r="A59" s="11" t="str">
        <f>'[1]Small comp'!$A69</f>
        <v>SMA030.68</v>
      </c>
      <c r="B59" s="12" t="str">
        <f>'[1]Small comp'!$B69</f>
        <v>NX21FB  7/8hp R290</v>
      </c>
      <c r="C59" s="355"/>
      <c r="D59" s="362" t="str">
        <f>'[1]Small comp'!D69</f>
        <v>907W</v>
      </c>
      <c r="E59" s="363" t="str">
        <f>'[1]Small comp'!$E69</f>
        <v>NV2180CU</v>
      </c>
      <c r="F59" s="361">
        <f>'[1]Small comp'!F69</f>
        <v>0</v>
      </c>
      <c r="G59" s="361">
        <f>'[1]Small comp'!H69</f>
        <v>0</v>
      </c>
      <c r="H59" s="361" t="str">
        <f>'[1]Small comp'!I69</f>
        <v>4d s/s frezzer</v>
      </c>
      <c r="I59" s="361"/>
      <c r="J59" s="369">
        <f>'[1]Small comp'!O69</f>
        <v>851.073232323232</v>
      </c>
      <c r="K59" s="376"/>
      <c r="L59" s="20" t="str">
        <f>'[1]Small comp'!$T69</f>
        <v>CS075</v>
      </c>
      <c r="M59" s="281">
        <f>'[1]Small comp'!$W69</f>
        <v>1299.33670414269</v>
      </c>
      <c r="N59" s="176"/>
      <c r="O59" s="39"/>
      <c r="P59" s="39"/>
    </row>
    <row r="60" ht="15" customHeight="1" spans="1:16">
      <c r="A60" s="11" t="str">
        <f>'[1]Small comp'!$A70</f>
        <v>SMA030.69</v>
      </c>
      <c r="B60" s="12" t="str">
        <f>'[1]Small comp'!$B70</f>
        <v>NX23FB 1hp R290</v>
      </c>
      <c r="C60" s="214"/>
      <c r="D60" s="362" t="str">
        <f>'[1]Small comp'!D70</f>
        <v>1003W</v>
      </c>
      <c r="E60" s="363" t="str">
        <f>'[1]Small comp'!$E70</f>
        <v>NV2195CU</v>
      </c>
      <c r="F60" s="361">
        <f>'[1]Small comp'!F70</f>
        <v>0</v>
      </c>
      <c r="G60" s="361">
        <f>'[1]Small comp'!H70</f>
        <v>0</v>
      </c>
      <c r="H60" s="361" t="str">
        <f>'[1]Small comp'!I70</f>
        <v>2door frezzer</v>
      </c>
      <c r="I60" s="361"/>
      <c r="J60" s="369">
        <f>'[1]Small comp'!O70</f>
        <v>931.565656565656</v>
      </c>
      <c r="K60" s="376"/>
      <c r="L60" s="20" t="str">
        <f>'[1]Small comp'!$T70</f>
        <v>CS145 Axial fan</v>
      </c>
      <c r="M60" s="281">
        <f>'[1]Small comp'!$W70</f>
        <v>1557.83541512132</v>
      </c>
      <c r="N60" s="176"/>
      <c r="O60" s="39"/>
      <c r="P60" s="39"/>
    </row>
    <row r="61" ht="15" customHeight="1" spans="1:16">
      <c r="A61" s="11" t="str">
        <f>'[1]Small comp'!$A71</f>
        <v>SMA031</v>
      </c>
      <c r="B61" s="12" t="str">
        <f>'[1]Small comp'!$B71</f>
        <v>DDD127CV </v>
      </c>
      <c r="C61" s="47" t="s">
        <v>345</v>
      </c>
      <c r="D61" s="362" t="str">
        <f>'[1]Small comp'!D71</f>
        <v>7/8hp (2.9amp) </v>
      </c>
      <c r="E61" s="363" t="str">
        <f>'[1]Small comp'!$E71</f>
        <v>SC21CL,WJ2446Z</v>
      </c>
      <c r="F61" s="361" t="str">
        <f>'[1]Small comp'!F71</f>
        <v>30uf,53-64uf,relay</v>
      </c>
      <c r="G61" s="361" t="str">
        <f>'[1]Small comp'!H71</f>
        <v>0.049*7ft</v>
      </c>
      <c r="H61" s="361" t="str">
        <f>'[1]Small comp'!I71</f>
        <v>2d frezzer,4d s/s frezzer)</v>
      </c>
      <c r="I61" s="361"/>
      <c r="J61" s="369">
        <f>'[1]Small comp'!O71</f>
        <v>755.681818181818</v>
      </c>
      <c r="K61" s="58" t="s">
        <v>346</v>
      </c>
      <c r="L61" s="20" t="str">
        <f>'[1]Small comp'!$T71</f>
        <v>CS125 Axial fan</v>
      </c>
      <c r="M61" s="281">
        <f>'[1]Small comp'!$W71</f>
        <v>1643.28263612341</v>
      </c>
      <c r="N61" s="176"/>
      <c r="O61" s="39"/>
      <c r="P61" s="39"/>
    </row>
    <row r="62" ht="15" customHeight="1" spans="1:16">
      <c r="A62" s="11" t="str">
        <f>'[1]Small comp'!$A72</f>
        <v>SMA032</v>
      </c>
      <c r="B62" s="12" t="str">
        <f>'[1]Small comp'!$B72</f>
        <v>DDL211SX</v>
      </c>
      <c r="C62" s="47"/>
      <c r="D62" s="362" t="str">
        <f>'[1]Small comp'!D72</f>
        <v>1.4hp (4.8amp) </v>
      </c>
      <c r="E62" s="363" t="str">
        <f>'[1]Small comp'!$E72</f>
        <v>AW2464Z,CAJ2464Z</v>
      </c>
      <c r="F62" s="361" t="str">
        <f>'[1]Small comp'!F72</f>
        <v>35uf,88-108uf,relay</v>
      </c>
      <c r="G62" s="361" t="str">
        <f>'[1]Small comp'!H72</f>
        <v>0.055*7ft</v>
      </c>
      <c r="H62" s="361" t="str">
        <f>'[1]Small comp'!I72</f>
        <v>3d frezzer, 6d frezzer</v>
      </c>
      <c r="I62" s="361"/>
      <c r="J62" s="369">
        <f>'[1]Small comp'!O72</f>
        <v>872.159090909091</v>
      </c>
      <c r="K62" s="59"/>
      <c r="L62" s="20" t="str">
        <f>'[1]Small comp'!$T72</f>
        <v>CS170 Axial fan</v>
      </c>
      <c r="M62" s="281">
        <f>'[1]Small comp'!$W72</f>
        <v>1823.51782870619</v>
      </c>
      <c r="N62" s="176"/>
      <c r="O62" s="39"/>
      <c r="P62" s="39"/>
    </row>
    <row r="63" ht="15.75" customHeight="1" spans="1:18">
      <c r="A63" s="11" t="str">
        <f>'[1]Small comp'!$A73</f>
        <v>SMA033</v>
      </c>
      <c r="B63" s="12" t="str">
        <f>'[1]Small comp'!$B73</f>
        <v>DDH307LV / DBH307LV</v>
      </c>
      <c r="C63" s="47"/>
      <c r="D63" s="362" t="str">
        <f>'[1]Small comp'!D73</f>
        <v>2hp (6.65amp)</v>
      </c>
      <c r="E63" s="363" t="str">
        <f>'[1]Small comp'!$E73</f>
        <v>AW2495Z,ZB21</v>
      </c>
      <c r="F63" s="361" t="str">
        <f>'[1]Small comp'!F73</f>
        <v>60uf,130-156uf,relay 1.5M*0.036</v>
      </c>
      <c r="G63" s="361" t="str">
        <f>'[1]Small comp'!H73</f>
        <v>2*0.055*6ft </v>
      </c>
      <c r="H63" s="361" t="str">
        <f>'[1]Small comp'!I73</f>
        <v>3d frezzer glass</v>
      </c>
      <c r="I63" s="361"/>
      <c r="J63" s="369">
        <f>'[1]Small comp'!O73</f>
        <v>1000.94696969697</v>
      </c>
      <c r="K63" s="59"/>
      <c r="L63" s="20" t="str">
        <f>'[1]Small comp'!$T73</f>
        <v>CS200</v>
      </c>
      <c r="M63" s="281">
        <f>'[1]Small comp'!$W73</f>
        <v>2535.78865622011</v>
      </c>
      <c r="N63" s="175"/>
      <c r="O63" s="377"/>
      <c r="P63" s="377"/>
      <c r="Q63" s="377"/>
      <c r="R63" s="377"/>
    </row>
    <row r="64" customHeight="1" spans="1:18">
      <c r="A64" s="11" t="str">
        <f>'[1]Small comp'!$A74</f>
        <v>SMA034</v>
      </c>
      <c r="B64" s="12" t="str">
        <f>'[1]Small comp'!$B74</f>
        <v>DDH356LV / DBH356LV</v>
      </c>
      <c r="C64" s="47"/>
      <c r="D64" s="362" t="str">
        <f>'[1]Small comp'!D74</f>
        <v>2.5hp (8.1amp)</v>
      </c>
      <c r="E64" s="363" t="str">
        <f>'[1]Small comp'!$E74</f>
        <v>AW2495Z</v>
      </c>
      <c r="F64" s="361" t="str">
        <f>'[1]Small comp'!F74</f>
        <v>60uf,130-156uf,relay 1M*0.036</v>
      </c>
      <c r="G64" s="361">
        <f>'[1]Small comp'!H74</f>
        <v>0</v>
      </c>
      <c r="H64" s="361">
        <f>'[1]Small comp'!I74</f>
        <v>0</v>
      </c>
      <c r="I64" s="361"/>
      <c r="J64" s="369">
        <f>'[1]Small comp'!O74</f>
        <v>1057.29166666667</v>
      </c>
      <c r="K64" s="59"/>
      <c r="L64" s="20" t="str">
        <f>'[1]Small comp'!$T74</f>
        <v>CU - 36  QC</v>
      </c>
      <c r="M64" s="281">
        <f>'[1]Small comp'!$W74</f>
        <v>2790.04517559034</v>
      </c>
      <c r="N64" s="176"/>
      <c r="O64" s="377"/>
      <c r="P64" s="377"/>
      <c r="Q64" s="377"/>
      <c r="R64" s="377"/>
    </row>
    <row r="65" ht="17.25" customHeight="1" spans="1:18">
      <c r="A65" s="11" t="str">
        <f>'[1]Small comp'!$A75</f>
        <v>SMA035</v>
      </c>
      <c r="B65" s="12" t="str">
        <f>'[1]Small comp'!$B75</f>
        <v>DBH488LC-3ph</v>
      </c>
      <c r="C65" s="47"/>
      <c r="D65" s="362" t="str">
        <f>'[1]Small comp'!D75</f>
        <v>3HP-3ph (4.95amp)</v>
      </c>
      <c r="E65" s="363" t="str">
        <f>'[1]Small comp'!$E75</f>
        <v>AW2510Z,ZB21</v>
      </c>
      <c r="F65" s="361" t="str">
        <f>'[1]Small comp'!F75</f>
        <v>(vertical &amp; horizontal) 1M*0.039</v>
      </c>
      <c r="G65" s="361">
        <f>'[1]Small comp'!H75</f>
        <v>0</v>
      </c>
      <c r="H65" s="361">
        <f>'[1]Small comp'!I75</f>
        <v>0</v>
      </c>
      <c r="I65" s="361"/>
      <c r="J65" s="369">
        <f>'[1]Small comp'!O75</f>
        <v>1702.41477272727</v>
      </c>
      <c r="K65" s="59"/>
      <c r="L65" s="20" t="str">
        <f>'[1]Small comp'!$T75</f>
        <v>CU - 50  QC</v>
      </c>
      <c r="M65" s="281">
        <f>'[1]Small comp'!$W75</f>
        <v>3971.00439425188</v>
      </c>
      <c r="N65" s="176"/>
      <c r="O65" s="377"/>
      <c r="P65" s="377"/>
      <c r="Q65" s="377"/>
      <c r="R65" s="377"/>
    </row>
    <row r="66" ht="17.25" customHeight="1" spans="1:18">
      <c r="A66" s="11" t="str">
        <f>'[1]Small comp'!$A76</f>
        <v>SMA035.1</v>
      </c>
      <c r="B66" s="12" t="str">
        <f>'[1]Small comp'!$B76</f>
        <v>DSD063SV</v>
      </c>
      <c r="C66" s="141"/>
      <c r="D66" s="362" t="str">
        <f>'[1]Small comp'!D76</f>
        <v>1/2 (1.8amp)</v>
      </c>
      <c r="E66" s="363" t="str">
        <f>'[1]Small comp'!$E76</f>
        <v>SC15CL,CAE2420Z</v>
      </c>
      <c r="F66" s="361" t="str">
        <f>'[1]Small comp'!F76</f>
        <v>17uf,66-77uf,relay</v>
      </c>
      <c r="G66" s="361">
        <f>'[1]Small comp'!H76</f>
        <v>0</v>
      </c>
      <c r="H66" s="361" t="str">
        <f>'[1]Small comp'!I76</f>
        <v>2door frezzer</v>
      </c>
      <c r="I66" s="361"/>
      <c r="J66" s="369">
        <f>'[1]Small comp'!O76</f>
        <v>340.909090909091</v>
      </c>
      <c r="K66" s="59"/>
      <c r="L66" s="20">
        <f>'[1]Small comp'!$T76</f>
        <v>0</v>
      </c>
      <c r="M66" s="281">
        <f>'[1]Small comp'!$W76</f>
        <v>0</v>
      </c>
      <c r="N66" s="176"/>
      <c r="O66" s="377"/>
      <c r="P66" s="377"/>
      <c r="Q66" s="377"/>
      <c r="R66" s="377"/>
    </row>
    <row r="67" ht="17.25" customHeight="1" spans="1:18">
      <c r="A67" s="11" t="str">
        <f>'[1]Small comp'!$A77</f>
        <v>SMA035.2</v>
      </c>
      <c r="B67" s="12" t="str">
        <f>'[1]Small comp'!$B77</f>
        <v>DSD096SV</v>
      </c>
      <c r="C67" s="141" t="s">
        <v>347</v>
      </c>
      <c r="D67" s="362" t="str">
        <f>'[1]Small comp'!D77</f>
        <v>5/8 (2.5amp)</v>
      </c>
      <c r="E67" s="363" t="str">
        <f>'[1]Small comp'!$E77</f>
        <v>SC18CL,CAE2425Z</v>
      </c>
      <c r="F67" s="361" t="str">
        <f>'[1]Small comp'!F77</f>
        <v>25uf,66-77uf,relay</v>
      </c>
      <c r="G67" s="361">
        <f>'[1]Small comp'!H77</f>
        <v>0</v>
      </c>
      <c r="H67" s="361" t="str">
        <f>'[1]Small comp'!I77</f>
        <v>1 glass d frezzer</v>
      </c>
      <c r="I67" s="361"/>
      <c r="J67" s="369">
        <f>'[1]Small comp'!O77</f>
        <v>493.844696969697</v>
      </c>
      <c r="K67" s="59"/>
      <c r="L67" s="20" t="str">
        <f>'[1]Small comp'!$T77</f>
        <v>CS100</v>
      </c>
      <c r="M67" s="281">
        <f>'[1]Small comp'!$W77</f>
        <v>1477.25143943579</v>
      </c>
      <c r="N67" s="177"/>
      <c r="O67" s="377"/>
      <c r="P67" s="377"/>
      <c r="Q67" s="377"/>
      <c r="R67" s="377"/>
    </row>
    <row r="68" ht="15" customHeight="1" spans="1:18">
      <c r="A68" s="11" t="str">
        <f>'[1]Small comp'!$A78</f>
        <v>SMA035.3</v>
      </c>
      <c r="B68" s="12" t="str">
        <f>'[1]Small comp'!$B78</f>
        <v>DSD113SV</v>
      </c>
      <c r="C68" s="142"/>
      <c r="D68" s="362" t="str">
        <f>'[1]Small comp'!D78</f>
        <v>7/8 (2.9amp)</v>
      </c>
      <c r="E68" s="363" t="str">
        <f>'[1]Small comp'!$E78</f>
        <v>SC18CL,CAJ2432Z</v>
      </c>
      <c r="F68" s="361" t="str">
        <f>'[1]Small comp'!F78</f>
        <v>25uf,66-77uf,relay</v>
      </c>
      <c r="G68" s="361">
        <f>'[1]Small comp'!H78</f>
        <v>0</v>
      </c>
      <c r="H68" s="361" t="str">
        <f>'[1]Small comp'!I78</f>
        <v>4d s/s frezzer</v>
      </c>
      <c r="I68" s="361"/>
      <c r="J68" s="369">
        <f>'[1]Small comp'!O78</f>
        <v>621.590909090909</v>
      </c>
      <c r="K68" s="59"/>
      <c r="L68" s="20" t="str">
        <f>'[1]Small comp'!$T78</f>
        <v>CS125 Axial fan</v>
      </c>
      <c r="M68" s="281">
        <f>'[1]Small comp'!$W78</f>
        <v>1583.69184648235</v>
      </c>
      <c r="N68" s="175"/>
      <c r="O68" s="377"/>
      <c r="P68" s="377"/>
      <c r="Q68" s="377"/>
      <c r="R68" s="377"/>
    </row>
    <row r="69" spans="1:18">
      <c r="A69" s="11" t="str">
        <f>'[1]Small comp'!$A79</f>
        <v>SMA036</v>
      </c>
      <c r="B69" s="12" t="str">
        <f>'[1]Small comp'!$B79</f>
        <v>DSD145XV</v>
      </c>
      <c r="C69" s="142"/>
      <c r="D69" s="362" t="str">
        <f>'[1]Small comp'!D79</f>
        <v>1hp (4amp)</v>
      </c>
      <c r="E69" s="363" t="str">
        <f>'[1]Small comp'!$E79</f>
        <v>WJ2450Z,CAJ2446Z</v>
      </c>
      <c r="F69" s="361" t="str">
        <f>'[1]Small comp'!F79</f>
        <v>25uf,66-77uf,relay</v>
      </c>
      <c r="G69" s="361" t="str">
        <f>'[1]Small comp'!H79</f>
        <v>0.049*7ft</v>
      </c>
      <c r="H69" s="361" t="str">
        <f>'[1]Small comp'!I79</f>
        <v>2 glass d frezzer</v>
      </c>
      <c r="I69" s="361"/>
      <c r="J69" s="369">
        <f>'[1]Small comp'!O79</f>
        <v>777.102272727273</v>
      </c>
      <c r="K69" s="59"/>
      <c r="L69" s="20" t="str">
        <f>'[1]Small comp'!$T79</f>
        <v>CU - 15 QC  </v>
      </c>
      <c r="M69" s="281">
        <f>'[1]Small comp'!$W79</f>
        <v>2526.19800791429</v>
      </c>
      <c r="N69" s="176"/>
      <c r="O69" s="377"/>
      <c r="P69" s="377"/>
      <c r="Q69" s="377"/>
      <c r="R69" s="377"/>
    </row>
    <row r="70" spans="1:16">
      <c r="A70" s="11" t="str">
        <f>'[1]Small comp'!$A80</f>
        <v>SMA037</v>
      </c>
      <c r="B70" s="12" t="str">
        <f>'[1]Small comp'!$B80</f>
        <v>DSL193SV</v>
      </c>
      <c r="C70" s="142"/>
      <c r="D70" s="362" t="str">
        <f>'[1]Small comp'!D80</f>
        <v>1.3hp (5.2amp) DSL193</v>
      </c>
      <c r="E70" s="363" t="str">
        <f>'[1]Small comp'!$E80</f>
        <v>AW2464Z,CAJ2464Z</v>
      </c>
      <c r="F70" s="361" t="str">
        <f>'[1]Small comp'!F80</f>
        <v>30uf,72-86uf,relay</v>
      </c>
      <c r="G70" s="361" t="str">
        <f>'[1]Small comp'!H80</f>
        <v>0.055*7ft</v>
      </c>
      <c r="H70" s="361" t="str">
        <f>'[1]Small comp'!I80</f>
        <v>6door frezzer,2 door 40ice</v>
      </c>
      <c r="I70" s="361"/>
      <c r="J70" s="369">
        <f>'[1]Small comp'!O80</f>
        <v>887.114065180103</v>
      </c>
      <c r="K70" s="59"/>
      <c r="L70" s="20" t="str">
        <f>'[1]Small comp'!$T80</f>
        <v>CU - 22  QC</v>
      </c>
      <c r="M70" s="281">
        <f>'[1]Small comp'!$W80</f>
        <v>2771.24317087298</v>
      </c>
      <c r="N70" s="176"/>
      <c r="O70" s="39"/>
      <c r="P70" s="39"/>
    </row>
    <row r="71" customHeight="1" spans="1:16">
      <c r="A71" s="11" t="str">
        <f>'[1]Small comp'!$A81</f>
        <v>SMA038</v>
      </c>
      <c r="B71" s="12" t="str">
        <f>'[1]Small comp'!$B81</f>
        <v>DSH254LV</v>
      </c>
      <c r="C71" s="142"/>
      <c r="D71" s="362" t="str">
        <f>'[1]Small comp'!D81</f>
        <v>1.5hp (6.65amp) DSH254</v>
      </c>
      <c r="E71" s="363" t="str">
        <f>'[1]Small comp'!$E81</f>
        <v>AW2464Z,CAJ2464Z</v>
      </c>
      <c r="F71" s="361" t="str">
        <f>'[1]Small comp'!F81</f>
        <v>50uf,108-130uf,relay,2M*0.031</v>
      </c>
      <c r="G71" s="361" t="str">
        <f>'[1]Small comp'!H81</f>
        <v>2m*0.036 (0.031)</v>
      </c>
      <c r="H71" s="361" t="str">
        <f>'[1]Small comp'!I81</f>
        <v>3d frezzer,6door frezzer,2 door 40ice</v>
      </c>
      <c r="I71" s="361"/>
      <c r="J71" s="369">
        <f>'[1]Small comp'!O81</f>
        <v>968.952922077922</v>
      </c>
      <c r="K71" s="59"/>
      <c r="L71" s="20" t="str">
        <f>'[1]Small comp'!$T81</f>
        <v>CU - 22  QC</v>
      </c>
      <c r="M71" s="281">
        <f>'[1]Small comp'!$W81</f>
        <v>2882.69421982403</v>
      </c>
      <c r="N71" s="176"/>
      <c r="O71" s="39"/>
      <c r="P71" s="39"/>
    </row>
    <row r="72" ht="18" customHeight="1" spans="1:16">
      <c r="A72" s="11" t="str">
        <f>'[1]Small comp'!$A82</f>
        <v>SMA039</v>
      </c>
      <c r="B72" s="12" t="str">
        <f>'[1]Small comp'!$B82</f>
        <v>DSH356LV-C8LU</v>
      </c>
      <c r="C72" s="142"/>
      <c r="D72" s="362" t="str">
        <f>'[1]Small comp'!D82</f>
        <v>2hp (9amp) DSH356 1ph</v>
      </c>
      <c r="E72" s="363" t="str">
        <f>'[1]Small comp'!$E82</f>
        <v>AW2495Z</v>
      </c>
      <c r="F72" s="361" t="str">
        <f>'[1]Small comp'!F82</f>
        <v>50uf,108-130uf,relay,1M*0.031</v>
      </c>
      <c r="G72" s="361" t="str">
        <f>'[1]Small comp'!H82</f>
        <v>1m*0.036 (0.031)</v>
      </c>
      <c r="H72" s="361">
        <f>'[1]Small comp'!I82</f>
        <v>0</v>
      </c>
      <c r="I72" s="361"/>
      <c r="J72" s="369">
        <f>'[1]Small comp'!O82</f>
        <v>1172.15909090909</v>
      </c>
      <c r="K72" s="59"/>
      <c r="L72" s="20" t="str">
        <f>'[1]Small comp'!$T82</f>
        <v>CU - 32  QC</v>
      </c>
      <c r="M72" s="281">
        <f>'[1]Small comp'!$W82</f>
        <v>3022.07774042594</v>
      </c>
      <c r="N72" s="176"/>
      <c r="O72" s="39"/>
      <c r="P72" s="39"/>
    </row>
    <row r="73" ht="13.5" customHeight="1" spans="1:16">
      <c r="A73" s="11" t="str">
        <f>'[1]Small comp'!$A83</f>
        <v>SMA040</v>
      </c>
      <c r="B73" s="12" t="str">
        <f>'[1]Small comp'!$B83</f>
        <v>DTH488LV-C9EU (1PH)</v>
      </c>
      <c r="C73" s="142"/>
      <c r="D73" s="362" t="str">
        <f>'[1]Small comp'!D83</f>
        <v>3hp (11.8amp) 1ph</v>
      </c>
      <c r="E73" s="363" t="str">
        <f>'[1]Small comp'!$E83</f>
        <v>AW2510Z,ZB21</v>
      </c>
      <c r="F73" s="361" t="str">
        <f>'[1]Small comp'!F83</f>
        <v>60uf,130-156uf,relay,1.5M*0.039</v>
      </c>
      <c r="G73" s="361" t="str">
        <f>'[1]Small comp'!H83</f>
        <v>1.5m*0.042 (0.039)</v>
      </c>
      <c r="H73" s="361">
        <f>'[1]Small comp'!I83</f>
        <v>0</v>
      </c>
      <c r="I73" s="361"/>
      <c r="J73" s="369">
        <f>'[1]Small comp'!O83</f>
        <v>1258.78099173554</v>
      </c>
      <c r="K73" s="59"/>
      <c r="L73" s="20" t="str">
        <f>'[1]Small comp'!$T83</f>
        <v>CU - 40  QC</v>
      </c>
      <c r="M73" s="281">
        <f>'[1]Small comp'!$W83</f>
        <v>3421.56393357667</v>
      </c>
      <c r="N73" s="176"/>
      <c r="O73" s="39"/>
      <c r="P73" s="39"/>
    </row>
    <row r="74" ht="13.5" customHeight="1" spans="1:16">
      <c r="A74" s="11" t="str">
        <f>'[1]Small comp'!$A84</f>
        <v>SMA040.1</v>
      </c>
      <c r="B74" s="12" t="str">
        <f>'[1]Small comp'!$B84</f>
        <v>DTH488LC3-3ph</v>
      </c>
      <c r="C74" s="142"/>
      <c r="D74" s="362" t="str">
        <f>'[1]Small comp'!D84</f>
        <v>3hp (5.1amp)</v>
      </c>
      <c r="E74" s="363" t="str">
        <f>'[1]Small comp'!$E84</f>
        <v>AW2510Z,ZB21</v>
      </c>
      <c r="F74" s="361" t="str">
        <f>'[1]Small comp'!F84</f>
        <v>1.5m*0.042 (0.039)</v>
      </c>
      <c r="G74" s="361" t="str">
        <f>'[1]Small comp'!H84</f>
        <v>1.5m*0.042 (0.039)</v>
      </c>
      <c r="H74" s="361">
        <f>'[1]Small comp'!I84</f>
        <v>0</v>
      </c>
      <c r="I74" s="361"/>
      <c r="J74" s="369">
        <f>'[1]Small comp'!O84</f>
        <v>1230.60533216783</v>
      </c>
      <c r="K74" s="59"/>
      <c r="L74" s="20" t="str">
        <f>'[1]Small comp'!$T84</f>
        <v>CU - 40  QC</v>
      </c>
      <c r="M74" s="281">
        <f>'[1]Small comp'!$W84</f>
        <v>2929.06860648359</v>
      </c>
      <c r="N74" s="176"/>
      <c r="O74" s="39"/>
      <c r="P74" s="39"/>
    </row>
    <row r="75" ht="13.5" customHeight="1" spans="1:16">
      <c r="A75" s="11" t="str">
        <f>'[1]Small comp'!$A85</f>
        <v>SMA040.2</v>
      </c>
      <c r="B75" s="12" t="str">
        <f>'[1]Small comp'!$B85</f>
        <v>DTE590LC3-3ph</v>
      </c>
      <c r="C75" s="142"/>
      <c r="D75" s="362" t="str">
        <f>'[1]Small comp'!D85</f>
        <v>4hp (6.2amp)</v>
      </c>
      <c r="E75" s="363" t="str">
        <f>'[1]Small comp'!$E85</f>
        <v>ZB38</v>
      </c>
      <c r="F75" s="361" t="str">
        <f>'[1]Small comp'!F85</f>
        <v>0.8m*0.042 (0.039)</v>
      </c>
      <c r="G75" s="361" t="str">
        <f>'[1]Small comp'!H85</f>
        <v>0.8m*0.042 (0.039)</v>
      </c>
      <c r="H75" s="361">
        <f>'[1]Small comp'!I85</f>
        <v>0</v>
      </c>
      <c r="I75" s="361"/>
      <c r="J75" s="369">
        <f>'[1]Small comp'!O85</f>
        <v>1360.32196969697</v>
      </c>
      <c r="K75" s="59"/>
      <c r="L75" s="20" t="str">
        <f>'[1]Small comp'!$T85</f>
        <v>CU - 64B QC</v>
      </c>
      <c r="M75" s="281">
        <f>'[1]Small comp'!$W85</f>
        <v>4326.48081596655</v>
      </c>
      <c r="N75" s="176"/>
      <c r="O75" s="39"/>
      <c r="P75" s="39"/>
    </row>
    <row r="76" spans="1:16">
      <c r="A76" s="11" t="str">
        <f>'[1]Small comp'!$A86</f>
        <v>SMA040.3</v>
      </c>
      <c r="B76" s="12" t="str">
        <f>'[1]Small comp'!$B86</f>
        <v>DTE752LC3-3ph</v>
      </c>
      <c r="C76" s="142"/>
      <c r="D76" s="362" t="str">
        <f>'[1]Small comp'!D86</f>
        <v>5hp (8amp)</v>
      </c>
      <c r="E76" s="363" t="str">
        <f>'[1]Small comp'!$E86</f>
        <v>ZB45</v>
      </c>
      <c r="F76" s="361" t="str">
        <f>'[1]Small comp'!F86</f>
        <v>1.2m*0.049 (0.047)</v>
      </c>
      <c r="G76" s="361" t="str">
        <f>'[1]Small comp'!H86</f>
        <v>1.2m*0.049 (0.047)</v>
      </c>
      <c r="H76" s="361">
        <f>'[1]Small comp'!I86</f>
        <v>0</v>
      </c>
      <c r="I76" s="361"/>
      <c r="J76" s="369">
        <f>'[1]Small comp'!O86</f>
        <v>1671.82765151515</v>
      </c>
      <c r="K76" s="59"/>
      <c r="L76" s="20" t="str">
        <f>'[1]Small comp'!$T86</f>
        <v>CU - 72B QC</v>
      </c>
      <c r="M76" s="281">
        <f>'[1]Small comp'!$W86</f>
        <v>4930.81081801927</v>
      </c>
      <c r="N76" s="176"/>
      <c r="O76" s="39"/>
      <c r="P76" s="39"/>
    </row>
    <row r="77" spans="1:16">
      <c r="A77" s="11" t="str">
        <f>'[1]Small comp'!$A87</f>
        <v>SMA041</v>
      </c>
      <c r="B77" s="12" t="str">
        <f>'[1]Small comp'!$B87</f>
        <v>DTE911LC3</v>
      </c>
      <c r="C77" s="143"/>
      <c r="D77" s="362" t="str">
        <f>'[1]Small comp'!D87</f>
        <v>6.5hp (9.8amp)</v>
      </c>
      <c r="E77" s="363" t="str">
        <f>'[1]Small comp'!$E87</f>
        <v>ZB48/WHP19460</v>
      </c>
      <c r="F77" s="361" t="str">
        <f>'[1]Small comp'!F87</f>
        <v>2m*0.059</v>
      </c>
      <c r="G77" s="361" t="str">
        <f>'[1]Small comp'!H87</f>
        <v>2m*0.059</v>
      </c>
      <c r="H77" s="361">
        <f>'[1]Small comp'!I87</f>
        <v>0</v>
      </c>
      <c r="I77" s="361"/>
      <c r="J77" s="369">
        <f>'[1]Small comp'!O87</f>
        <v>1810.27462121212</v>
      </c>
      <c r="K77" s="59"/>
      <c r="L77" s="20" t="str">
        <f>'[1]Small comp'!$T87</f>
        <v>CU - 90 QC</v>
      </c>
      <c r="M77" s="281">
        <f>'[1]Small comp'!$W87</f>
        <v>5591.84495371954</v>
      </c>
      <c r="N77" s="176"/>
      <c r="O77" s="39"/>
      <c r="P77" s="39"/>
    </row>
    <row r="78" spans="1:16">
      <c r="A78" s="11" t="str">
        <f>'[1]Small comp'!$A88</f>
        <v>SMA041.2</v>
      </c>
      <c r="B78" s="12" t="str">
        <f>'[1]Small comp'!$B88</f>
        <v>WHP02700RCV</v>
      </c>
      <c r="C78" s="142" t="s">
        <v>348</v>
      </c>
      <c r="D78" s="362" t="str">
        <f>'[1]Small comp'!D88</f>
        <v>3./4 (3.2amp)</v>
      </c>
      <c r="E78" s="363">
        <f>'[1]Small comp'!$E88</f>
        <v>0</v>
      </c>
      <c r="F78" s="361" t="str">
        <f>'[1]Small comp'!F88</f>
        <v>17uf450vac(3.2amp)</v>
      </c>
      <c r="G78" s="361">
        <f>'[1]Small comp'!H88</f>
        <v>0</v>
      </c>
      <c r="H78" s="361">
        <f>'[1]Small comp'!I88</f>
        <v>0</v>
      </c>
      <c r="I78" s="361"/>
      <c r="J78" s="369">
        <f>'[1]Small comp'!O88</f>
        <v>362.037037037037</v>
      </c>
      <c r="K78" s="60"/>
      <c r="L78" s="20" t="str">
        <f>'[1]Small comp'!$T88</f>
        <v>CS125 Axial fan</v>
      </c>
      <c r="M78" s="281">
        <f>'[1]Small comp'!$W88</f>
        <v>1054.96756822094</v>
      </c>
      <c r="N78" s="176"/>
      <c r="O78" s="39"/>
      <c r="P78" s="39"/>
    </row>
    <row r="79" customHeight="1" spans="1:16">
      <c r="A79" s="11" t="str">
        <f>'[1]Small comp'!$A89</f>
        <v>SMA041.3</v>
      </c>
      <c r="B79" s="12" t="str">
        <f>'[1]Small comp'!$B89</f>
        <v>SG167UV</v>
      </c>
      <c r="C79" s="142"/>
      <c r="D79" s="362" t="str">
        <f>'[1]Small comp'!D89</f>
        <v>1HP (4.35amp)</v>
      </c>
      <c r="E79" s="363">
        <f>'[1]Small comp'!$E89</f>
        <v>0</v>
      </c>
      <c r="F79" s="361" t="str">
        <f>'[1]Small comp'!F89</f>
        <v>30uf450vac(4.35amp)</v>
      </c>
      <c r="G79" s="361">
        <f>'[1]Small comp'!H89</f>
        <v>0</v>
      </c>
      <c r="H79" s="361">
        <f>'[1]Small comp'!I89</f>
        <v>0</v>
      </c>
      <c r="I79" s="361"/>
      <c r="J79" s="369">
        <f>'[1]Small comp'!O89</f>
        <v>393.518518518519</v>
      </c>
      <c r="K79" s="391"/>
      <c r="L79" s="20" t="str">
        <f>'[1]Small comp'!$T89</f>
        <v>CU - 15 QC  </v>
      </c>
      <c r="M79" s="281">
        <f>'[1]Small comp'!$W89</f>
        <v>1681.29751841883</v>
      </c>
      <c r="N79" s="176"/>
      <c r="O79" s="39"/>
      <c r="P79" s="39"/>
    </row>
    <row r="80" spans="1:16">
      <c r="A80" s="11" t="str">
        <f>'[1]Small comp'!$A90</f>
        <v>SMA041.4</v>
      </c>
      <c r="B80" s="12" t="str">
        <f>'[1]Small comp'!$B90</f>
        <v>SG184SV</v>
      </c>
      <c r="C80" s="142"/>
      <c r="D80" s="362" t="str">
        <f>'[1]Small comp'!D90</f>
        <v>1.25HP (4.6amp)</v>
      </c>
      <c r="E80" s="363">
        <f>'[1]Small comp'!$E90</f>
        <v>0</v>
      </c>
      <c r="F80" s="361" t="str">
        <f>'[1]Small comp'!F90</f>
        <v>35uf450vac(4.6amp)</v>
      </c>
      <c r="G80" s="361">
        <f>'[1]Small comp'!H90</f>
        <v>0</v>
      </c>
      <c r="H80" s="361">
        <f>'[1]Small comp'!I90</f>
        <v>0</v>
      </c>
      <c r="I80" s="361"/>
      <c r="J80" s="369">
        <f>'[1]Small comp'!O90</f>
        <v>409.259259259259</v>
      </c>
      <c r="K80" s="392"/>
      <c r="L80" s="20" t="str">
        <f>'[1]Small comp'!$T90</f>
        <v>CU - 15 QC  </v>
      </c>
      <c r="M80" s="281">
        <f>'[1]Small comp'!$W90</f>
        <v>1695.82743294875</v>
      </c>
      <c r="N80" s="176"/>
      <c r="O80" s="39"/>
      <c r="P80" s="39"/>
    </row>
    <row r="81" spans="1:16">
      <c r="A81" s="11" t="str">
        <f>'[1]Small comp'!$A91</f>
        <v>SMA041.7</v>
      </c>
      <c r="B81" s="12" t="str">
        <f>'[1]Small comp'!$B91</f>
        <v>WHP09800RCV</v>
      </c>
      <c r="C81" s="142"/>
      <c r="D81" s="362" t="str">
        <f>'[1]Small comp'!D91</f>
        <v>2.5HP (11amp)</v>
      </c>
      <c r="E81" s="363" t="str">
        <f>'[1]Small comp'!$E91</f>
        <v>44.6LRA(11.1a)</v>
      </c>
      <c r="F81" s="361" t="str">
        <f>'[1]Small comp'!F91</f>
        <v>50uf (11.1amp)</v>
      </c>
      <c r="G81" s="361">
        <f>'[1]Small comp'!H91</f>
        <v>0</v>
      </c>
      <c r="H81" s="361">
        <f>'[1]Small comp'!I91</f>
        <v>0</v>
      </c>
      <c r="I81" s="361"/>
      <c r="J81" s="369">
        <f>'[1]Small comp'!O91</f>
        <v>711.965811965812</v>
      </c>
      <c r="K81" s="392"/>
      <c r="L81" s="20" t="str">
        <f>'[1]Small comp'!$T91</f>
        <v>CU - 36  QC</v>
      </c>
      <c r="M81" s="281">
        <f>'[1]Small comp'!$W91</f>
        <v>2339.14328517446</v>
      </c>
      <c r="N81" s="176"/>
      <c r="O81" s="39"/>
      <c r="P81" s="39"/>
    </row>
    <row r="82" customHeight="1" spans="1:16">
      <c r="A82" s="11" t="str">
        <f>'[1]Small comp'!$A92</f>
        <v>SMA042.4</v>
      </c>
      <c r="B82" s="12" t="str">
        <f>'[1]Small comp'!$B92</f>
        <v>THU33WC6-U (1PH)</v>
      </c>
      <c r="C82" s="142"/>
      <c r="D82" s="362">
        <f>'[1]Small comp'!D92</f>
        <v>3.5</v>
      </c>
      <c r="E82" s="363">
        <f>'[1]Small comp'!$E92</f>
        <v>0</v>
      </c>
      <c r="F82" s="361">
        <f>'[1]Small comp'!F92</f>
        <v>0</v>
      </c>
      <c r="G82" s="361">
        <f>'[1]Small comp'!H92</f>
        <v>0</v>
      </c>
      <c r="H82" s="361">
        <f>'[1]Small comp'!I92</f>
        <v>0</v>
      </c>
      <c r="I82" s="361"/>
      <c r="J82" s="369" t="str">
        <f>'[1]Small comp'!O92</f>
        <v>~</v>
      </c>
      <c r="K82" s="392"/>
      <c r="L82" s="20" t="str">
        <f>'[1]Small comp'!$T92</f>
        <v>CU - 50  QC</v>
      </c>
      <c r="M82" s="281">
        <f>'[1]Small comp'!$W92</f>
        <v>3113.98572757559</v>
      </c>
      <c r="N82" s="176"/>
      <c r="O82" s="39"/>
      <c r="P82" s="39"/>
    </row>
    <row r="83" ht="15" customHeight="1" spans="1:16">
      <c r="A83" s="11" t="str">
        <f>'[1]Small comp'!$A93</f>
        <v>SMA042.5</v>
      </c>
      <c r="B83" s="12" t="str">
        <f>'[1]Small comp'!$B93</f>
        <v>TE800RC3Q9JK</v>
      </c>
      <c r="C83" s="143"/>
      <c r="D83" s="362">
        <f>'[1]Small comp'!D93</f>
        <v>5</v>
      </c>
      <c r="E83" s="363">
        <f>'[1]Small comp'!$E93</f>
        <v>0</v>
      </c>
      <c r="F83" s="361">
        <f>'[1]Small comp'!F93</f>
        <v>0</v>
      </c>
      <c r="G83" s="361">
        <f>'[1]Small comp'!H93</f>
        <v>0</v>
      </c>
      <c r="H83" s="361">
        <f>'[1]Small comp'!I93</f>
        <v>0</v>
      </c>
      <c r="I83" s="361"/>
      <c r="J83" s="369">
        <f>'[1]Small comp'!O93</f>
        <v>1333.33333333333</v>
      </c>
      <c r="K83" s="392"/>
      <c r="L83" s="20" t="str">
        <f>'[1]Small comp'!$T93</f>
        <v>CU - 72 QC</v>
      </c>
      <c r="M83" s="281">
        <f>'[1]Small comp'!$W93</f>
        <v>4262.79382826669</v>
      </c>
      <c r="N83" s="176"/>
      <c r="O83" s="39"/>
      <c r="P83" s="39"/>
    </row>
    <row r="84" ht="16.5" customHeight="1" spans="1:16">
      <c r="A84" s="11" t="str">
        <f>'[1]Small comp'!$A94</f>
        <v>SMA050</v>
      </c>
      <c r="B84" s="12" t="str">
        <f>'[1]Small comp'!$B94</f>
        <v>QYGL-C139Y R404 compressor</v>
      </c>
      <c r="C84" s="58" t="s">
        <v>349</v>
      </c>
      <c r="D84" s="362">
        <f>'[1]Small comp'!D94</f>
        <v>1</v>
      </c>
      <c r="E84" s="363">
        <f>'[1]Small comp'!$E94</f>
        <v>0</v>
      </c>
      <c r="F84" s="361">
        <f>'[1]Small comp'!F94</f>
        <v>0</v>
      </c>
      <c r="G84" s="361">
        <f>'[1]Small comp'!H94</f>
        <v>0</v>
      </c>
      <c r="H84" s="361" t="str">
        <f>'[1]Small comp'!I94</f>
        <v>2d frezzer,4d s/s frezzer)</v>
      </c>
      <c r="I84" s="361"/>
      <c r="J84" s="369">
        <f>'[1]Small comp'!O94</f>
        <v>603.5</v>
      </c>
      <c r="K84" s="392"/>
      <c r="L84" s="20">
        <f>'[1]Small comp'!$T94</f>
        <v>0</v>
      </c>
      <c r="M84" s="281">
        <f>'[1]Small comp'!$W94</f>
        <v>0</v>
      </c>
      <c r="N84" s="176"/>
      <c r="O84" s="39"/>
      <c r="P84" s="39"/>
    </row>
    <row r="85" spans="1:16">
      <c r="A85" s="11" t="str">
        <f>'[1]Small comp'!$A95</f>
        <v>SMA057</v>
      </c>
      <c r="B85" s="12" t="str">
        <f>'[1]Small comp'!$B95</f>
        <v>QX-16A030 GREE </v>
      </c>
      <c r="C85" s="58" t="s">
        <v>350</v>
      </c>
      <c r="D85" s="362">
        <f>'[1]Small comp'!D95</f>
        <v>1</v>
      </c>
      <c r="E85" s="363">
        <f>'[1]Small comp'!$E95</f>
        <v>0</v>
      </c>
      <c r="F85" s="361" t="str">
        <f>'[1]Small comp'!F95</f>
        <v>30uf</v>
      </c>
      <c r="G85" s="361">
        <f>'[1]Small comp'!H95</f>
        <v>0</v>
      </c>
      <c r="H85" s="361">
        <f>'[1]Small comp'!I95</f>
        <v>0</v>
      </c>
      <c r="I85" s="361"/>
      <c r="J85" s="369">
        <f>'[1]Small comp'!O95</f>
        <v>300</v>
      </c>
      <c r="K85" s="372"/>
      <c r="L85" s="20" t="str">
        <f>'[1]Small comp'!$T95</f>
        <v>CU - 15 QC  </v>
      </c>
      <c r="M85" s="281">
        <f>'[1]Small comp'!$W95</f>
        <v>1594.97273209405</v>
      </c>
      <c r="N85" s="176"/>
      <c r="O85" s="39"/>
      <c r="P85" s="39"/>
    </row>
    <row r="86" customHeight="1" spans="1:16">
      <c r="A86" s="11" t="str">
        <f>'[1]Small comp'!$A96</f>
        <v>SMA058</v>
      </c>
      <c r="B86" s="12" t="str">
        <f>'[1]Small comp'!$B96</f>
        <v>44R213C RECHI</v>
      </c>
      <c r="C86" s="59"/>
      <c r="D86" s="362">
        <f>'[1]Small comp'!D96</f>
        <v>1</v>
      </c>
      <c r="E86" s="363">
        <f>'[1]Small comp'!$E96</f>
        <v>0</v>
      </c>
      <c r="F86" s="361" t="str">
        <f>'[1]Small comp'!F96</f>
        <v>30uf</v>
      </c>
      <c r="G86" s="361">
        <f>'[1]Small comp'!H96</f>
        <v>0</v>
      </c>
      <c r="H86" s="361">
        <f>'[1]Small comp'!I96</f>
        <v>0</v>
      </c>
      <c r="I86" s="361"/>
      <c r="J86" s="369">
        <f>'[1]Small comp'!O96</f>
        <v>300</v>
      </c>
      <c r="K86" s="372"/>
      <c r="L86" s="20" t="str">
        <f>'[1]Small comp'!$T96</f>
        <v>CU - 15 QC  </v>
      </c>
      <c r="M86" s="281">
        <f>'[1]Small comp'!$W96</f>
        <v>1594.97273209405</v>
      </c>
      <c r="N86" s="176"/>
      <c r="O86" s="39"/>
      <c r="P86" s="39"/>
    </row>
    <row r="87" spans="1:14">
      <c r="A87" s="11" t="str">
        <f>'[1]Small comp'!$A97</f>
        <v>SMA060.2</v>
      </c>
      <c r="B87" s="12" t="str">
        <f>'[1]Small comp'!$B97</f>
        <v>PH371X3CS GMCC</v>
      </c>
      <c r="C87" s="60"/>
      <c r="D87" s="362">
        <f>'[1]Small comp'!D97</f>
        <v>2.5</v>
      </c>
      <c r="E87" s="363">
        <f>'[1]Small comp'!$E97</f>
        <v>0</v>
      </c>
      <c r="F87" s="361" t="str">
        <f>'[1]Small comp'!F97</f>
        <v>50uf</v>
      </c>
      <c r="G87" s="361">
        <f>'[1]Small comp'!H97</f>
        <v>0</v>
      </c>
      <c r="H87" s="361">
        <f>'[1]Small comp'!I97</f>
        <v>0</v>
      </c>
      <c r="I87" s="361"/>
      <c r="J87" s="369">
        <f>'[1]Small comp'!O97</f>
        <v>666.666666666667</v>
      </c>
      <c r="K87" s="393"/>
      <c r="L87" s="20" t="str">
        <f>'[1]Small comp'!$T97</f>
        <v>CU - 40  QC</v>
      </c>
      <c r="M87" s="281">
        <f>'[1]Small comp'!$W97</f>
        <v>2559.96895613394</v>
      </c>
      <c r="N87" s="176"/>
    </row>
    <row r="88" customHeight="1" spans="1:14">
      <c r="A88" s="11" t="str">
        <f>'[1]Small comp'!$A98</f>
        <v>SMA060.3</v>
      </c>
      <c r="B88" s="12" t="str">
        <f>'[1]Small comp'!$B98</f>
        <v>HSM165V3UDZA</v>
      </c>
      <c r="C88" s="58" t="s">
        <v>351</v>
      </c>
      <c r="D88" s="362">
        <f>'[1]Small comp'!D98</f>
        <v>1</v>
      </c>
      <c r="E88" s="363" t="str">
        <f>'[1]Small comp'!$E98</f>
        <v>2855W</v>
      </c>
      <c r="F88" s="361" t="str">
        <f>'[1]Small comp'!F98</f>
        <v>30uf</v>
      </c>
      <c r="G88" s="361">
        <f>'[1]Small comp'!H98</f>
        <v>0</v>
      </c>
      <c r="H88" s="361">
        <f>'[1]Small comp'!I98</f>
        <v>0</v>
      </c>
      <c r="I88" s="361"/>
      <c r="J88" s="369">
        <f>'[1]Small comp'!O98</f>
        <v>330.555555555556</v>
      </c>
      <c r="K88" s="393"/>
      <c r="L88" s="20" t="str">
        <f>'[1]Small comp'!$T98</f>
        <v>CU - 15 QC  </v>
      </c>
      <c r="M88" s="281">
        <f>'[1]Small comp'!$W98</f>
        <v>1607.92145004277</v>
      </c>
      <c r="N88" s="176"/>
    </row>
    <row r="89" customHeight="1" spans="1:14">
      <c r="A89" s="11" t="str">
        <f>'[1]Small comp'!$A99</f>
        <v>SMA060.4</v>
      </c>
      <c r="B89" s="12" t="str">
        <f>'[1]Small comp'!$B99</f>
        <v>HSM215V3UDZ</v>
      </c>
      <c r="C89" s="59"/>
      <c r="D89" s="362">
        <f>'[1]Small comp'!D99</f>
        <v>1.5</v>
      </c>
      <c r="E89" s="363" t="str">
        <f>'[1]Small comp'!$E99</f>
        <v>3715W</v>
      </c>
      <c r="F89" s="361" t="str">
        <f>'[1]Small comp'!F99</f>
        <v>35uf</v>
      </c>
      <c r="G89" s="361">
        <f>'[1]Small comp'!H99</f>
        <v>0</v>
      </c>
      <c r="H89" s="361">
        <f>'[1]Small comp'!I99</f>
        <v>0</v>
      </c>
      <c r="I89" s="361"/>
      <c r="J89" s="369">
        <f>'[1]Small comp'!O99</f>
        <v>357.894736842105</v>
      </c>
      <c r="K89" s="393"/>
      <c r="L89" s="20" t="str">
        <f>'[1]Small comp'!$T99</f>
        <v>CU - 22  QC</v>
      </c>
      <c r="M89" s="281">
        <f>'[1]Small comp'!$W99</f>
        <v>1751.37279015763</v>
      </c>
      <c r="N89" s="176"/>
    </row>
    <row r="90" customHeight="1" spans="1:14">
      <c r="A90" s="11" t="str">
        <f>'[1]Small comp'!$A100</f>
        <v>SMA062</v>
      </c>
      <c r="B90" s="12" t="str">
        <f>'[1]Small comp'!$B100</f>
        <v>PH310M2CS-4KTH</v>
      </c>
      <c r="C90" s="59"/>
      <c r="D90" s="362">
        <f>'[1]Small comp'!D100</f>
        <v>2</v>
      </c>
      <c r="E90" s="363" t="str">
        <f>'[1]Small comp'!$E100</f>
        <v>5470W</v>
      </c>
      <c r="F90" s="361" t="str">
        <f>'[1]Small comp'!F100</f>
        <v>40uf</v>
      </c>
      <c r="G90" s="361">
        <f>'[1]Small comp'!H100</f>
        <v>0</v>
      </c>
      <c r="H90" s="361">
        <f>'[1]Small comp'!I100</f>
        <v>0</v>
      </c>
      <c r="I90" s="361"/>
      <c r="J90" s="369">
        <f>'[1]Small comp'!O100</f>
        <v>499.561403508772</v>
      </c>
      <c r="K90" s="393"/>
      <c r="L90" s="20" t="str">
        <f>'[1]Small comp'!$T100</f>
        <v>CU - 32  QC</v>
      </c>
      <c r="M90" s="281">
        <f>'[1]Small comp'!$W100</f>
        <v>1922.5010660043</v>
      </c>
      <c r="N90" s="176"/>
    </row>
    <row r="91" spans="1:14">
      <c r="A91" s="11" t="str">
        <f>'[1]Small comp'!$A101</f>
        <v>SMA066</v>
      </c>
      <c r="B91" s="12" t="str">
        <f>'[1]Small comp'!$B101</f>
        <v>PH420G2CS-4KU1</v>
      </c>
      <c r="C91" s="59"/>
      <c r="D91" s="362">
        <f>'[1]Small comp'!D101</f>
        <v>2.5</v>
      </c>
      <c r="E91" s="363" t="str">
        <f>'[1]Small comp'!$E101</f>
        <v>7420W</v>
      </c>
      <c r="F91" s="361" t="str">
        <f>'[1]Small comp'!F101</f>
        <v>50uf</v>
      </c>
      <c r="G91" s="361">
        <f>'[1]Small comp'!H101</f>
        <v>0</v>
      </c>
      <c r="H91" s="361">
        <f>'[1]Small comp'!I101</f>
        <v>0</v>
      </c>
      <c r="I91" s="361"/>
      <c r="J91" s="369">
        <f>'[1]Small comp'!O101</f>
        <v>672.70955165692</v>
      </c>
      <c r="K91" s="393"/>
      <c r="L91" s="20" t="str">
        <f>'[1]Small comp'!$T101</f>
        <v>CU - 36  QC</v>
      </c>
      <c r="M91" s="281">
        <f>'[1]Small comp'!$W101</f>
        <v>2441.22754625594</v>
      </c>
      <c r="N91" s="176"/>
    </row>
    <row r="92" spans="1:14">
      <c r="A92" s="11" t="str">
        <f>'[1]Small comp'!$A102</f>
        <v>SMA068</v>
      </c>
      <c r="B92" s="12" t="str">
        <f>'[1]Small comp'!$B102</f>
        <v>PH480X3CS-4MU1</v>
      </c>
      <c r="C92" s="60"/>
      <c r="D92" s="362">
        <f>'[1]Small comp'!D102</f>
        <v>3</v>
      </c>
      <c r="E92" s="363" t="str">
        <f>'[1]Small comp'!$E102</f>
        <v>8600W</v>
      </c>
      <c r="F92" s="361" t="str">
        <f>'[1]Small comp'!F102</f>
        <v>55uf</v>
      </c>
      <c r="G92" s="361">
        <f>'[1]Small comp'!H102</f>
        <v>0</v>
      </c>
      <c r="H92" s="361">
        <f>'[1]Small comp'!I102</f>
        <v>0</v>
      </c>
      <c r="I92" s="361"/>
      <c r="J92" s="369">
        <f>'[1]Small comp'!O102</f>
        <v>848.425925925926</v>
      </c>
      <c r="K92" s="393"/>
      <c r="L92" s="20" t="str">
        <f>'[1]Small comp'!$T102</f>
        <v>CU - 40  QC</v>
      </c>
      <c r="M92" s="281">
        <f>'[1]Small comp'!$W102</f>
        <v>2727.74673391172</v>
      </c>
      <c r="N92" s="176"/>
    </row>
    <row r="93" customHeight="1" spans="1:14">
      <c r="A93" s="11">
        <f>'[1]Small comp'!$A103</f>
        <v>0</v>
      </c>
      <c r="B93" s="12" t="str">
        <f>'[1]Small comp'!$B103</f>
        <v>PA108M1C</v>
      </c>
      <c r="C93" s="141" t="s">
        <v>352</v>
      </c>
      <c r="D93" s="362">
        <f>'[1]Small comp'!D103</f>
        <v>0.75</v>
      </c>
      <c r="E93" s="363" t="str">
        <f>'[1]Small comp'!$E103</f>
        <v>860W</v>
      </c>
      <c r="F93" s="361">
        <f>'[1]Small comp'!F103</f>
        <v>0</v>
      </c>
      <c r="G93" s="361">
        <f>'[1]Small comp'!H103</f>
        <v>0</v>
      </c>
      <c r="H93" s="361">
        <f>'[1]Small comp'!I103</f>
        <v>0</v>
      </c>
      <c r="I93" s="361"/>
      <c r="J93" s="369" t="str">
        <f>'[1]Small comp'!O103</f>
        <v>~</v>
      </c>
      <c r="K93" s="104"/>
      <c r="L93" s="20">
        <f>'[1]Small comp'!$T103</f>
        <v>0</v>
      </c>
      <c r="M93" s="281">
        <f>'[1]Small comp'!$W103</f>
        <v>0</v>
      </c>
      <c r="N93" s="176"/>
    </row>
    <row r="94" spans="1:14">
      <c r="A94" s="11" t="str">
        <f>'[1]Small comp'!$A104</f>
        <v>SMA069</v>
      </c>
      <c r="B94" s="12" t="str">
        <f>'[1]Small comp'!$B104</f>
        <v>PA135GIC</v>
      </c>
      <c r="C94" s="142"/>
      <c r="D94" s="362">
        <f>'[1]Small comp'!D104</f>
        <v>1</v>
      </c>
      <c r="E94" s="363">
        <f>'[1]Small comp'!$E104</f>
        <v>0</v>
      </c>
      <c r="F94" s="361">
        <f>'[1]Small comp'!F104</f>
        <v>0</v>
      </c>
      <c r="G94" s="361">
        <f>'[1]Small comp'!H104</f>
        <v>0</v>
      </c>
      <c r="H94" s="361">
        <f>'[1]Small comp'!I104</f>
        <v>0</v>
      </c>
      <c r="I94" s="361"/>
      <c r="J94" s="369" t="str">
        <f>'[1]Small comp'!O104</f>
        <v>~</v>
      </c>
      <c r="K94" s="104"/>
      <c r="L94" s="20">
        <f>'[1]Small comp'!$T104</f>
        <v>0</v>
      </c>
      <c r="M94" s="281">
        <f>'[1]Small comp'!$W104</f>
        <v>0</v>
      </c>
      <c r="N94" s="176"/>
    </row>
    <row r="95" spans="1:14">
      <c r="A95" s="11">
        <f>'[1]Small comp'!$A105</f>
        <v>0</v>
      </c>
      <c r="B95" s="12" t="str">
        <f>'[1]Small comp'!$B105</f>
        <v>PA145GIC</v>
      </c>
      <c r="C95" s="142"/>
      <c r="D95" s="362">
        <f>'[1]Small comp'!D105</f>
        <v>1</v>
      </c>
      <c r="E95" s="363" t="str">
        <f>'[1]Small comp'!$E105</f>
        <v>1240W</v>
      </c>
      <c r="F95" s="361">
        <f>'[1]Small comp'!F105</f>
        <v>0</v>
      </c>
      <c r="G95" s="361">
        <f>'[1]Small comp'!H105</f>
        <v>0</v>
      </c>
      <c r="H95" s="361">
        <f>'[1]Small comp'!I105</f>
        <v>0</v>
      </c>
      <c r="I95" s="361"/>
      <c r="J95" s="369" t="str">
        <f>'[1]Small comp'!O105</f>
        <v>~</v>
      </c>
      <c r="K95" s="104"/>
      <c r="L95" s="20">
        <f>'[1]Small comp'!$T105</f>
        <v>0</v>
      </c>
      <c r="M95" s="281">
        <f>'[1]Small comp'!$W105</f>
        <v>0</v>
      </c>
      <c r="N95" s="176"/>
    </row>
    <row r="96" customHeight="1" spans="1:14">
      <c r="A96" s="11">
        <f>'[1]Small comp'!$A106</f>
        <v>0</v>
      </c>
      <c r="B96" s="12" t="str">
        <f>'[1]Small comp'!$B106</f>
        <v>PA190G2C</v>
      </c>
      <c r="C96" s="142"/>
      <c r="D96" s="362">
        <f>'[1]Small comp'!D106</f>
        <v>1.5</v>
      </c>
      <c r="E96" s="363" t="str">
        <f>'[1]Small comp'!$E106</f>
        <v>1928W</v>
      </c>
      <c r="F96" s="361">
        <f>'[1]Small comp'!F106</f>
        <v>0</v>
      </c>
      <c r="G96" s="361">
        <f>'[1]Small comp'!H106</f>
        <v>0</v>
      </c>
      <c r="H96" s="361">
        <f>'[1]Small comp'!I106</f>
        <v>0</v>
      </c>
      <c r="I96" s="361"/>
      <c r="J96" s="369" t="str">
        <f>'[1]Small comp'!O106</f>
        <v>~</v>
      </c>
      <c r="K96" s="104"/>
      <c r="L96" s="14">
        <f>'[1]Small comp'!$T106</f>
        <v>0</v>
      </c>
      <c r="M96" s="281">
        <f>'[1]Small comp'!$W106</f>
        <v>0</v>
      </c>
      <c r="N96" s="177"/>
    </row>
    <row r="97" customHeight="1" spans="1:14">
      <c r="A97" s="11" t="str">
        <f>'[1]Small comp'!$A107</f>
        <v>SMA070</v>
      </c>
      <c r="B97" s="12" t="str">
        <f>'[1]Small comp'!$B107</f>
        <v>PA200M2C</v>
      </c>
      <c r="C97" s="142"/>
      <c r="D97" s="362">
        <f>'[1]Small comp'!D107</f>
        <v>1.5</v>
      </c>
      <c r="E97" s="363">
        <f>'[1]Small comp'!$E107</f>
        <v>0</v>
      </c>
      <c r="F97" s="361">
        <f>'[1]Small comp'!F107</f>
        <v>0</v>
      </c>
      <c r="G97" s="361">
        <f>'[1]Small comp'!H107</f>
        <v>0</v>
      </c>
      <c r="H97" s="361">
        <f>'[1]Small comp'!I107</f>
        <v>0</v>
      </c>
      <c r="I97" s="361"/>
      <c r="J97" s="369" t="str">
        <f>'[1]Small comp'!O107</f>
        <v>~</v>
      </c>
      <c r="K97" s="104"/>
      <c r="L97" s="14">
        <f>'[1]Small comp'!$T107</f>
        <v>0</v>
      </c>
      <c r="M97" s="281">
        <f>'[1]Small comp'!$W107</f>
        <v>0</v>
      </c>
      <c r="N97" s="169"/>
    </row>
    <row r="98" customHeight="1" spans="1:14">
      <c r="A98" s="11" t="str">
        <f>'[1]Small comp'!$A108</f>
        <v>SMA071</v>
      </c>
      <c r="B98" s="12" t="str">
        <f>'[1]Small comp'!$B108</f>
        <v>PA215M2C</v>
      </c>
      <c r="C98" s="142"/>
      <c r="D98" s="362">
        <f>'[1]Small comp'!D108</f>
        <v>1.5</v>
      </c>
      <c r="E98" s="363">
        <f>'[1]Small comp'!$E108</f>
        <v>0</v>
      </c>
      <c r="F98" s="361">
        <f>'[1]Small comp'!F108</f>
        <v>0</v>
      </c>
      <c r="G98" s="361">
        <f>'[1]Small comp'!H108</f>
        <v>0</v>
      </c>
      <c r="H98" s="361">
        <f>'[1]Small comp'!I108</f>
        <v>0</v>
      </c>
      <c r="I98" s="361"/>
      <c r="J98" s="369" t="str">
        <f>'[1]Small comp'!O108</f>
        <v>~</v>
      </c>
      <c r="K98" s="104"/>
      <c r="L98" s="14">
        <f>'[1]Small comp'!$T108</f>
        <v>0</v>
      </c>
      <c r="M98" s="281">
        <f>'[1]Small comp'!$W108</f>
        <v>0</v>
      </c>
      <c r="N98" s="169"/>
    </row>
    <row r="99" customHeight="1" spans="1:14">
      <c r="A99" s="11" t="str">
        <f>'[1]Small comp'!$A109</f>
        <v>SMA072</v>
      </c>
      <c r="B99" s="12" t="str">
        <f>'[1]Small comp'!$B109</f>
        <v>PA270G2C</v>
      </c>
      <c r="C99" s="142"/>
      <c r="D99" s="362">
        <f>'[1]Small comp'!D109</f>
        <v>2</v>
      </c>
      <c r="E99" s="363" t="str">
        <f>'[1]Small comp'!$E109</f>
        <v>2285W</v>
      </c>
      <c r="F99" s="361">
        <f>'[1]Small comp'!F109</f>
        <v>0</v>
      </c>
      <c r="G99" s="361">
        <f>'[1]Small comp'!H109</f>
        <v>0</v>
      </c>
      <c r="H99" s="361">
        <f>'[1]Small comp'!I109</f>
        <v>0</v>
      </c>
      <c r="I99" s="361"/>
      <c r="J99" s="369" t="str">
        <f>'[1]Small comp'!O109</f>
        <v>~</v>
      </c>
      <c r="K99" s="104"/>
      <c r="L99" s="14">
        <f>'[1]Small comp'!$T109</f>
        <v>0</v>
      </c>
      <c r="M99" s="281">
        <f>'[1]Small comp'!$W109</f>
        <v>0</v>
      </c>
      <c r="N99" s="169"/>
    </row>
    <row r="100" customHeight="1" spans="1:14">
      <c r="A100" s="11">
        <f>'[1]Small comp'!$A110</f>
        <v>0</v>
      </c>
      <c r="B100" s="12" t="str">
        <f>'[1]Small comp'!$B110</f>
        <v>PA290G2C</v>
      </c>
      <c r="C100" s="142"/>
      <c r="D100" s="362">
        <f>'[1]Small comp'!D110</f>
        <v>2.5</v>
      </c>
      <c r="E100" s="363" t="str">
        <f>'[1]Small comp'!$E110</f>
        <v>2420W</v>
      </c>
      <c r="F100" s="361">
        <f>'[1]Small comp'!F110</f>
        <v>0</v>
      </c>
      <c r="G100" s="361">
        <f>'[1]Small comp'!H110</f>
        <v>0</v>
      </c>
      <c r="H100" s="361">
        <f>'[1]Small comp'!I110</f>
        <v>0</v>
      </c>
      <c r="I100" s="361"/>
      <c r="J100" s="369" t="str">
        <f>'[1]Small comp'!O110</f>
        <v>~</v>
      </c>
      <c r="K100" s="104"/>
      <c r="L100" s="14">
        <f>'[1]Small comp'!$T110</f>
        <v>0</v>
      </c>
      <c r="M100" s="281">
        <f>'[1]Small comp'!$W110</f>
        <v>0</v>
      </c>
      <c r="N100" s="169"/>
    </row>
    <row r="101" customHeight="1" spans="1:14">
      <c r="A101" s="11">
        <f>'[1]Small comp'!$A111</f>
        <v>0</v>
      </c>
      <c r="B101" s="12" t="str">
        <f>'[1]Small comp'!$B111</f>
        <v>PA330X3CS</v>
      </c>
      <c r="C101" s="143"/>
      <c r="D101" s="362">
        <f>'[1]Small comp'!D111</f>
        <v>3</v>
      </c>
      <c r="E101" s="378" t="str">
        <f>'[1]Small comp'!$E111</f>
        <v>2760W</v>
      </c>
      <c r="F101" s="379">
        <f>'[1]Small comp'!F111</f>
        <v>0</v>
      </c>
      <c r="G101" s="379">
        <f>'[1]Small comp'!H111</f>
        <v>0</v>
      </c>
      <c r="H101" s="379">
        <f>'[1]Small comp'!I111</f>
        <v>0</v>
      </c>
      <c r="I101" s="379"/>
      <c r="J101" s="369" t="str">
        <f>'[1]Small comp'!O111</f>
        <v>~</v>
      </c>
      <c r="K101" s="104"/>
      <c r="L101" s="14">
        <f>'[1]Small comp'!$T111</f>
        <v>0</v>
      </c>
      <c r="M101" s="281">
        <f>'[1]Small comp'!$W111</f>
        <v>0</v>
      </c>
      <c r="N101" s="169"/>
    </row>
    <row r="102" customHeight="1" spans="1:14">
      <c r="A102" s="380"/>
      <c r="B102" s="108"/>
      <c r="C102" s="25"/>
      <c r="D102" s="381"/>
      <c r="E102" s="382"/>
      <c r="F102" s="383"/>
      <c r="G102" s="383"/>
      <c r="H102" s="383"/>
      <c r="I102" s="383"/>
      <c r="J102" s="394"/>
      <c r="L102" s="395"/>
      <c r="M102" s="396"/>
      <c r="N102" s="397"/>
    </row>
    <row r="103" spans="2:3">
      <c r="B103" s="384"/>
      <c r="C103" s="385"/>
    </row>
    <row r="104" spans="1:13">
      <c r="A104" s="386" t="s">
        <v>266</v>
      </c>
      <c r="C104" s="385"/>
      <c r="J104" s="308"/>
      <c r="K104" s="308"/>
      <c r="L104" s="308"/>
      <c r="M104" s="308"/>
    </row>
    <row r="105" spans="1:13">
      <c r="A105" s="37" t="s">
        <v>353</v>
      </c>
      <c r="B105" s="387"/>
      <c r="C105" s="385"/>
      <c r="D105" s="388"/>
      <c r="E105" s="388"/>
      <c r="F105" s="389"/>
      <c r="G105" s="389"/>
      <c r="H105" s="389"/>
      <c r="I105" s="389"/>
      <c r="J105" s="398"/>
      <c r="K105" s="398"/>
      <c r="L105" s="398"/>
      <c r="M105" s="398"/>
    </row>
    <row r="106" spans="1:13">
      <c r="A106" s="37"/>
      <c r="B106" s="387"/>
      <c r="C106" s="387"/>
      <c r="D106" s="388"/>
      <c r="E106" s="388"/>
      <c r="F106" s="389"/>
      <c r="G106" s="389"/>
      <c r="H106" s="389"/>
      <c r="I106" s="389"/>
      <c r="J106" s="398"/>
      <c r="K106" s="398"/>
      <c r="L106" s="398"/>
      <c r="M106" s="398"/>
    </row>
    <row r="107" spans="1:13">
      <c r="A107" s="38"/>
      <c r="B107" s="308"/>
      <c r="C107" s="388"/>
      <c r="D107" s="388"/>
      <c r="E107" s="388"/>
      <c r="F107" s="389"/>
      <c r="G107" s="389"/>
      <c r="H107" s="389"/>
      <c r="I107" s="389"/>
      <c r="J107" s="308"/>
      <c r="K107" s="308"/>
      <c r="L107" s="308"/>
      <c r="M107" s="308"/>
    </row>
    <row r="108" spans="1:16">
      <c r="A108" s="390"/>
      <c r="B108" s="390"/>
      <c r="C108" s="390"/>
      <c r="D108" s="390"/>
      <c r="E108" s="390"/>
      <c r="F108" s="390"/>
      <c r="G108" s="390"/>
      <c r="H108" s="390"/>
      <c r="I108" s="390"/>
      <c r="J108" s="399"/>
      <c r="K108" s="399"/>
      <c r="L108" s="399"/>
      <c r="O108" s="39"/>
      <c r="P108" s="39"/>
    </row>
    <row r="109" spans="1:16">
      <c r="A109" s="390"/>
      <c r="B109" s="390"/>
      <c r="C109" s="390"/>
      <c r="D109" s="390"/>
      <c r="E109" s="390"/>
      <c r="F109" s="390"/>
      <c r="G109" s="390"/>
      <c r="H109" s="390"/>
      <c r="I109" s="390"/>
      <c r="J109" s="390"/>
      <c r="K109" s="390"/>
      <c r="L109" s="390"/>
      <c r="O109" s="39"/>
      <c r="P109" s="39"/>
    </row>
    <row r="110" spans="1:16">
      <c r="A110" s="390"/>
      <c r="B110" s="390"/>
      <c r="C110" s="390"/>
      <c r="D110" s="390"/>
      <c r="E110" s="390"/>
      <c r="F110" s="390"/>
      <c r="G110" s="390"/>
      <c r="H110" s="390"/>
      <c r="I110" s="390"/>
      <c r="J110" s="390"/>
      <c r="K110" s="390"/>
      <c r="L110" s="390"/>
      <c r="O110" s="39"/>
      <c r="P110" s="39"/>
    </row>
  </sheetData>
  <mergeCells count="28">
    <mergeCell ref="C10:C12"/>
    <mergeCell ref="C16:C20"/>
    <mergeCell ref="C21:C22"/>
    <mergeCell ref="C23:C30"/>
    <mergeCell ref="C31:C36"/>
    <mergeCell ref="C37:C47"/>
    <mergeCell ref="C48:C52"/>
    <mergeCell ref="C53:C55"/>
    <mergeCell ref="C56:C57"/>
    <mergeCell ref="C58:C60"/>
    <mergeCell ref="C61:C65"/>
    <mergeCell ref="C67:C77"/>
    <mergeCell ref="C78:C83"/>
    <mergeCell ref="C85:C87"/>
    <mergeCell ref="C88:C92"/>
    <mergeCell ref="C93:C101"/>
    <mergeCell ref="K10:K12"/>
    <mergeCell ref="K61:K78"/>
    <mergeCell ref="K79:K81"/>
    <mergeCell ref="K82:K83"/>
    <mergeCell ref="K85:K86"/>
    <mergeCell ref="N10:N12"/>
    <mergeCell ref="N16:N20"/>
    <mergeCell ref="N23:N51"/>
    <mergeCell ref="N52:N55"/>
    <mergeCell ref="N63:N67"/>
    <mergeCell ref="N68:N84"/>
    <mergeCell ref="N85:N96"/>
  </mergeCells>
  <pageMargins left="0.7" right="0.7" top="0.75" bottom="0.75" header="0.3" footer="0.3"/>
  <pageSetup paperSize="9" orientation="portrait" horizontalDpi="180" verticalDpi="180"/>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G358"/>
  <sheetViews>
    <sheetView zoomScale="115" zoomScaleNormal="115" workbookViewId="0">
      <pane xSplit="2" ySplit="8" topLeftCell="C145" activePane="bottomRight" state="frozen"/>
      <selection/>
      <selection pane="topRight"/>
      <selection pane="bottomLeft"/>
      <selection pane="bottomRight" activeCell="K161" sqref="K161"/>
    </sheetView>
  </sheetViews>
  <sheetFormatPr defaultColWidth="9.14285714285714" defaultRowHeight="12" outlineLevelCol="6"/>
  <cols>
    <col min="1" max="1" width="15.5714285714286" style="316" customWidth="1"/>
    <col min="2" max="2" width="36" style="317" customWidth="1"/>
    <col min="3" max="4" width="16.2857142857143" style="318" customWidth="1"/>
    <col min="5" max="5" width="13.7142857142857" style="318" customWidth="1"/>
    <col min="6" max="6" width="16.4285714285714" style="319" customWidth="1"/>
    <col min="7" max="7" width="25.1428571428571" style="318" customWidth="1"/>
    <col min="8" max="16384" width="9.14285714285714" style="318"/>
  </cols>
  <sheetData>
    <row r="1" spans="1:1">
      <c r="A1" s="7" t="s">
        <v>0</v>
      </c>
    </row>
    <row r="2" hidden="1"/>
    <row r="3" spans="1:1">
      <c r="A3" s="316" t="str">
        <f>'Small comp'!A3</f>
        <v>DATE :5.12.25</v>
      </c>
    </row>
    <row r="4" hidden="1"/>
    <row r="5" hidden="1"/>
    <row r="6" hidden="1"/>
    <row r="8" spans="1:7">
      <c r="A8" s="190" t="str">
        <f>'[1]Switch board'!$A8</f>
        <v>ITEM CODE</v>
      </c>
      <c r="B8" s="320" t="str">
        <f>'[1]Switch board'!$B8</f>
        <v>MODEL</v>
      </c>
      <c r="C8" s="47" t="s">
        <v>354</v>
      </c>
      <c r="D8" s="46" t="s">
        <v>355</v>
      </c>
      <c r="E8" s="141" t="s">
        <v>356</v>
      </c>
      <c r="F8" s="43" t="str">
        <f>'[1]Switch board'!$K$8</f>
        <v>RM</v>
      </c>
      <c r="G8" s="73" t="s">
        <v>187</v>
      </c>
    </row>
    <row r="9" ht="11.25" customHeight="1" spans="1:7">
      <c r="A9" s="190" t="str">
        <f>'[1]Switch board'!$A9</f>
        <v>SW001</v>
      </c>
      <c r="B9" s="320" t="str">
        <f>'[1]Switch board'!$B9</f>
        <v>LC1N06</v>
      </c>
      <c r="C9" s="321" t="s">
        <v>357</v>
      </c>
      <c r="D9" s="322" t="s">
        <v>358</v>
      </c>
      <c r="E9" s="323">
        <v>36</v>
      </c>
      <c r="F9" s="324">
        <f>'[1]Switch board'!K9</f>
        <v>28.3264720323299</v>
      </c>
      <c r="G9" s="325"/>
    </row>
    <row r="10" spans="1:7">
      <c r="A10" s="190" t="str">
        <f>'[1]Switch board'!$A10</f>
        <v>SW002</v>
      </c>
      <c r="B10" s="320" t="str">
        <f>'[1]Switch board'!$B10</f>
        <v>LC1N09</v>
      </c>
      <c r="C10" s="326"/>
      <c r="D10" s="327" t="s">
        <v>359</v>
      </c>
      <c r="E10" s="323">
        <v>36</v>
      </c>
      <c r="F10" s="324">
        <f>'[1]Switch board'!K10</f>
        <v>35.2507207513439</v>
      </c>
      <c r="G10" s="328"/>
    </row>
    <row r="11" spans="1:7">
      <c r="A11" s="190" t="str">
        <f>'[1]Switch board'!$A11</f>
        <v>SW003</v>
      </c>
      <c r="B11" s="320" t="str">
        <f>'[1]Switch board'!$B11</f>
        <v>LC1N12</v>
      </c>
      <c r="C11" s="326"/>
      <c r="D11" s="327" t="s">
        <v>360</v>
      </c>
      <c r="E11" s="323">
        <v>36</v>
      </c>
      <c r="F11" s="324">
        <f>'[1]Switch board'!K11</f>
        <v>38.3981065327139</v>
      </c>
      <c r="G11" s="328"/>
    </row>
    <row r="12" spans="1:7">
      <c r="A12" s="190" t="str">
        <f>'[1]Switch board'!$A12</f>
        <v>SW004</v>
      </c>
      <c r="B12" s="320" t="str">
        <f>'[1]Switch board'!$B12</f>
        <v>LC1N18</v>
      </c>
      <c r="C12" s="326"/>
      <c r="D12" s="327" t="s">
        <v>361</v>
      </c>
      <c r="E12" s="323">
        <v>36</v>
      </c>
      <c r="F12" s="324">
        <f>'[1]Switch board'!K12</f>
        <v>47.8402638768239</v>
      </c>
      <c r="G12" s="328"/>
    </row>
    <row r="13" spans="1:7">
      <c r="A13" s="190" t="str">
        <f>'[1]Switch board'!$A13</f>
        <v>SW005</v>
      </c>
      <c r="B13" s="320" t="str">
        <f>'[1]Switch board'!$B13</f>
        <v>LC1N25</v>
      </c>
      <c r="C13" s="326"/>
      <c r="D13" s="327" t="s">
        <v>362</v>
      </c>
      <c r="E13" s="323">
        <v>36</v>
      </c>
      <c r="F13" s="324">
        <f>'[1]Switch board'!K13</f>
        <v>52.8760811270159</v>
      </c>
      <c r="G13" s="328"/>
    </row>
    <row r="14" spans="1:7">
      <c r="A14" s="190" t="str">
        <f>'[1]Switch board'!$A14</f>
        <v>SW006</v>
      </c>
      <c r="B14" s="320" t="str">
        <f>'[1]Switch board'!$B14</f>
        <v>LC1N32</v>
      </c>
      <c r="C14" s="326"/>
      <c r="D14" s="327" t="s">
        <v>363</v>
      </c>
      <c r="E14" s="323">
        <v>36</v>
      </c>
      <c r="F14" s="324">
        <f>'[1]Switch board'!K14</f>
        <v>67.3540557213179</v>
      </c>
      <c r="G14" s="328"/>
    </row>
    <row r="15" spans="1:7">
      <c r="A15" s="190" t="str">
        <f>'[1]Switch board'!$A15</f>
        <v>SW007</v>
      </c>
      <c r="B15" s="320" t="str">
        <f>'[1]Switch board'!$B15</f>
        <v>LC1N38</v>
      </c>
      <c r="C15" s="326"/>
      <c r="D15" s="327" t="s">
        <v>364</v>
      </c>
      <c r="E15" s="323">
        <v>34</v>
      </c>
      <c r="F15" s="324">
        <f>'[1]Switch board'!K15</f>
        <v>104.493207941484</v>
      </c>
      <c r="G15" s="328"/>
    </row>
    <row r="16" spans="1:7">
      <c r="A16" s="190" t="str">
        <f>'[1]Switch board'!$A16</f>
        <v>SW008</v>
      </c>
      <c r="B16" s="320" t="str">
        <f>'[1]Switch board'!$B16</f>
        <v>LC1E40</v>
      </c>
      <c r="C16" s="326"/>
      <c r="D16" s="327" t="s">
        <v>365</v>
      </c>
      <c r="E16" s="323">
        <v>34</v>
      </c>
      <c r="F16" s="324">
        <f>'[1]Switch board'!K16</f>
        <v>128.413339879896</v>
      </c>
      <c r="G16" s="328"/>
    </row>
    <row r="17" spans="1:7">
      <c r="A17" s="190" t="str">
        <f>'[1]Switch board'!$A17</f>
        <v>SW009</v>
      </c>
      <c r="B17" s="320" t="str">
        <f>'[1]Switch board'!$B17</f>
        <v>LC1N50</v>
      </c>
      <c r="C17" s="326"/>
      <c r="D17" s="327" t="s">
        <v>366</v>
      </c>
      <c r="E17" s="323">
        <v>34</v>
      </c>
      <c r="F17" s="324">
        <f>'[1]Switch board'!K17</f>
        <v>159.887197693596</v>
      </c>
      <c r="G17" s="328"/>
    </row>
    <row r="18" spans="1:7">
      <c r="A18" s="190" t="str">
        <f>'[1]Switch board'!$A18</f>
        <v>SW010</v>
      </c>
      <c r="B18" s="320" t="str">
        <f>'[1]Switch board'!$B18</f>
        <v>LC1N65</v>
      </c>
      <c r="C18" s="326"/>
      <c r="D18" s="327" t="s">
        <v>367</v>
      </c>
      <c r="E18" s="323">
        <v>34</v>
      </c>
      <c r="F18" s="324">
        <f>'[1]Switch board'!K18</f>
        <v>201.43269000768</v>
      </c>
      <c r="G18" s="328"/>
    </row>
    <row r="19" spans="1:7">
      <c r="A19" s="190" t="str">
        <f>'[1]Switch board'!$A19</f>
        <v>SW010.1</v>
      </c>
      <c r="B19" s="320" t="str">
        <f>'[1]Switch board'!$B19</f>
        <v>LC1N80</v>
      </c>
      <c r="C19" s="326"/>
      <c r="D19" s="329"/>
      <c r="E19" s="323"/>
      <c r="F19" s="324">
        <f>'[1]Switch board'!K19</f>
        <v>251.790862509599</v>
      </c>
      <c r="G19" s="328"/>
    </row>
    <row r="20" spans="1:7">
      <c r="A20" s="190" t="str">
        <f>'[1]Switch board'!$A20</f>
        <v>SW010.2</v>
      </c>
      <c r="B20" s="320" t="str">
        <f>'[1]Switch board'!$B20</f>
        <v>LC1N95</v>
      </c>
      <c r="C20" s="326"/>
      <c r="D20" s="329"/>
      <c r="E20" s="323"/>
      <c r="F20" s="324">
        <f>'[1]Switch board'!K20</f>
        <v>346.212435950699</v>
      </c>
      <c r="G20" s="328"/>
    </row>
    <row r="21" spans="1:7">
      <c r="A21" s="190" t="str">
        <f>'[1]Switch board'!$A21</f>
        <v>SW010.3</v>
      </c>
      <c r="B21" s="320" t="str">
        <f>'[1]Switch board'!$B21</f>
        <v>LC1N120</v>
      </c>
      <c r="C21" s="330"/>
      <c r="D21" s="329"/>
      <c r="E21" s="323"/>
      <c r="F21" s="324">
        <f>'[1]Switch board'!K21</f>
        <v>528.760811270159</v>
      </c>
      <c r="G21" s="331"/>
    </row>
    <row r="22" customHeight="1" spans="1:7">
      <c r="A22" s="190" t="str">
        <f>'[1]Switch board'!$A22</f>
        <v>SW011</v>
      </c>
      <c r="B22" s="320" t="str">
        <f>'[1]Switch board'!$B22</f>
        <v>LRE05 (0.6-1)</v>
      </c>
      <c r="C22" s="47" t="s">
        <v>368</v>
      </c>
      <c r="D22" s="332" t="s">
        <v>369</v>
      </c>
      <c r="E22" s="323">
        <v>33</v>
      </c>
      <c r="F22" s="324">
        <f>'[1]Switch board'!K22</f>
        <v>43.4339237829059</v>
      </c>
      <c r="G22" s="266"/>
    </row>
    <row r="23" spans="1:7">
      <c r="A23" s="190" t="str">
        <f>'[1]Switch board'!$A23</f>
        <v>SW012</v>
      </c>
      <c r="B23" s="320" t="str">
        <f>'[1]Switch board'!$B23</f>
        <v>LRE06 1-1.6</v>
      </c>
      <c r="C23" s="47"/>
      <c r="D23" s="332" t="s">
        <v>370</v>
      </c>
      <c r="E23" s="323">
        <v>33</v>
      </c>
      <c r="F23" s="324">
        <f>'[1]Switch board'!K23</f>
        <v>43.4339237829059</v>
      </c>
      <c r="G23" s="266"/>
    </row>
    <row r="24" spans="1:7">
      <c r="A24" s="190" t="str">
        <f>'[1]Switch board'!$A24</f>
        <v>SW013</v>
      </c>
      <c r="B24" s="320" t="str">
        <f>'[1]Switch board'!$B24</f>
        <v>LRE07 1.6-2.5</v>
      </c>
      <c r="C24" s="47"/>
      <c r="D24" s="332" t="s">
        <v>371</v>
      </c>
      <c r="E24" s="323">
        <v>33</v>
      </c>
      <c r="F24" s="324">
        <f>'[1]Switch board'!K24</f>
        <v>43.4339237829059</v>
      </c>
      <c r="G24" s="266"/>
    </row>
    <row r="25" spans="1:7">
      <c r="A25" s="190" t="str">
        <f>'[1]Switch board'!$A25</f>
        <v>SW014</v>
      </c>
      <c r="B25" s="320" t="str">
        <f>'[1]Switch board'!$B25</f>
        <v>LRE08 2.5-4</v>
      </c>
      <c r="C25" s="47"/>
      <c r="D25" s="332" t="s">
        <v>372</v>
      </c>
      <c r="E25" s="323">
        <v>33</v>
      </c>
      <c r="F25" s="324">
        <f>'[1]Switch board'!K25</f>
        <v>43.4339237829059</v>
      </c>
      <c r="G25" s="266"/>
    </row>
    <row r="26" spans="1:7">
      <c r="A26" s="190" t="str">
        <f>'[1]Switch board'!$A26</f>
        <v>SW015</v>
      </c>
      <c r="B26" s="320" t="str">
        <f>'[1]Switch board'!$B26</f>
        <v>LRE10 4-6</v>
      </c>
      <c r="C26" s="47"/>
      <c r="D26" s="332" t="s">
        <v>373</v>
      </c>
      <c r="E26" s="323">
        <v>33</v>
      </c>
      <c r="F26" s="324">
        <f>'[1]Switch board'!K26</f>
        <v>43.4339237829059</v>
      </c>
      <c r="G26" s="266"/>
    </row>
    <row r="27" spans="1:7">
      <c r="A27" s="190" t="str">
        <f>'[1]Switch board'!$A27</f>
        <v>SW016</v>
      </c>
      <c r="B27" s="320" t="str">
        <f>'[1]Switch board'!$B27</f>
        <v>LRE12 5.5-8</v>
      </c>
      <c r="C27" s="47"/>
      <c r="D27" s="332" t="s">
        <v>374</v>
      </c>
      <c r="E27" s="323">
        <v>33</v>
      </c>
      <c r="F27" s="324">
        <f>'[1]Switch board'!K27</f>
        <v>43.4339237829059</v>
      </c>
      <c r="G27" s="266"/>
    </row>
    <row r="28" spans="1:7">
      <c r="A28" s="190" t="str">
        <f>'[1]Switch board'!$A28</f>
        <v>SW017</v>
      </c>
      <c r="B28" s="320" t="str">
        <f>'[1]Switch board'!$B28</f>
        <v>LRE14 7-10</v>
      </c>
      <c r="C28" s="47"/>
      <c r="D28" s="332" t="s">
        <v>375</v>
      </c>
      <c r="E28" s="323">
        <v>33</v>
      </c>
      <c r="F28" s="324">
        <f>'[1]Switch board'!K28</f>
        <v>46.5813095642759</v>
      </c>
      <c r="G28" s="266"/>
    </row>
    <row r="29" spans="1:7">
      <c r="A29" s="190" t="str">
        <f>'[1]Switch board'!$A29</f>
        <v>SW018</v>
      </c>
      <c r="B29" s="320" t="str">
        <f>'[1]Switch board'!$B29</f>
        <v>LRE16 9-13</v>
      </c>
      <c r="C29" s="47"/>
      <c r="D29" s="332" t="s">
        <v>376</v>
      </c>
      <c r="E29" s="323">
        <v>33</v>
      </c>
      <c r="F29" s="324">
        <f>'[1]Switch board'!K29</f>
        <v>47.8402638768239</v>
      </c>
      <c r="G29" s="266"/>
    </row>
    <row r="30" spans="1:7">
      <c r="A30" s="190" t="str">
        <f>'[1]Switch board'!$A30</f>
        <v>SW019</v>
      </c>
      <c r="B30" s="320" t="str">
        <f>'[1]Switch board'!$B30</f>
        <v>LRE21 12-18</v>
      </c>
      <c r="C30" s="47"/>
      <c r="D30" s="332" t="s">
        <v>377</v>
      </c>
      <c r="E30" s="323">
        <v>33</v>
      </c>
      <c r="F30" s="324">
        <f>'[1]Switch board'!K30</f>
        <v>50.9876496581939</v>
      </c>
      <c r="G30" s="266"/>
    </row>
    <row r="31" spans="1:7">
      <c r="A31" s="190" t="str">
        <f>'[1]Switch board'!$A31</f>
        <v>SW020</v>
      </c>
      <c r="B31" s="320" t="str">
        <f>'[1]Switch board'!$B31</f>
        <v>LRE22 16-24</v>
      </c>
      <c r="C31" s="47"/>
      <c r="D31" s="332" t="s">
        <v>378</v>
      </c>
      <c r="E31" s="323">
        <v>33</v>
      </c>
      <c r="F31" s="324">
        <f>'[1]Switch board'!K31</f>
        <v>56.6529440646599</v>
      </c>
      <c r="G31" s="266"/>
    </row>
    <row r="32" spans="1:7">
      <c r="A32" s="190" t="str">
        <f>'[1]Switch board'!$A32</f>
        <v>SW021</v>
      </c>
      <c r="B32" s="320" t="str">
        <f>'[1]Switch board'!$B32</f>
        <v>LRE32 23-32</v>
      </c>
      <c r="C32" s="47"/>
      <c r="D32" s="332" t="s">
        <v>379</v>
      </c>
      <c r="E32" s="323">
        <v>33</v>
      </c>
      <c r="F32" s="324">
        <f>'[1]Switch board'!K32</f>
        <v>69.2424871901399</v>
      </c>
      <c r="G32" s="266"/>
    </row>
    <row r="33" spans="1:7">
      <c r="A33" s="190" t="str">
        <f>'[1]Switch board'!$A33</f>
        <v>SW022</v>
      </c>
      <c r="B33" s="320" t="str">
        <f>'[1]Switch board'!$B33</f>
        <v>LRE35 30-38</v>
      </c>
      <c r="C33" s="47"/>
      <c r="D33" s="332" t="s">
        <v>380</v>
      </c>
      <c r="E33" s="323">
        <v>33</v>
      </c>
      <c r="F33" s="324">
        <f>'[1]Switch board'!K33</f>
        <v>124.636476942252</v>
      </c>
      <c r="G33" s="266"/>
    </row>
    <row r="34" spans="1:7">
      <c r="A34" s="190" t="str">
        <f>'[1]Switch board'!$A34</f>
        <v>SW022.1</v>
      </c>
      <c r="B34" s="320" t="str">
        <f>'[1]Switch board'!$B34</f>
        <v>LRE37-50</v>
      </c>
      <c r="C34" s="47"/>
      <c r="D34" s="322" t="s">
        <v>381</v>
      </c>
      <c r="E34" s="266"/>
      <c r="F34" s="324">
        <f>'[1]Switch board'!K34</f>
        <v>124.636476942252</v>
      </c>
      <c r="G34" s="266"/>
    </row>
    <row r="35" spans="1:7">
      <c r="A35" s="190" t="str">
        <f>'[1]Switch board'!$A35</f>
        <v>SW022.2</v>
      </c>
      <c r="B35" s="320" t="str">
        <f>'[1]Switch board'!$B35</f>
        <v>LRE48-65</v>
      </c>
      <c r="C35" s="47"/>
      <c r="D35" s="322" t="s">
        <v>382</v>
      </c>
      <c r="E35" s="266"/>
      <c r="F35" s="324">
        <f>'[1]Switch board'!K35</f>
        <v>148.556608880664</v>
      </c>
      <c r="G35" s="266"/>
    </row>
    <row r="36" spans="1:7">
      <c r="A36" s="190" t="str">
        <f>'[1]Switch board'!$A36</f>
        <v>SW022.3</v>
      </c>
      <c r="B36" s="320" t="str">
        <f>'[1]Switch board'!$B36</f>
        <v>LRE55-70</v>
      </c>
      <c r="C36" s="47"/>
      <c r="D36" s="322" t="s">
        <v>383</v>
      </c>
      <c r="E36" s="266"/>
      <c r="F36" s="324">
        <f>'[1]Switch board'!K36</f>
        <v>184.436806788282</v>
      </c>
      <c r="G36" s="266"/>
    </row>
    <row r="37" customHeight="1" spans="1:7">
      <c r="A37" s="190" t="str">
        <f>'[1]Switch board'!$A37</f>
        <v>SW023</v>
      </c>
      <c r="B37" s="320" t="str">
        <f>'[1]Switch board'!$B37</f>
        <v>LC1D09</v>
      </c>
      <c r="C37" s="141" t="s">
        <v>384</v>
      </c>
      <c r="D37" s="327" t="s">
        <v>359</v>
      </c>
      <c r="E37" s="266"/>
      <c r="F37" s="324">
        <f>'[1]Switch board'!K37</f>
        <v>44.7412994151673</v>
      </c>
      <c r="G37" s="333"/>
    </row>
    <row r="38" spans="1:7">
      <c r="A38" s="190" t="str">
        <f>'[1]Switch board'!$A38</f>
        <v>SW024</v>
      </c>
      <c r="B38" s="320" t="str">
        <f>'[1]Switch board'!$B38</f>
        <v>LC1D12</v>
      </c>
      <c r="C38" s="142"/>
      <c r="D38" s="327" t="s">
        <v>360</v>
      </c>
      <c r="E38" s="325"/>
      <c r="F38" s="324">
        <f>'[1]Switch board'!K38</f>
        <v>49.0023755499451</v>
      </c>
      <c r="G38" s="333"/>
    </row>
    <row r="39" spans="1:7">
      <c r="A39" s="190" t="str">
        <f>'[1]Switch board'!$A39</f>
        <v>SW025</v>
      </c>
      <c r="B39" s="320" t="str">
        <f>'[1]Switch board'!$B39</f>
        <v>LC1D18</v>
      </c>
      <c r="C39" s="142"/>
      <c r="D39" s="327" t="s">
        <v>361</v>
      </c>
      <c r="E39" s="323"/>
      <c r="F39" s="324">
        <f>'[1]Switch board'!K39</f>
        <v>63.9161420216676</v>
      </c>
      <c r="G39" s="333"/>
    </row>
    <row r="40" spans="1:7">
      <c r="A40" s="190" t="str">
        <f>'[1]Switch board'!$A40</f>
        <v>SW026</v>
      </c>
      <c r="B40" s="320" t="str">
        <f>'[1]Switch board'!$B40</f>
        <v>LC1D25</v>
      </c>
      <c r="C40" s="142"/>
      <c r="D40" s="327" t="s">
        <v>362</v>
      </c>
      <c r="E40" s="323"/>
      <c r="F40" s="324">
        <f>'[1]Switch board'!K40</f>
        <v>72.4382942912233</v>
      </c>
      <c r="G40" s="333"/>
    </row>
    <row r="41" spans="1:7">
      <c r="A41" s="190" t="str">
        <f>'[1]Switch board'!$A41</f>
        <v>SW027</v>
      </c>
      <c r="B41" s="320" t="str">
        <f>'[1]Switch board'!$B41</f>
        <v>LC1D32</v>
      </c>
      <c r="C41" s="142"/>
      <c r="D41" s="327" t="s">
        <v>363</v>
      </c>
      <c r="E41" s="323"/>
      <c r="F41" s="324">
        <f>'[1]Switch board'!K41</f>
        <v>101.200558200974</v>
      </c>
      <c r="G41" s="333"/>
    </row>
    <row r="42" spans="1:7">
      <c r="A42" s="190" t="str">
        <f>'[1]Switch board'!$A42</f>
        <v>SW028</v>
      </c>
      <c r="B42" s="320" t="str">
        <f>'[1]Switch board'!$B42</f>
        <v>LC1D38</v>
      </c>
      <c r="C42" s="142"/>
      <c r="D42" s="329" t="s">
        <v>385</v>
      </c>
      <c r="E42" s="323"/>
      <c r="F42" s="324">
        <f>'[1]Switch board'!K42</f>
        <v>115.049055639002</v>
      </c>
      <c r="G42" s="333"/>
    </row>
    <row r="43" spans="1:7">
      <c r="A43" s="190" t="str">
        <f>'[1]Switch board'!$A43</f>
        <v>SW029</v>
      </c>
      <c r="B43" s="320" t="str">
        <f>'[1]Switch board'!$B43</f>
        <v>LC1D40</v>
      </c>
      <c r="C43" s="142"/>
      <c r="D43" s="329" t="s">
        <v>386</v>
      </c>
      <c r="E43" s="323"/>
      <c r="F43" s="324">
        <f>'[1]Switch board'!K43</f>
        <v>138.48497438028</v>
      </c>
      <c r="G43" s="333"/>
    </row>
    <row r="44" spans="1:7">
      <c r="A44" s="190" t="str">
        <f>'[1]Switch board'!$A44</f>
        <v>SW029.1</v>
      </c>
      <c r="B44" s="320" t="str">
        <f>'[1]Switch board'!$B44</f>
        <v>LC1D50</v>
      </c>
      <c r="C44" s="142"/>
      <c r="D44" s="329" t="s">
        <v>387</v>
      </c>
      <c r="E44" s="323"/>
      <c r="F44" s="324">
        <f>'[1]Switch board'!K44</f>
        <v>186.42208089653</v>
      </c>
      <c r="G44" s="333"/>
    </row>
    <row r="45" spans="1:7">
      <c r="A45" s="190" t="str">
        <f>'[1]Switch board'!$A45</f>
        <v>SW029.2</v>
      </c>
      <c r="B45" s="320" t="str">
        <f>'[1]Switch board'!$B45</f>
        <v>LC1D65</v>
      </c>
      <c r="C45" s="143"/>
      <c r="D45" s="329" t="s">
        <v>388</v>
      </c>
      <c r="E45" s="323"/>
      <c r="F45" s="324">
        <f>'[1]Switch board'!K45</f>
        <v>234.359187412781</v>
      </c>
      <c r="G45" s="333"/>
    </row>
    <row r="46" customHeight="1" spans="1:7">
      <c r="A46" s="190" t="str">
        <f>'[1]Switch board'!$A46</f>
        <v>SW030</v>
      </c>
      <c r="B46" s="320" t="str">
        <f>'[1]Switch board'!$B46</f>
        <v>LRD06 1-1.6</v>
      </c>
      <c r="C46" s="47" t="s">
        <v>389</v>
      </c>
      <c r="D46" s="322" t="s">
        <v>370</v>
      </c>
      <c r="E46" s="331"/>
      <c r="F46" s="324">
        <f>'[1]Switch board'!K46</f>
        <v>62.8508729879731</v>
      </c>
      <c r="G46" s="333"/>
    </row>
    <row r="47" spans="1:7">
      <c r="A47" s="190" t="str">
        <f>'[1]Switch board'!$A47</f>
        <v>SW031</v>
      </c>
      <c r="B47" s="320" t="str">
        <f>'[1]Switch board'!$B47</f>
        <v>LRD07 1.6-2.5</v>
      </c>
      <c r="C47" s="47"/>
      <c r="D47" s="322" t="s">
        <v>371</v>
      </c>
      <c r="E47" s="266"/>
      <c r="F47" s="324">
        <f>'[1]Switch board'!K47</f>
        <v>63.9161420216676</v>
      </c>
      <c r="G47" s="333"/>
    </row>
    <row r="48" spans="1:7">
      <c r="A48" s="190" t="str">
        <f>'[1]Switch board'!$A48</f>
        <v>SW032</v>
      </c>
      <c r="B48" s="320" t="str">
        <f>'[1]Switch board'!$B48</f>
        <v>LRD08 2.5-4</v>
      </c>
      <c r="C48" s="47"/>
      <c r="D48" s="322" t="s">
        <v>372</v>
      </c>
      <c r="E48" s="266"/>
      <c r="F48" s="324">
        <f>'[1]Switch board'!K48</f>
        <v>63.9161420216676</v>
      </c>
      <c r="G48" s="333"/>
    </row>
    <row r="49" spans="1:7">
      <c r="A49" s="190" t="str">
        <f>'[1]Switch board'!$A49</f>
        <v>SW033</v>
      </c>
      <c r="B49" s="320" t="str">
        <f>'[1]Switch board'!$B49</f>
        <v>LRD10  4-6</v>
      </c>
      <c r="C49" s="47"/>
      <c r="D49" s="322" t="s">
        <v>373</v>
      </c>
      <c r="E49" s="266"/>
      <c r="F49" s="324">
        <f>'[1]Switch board'!K49</f>
        <v>63.9161420216676</v>
      </c>
      <c r="G49" s="333"/>
    </row>
    <row r="50" spans="1:7">
      <c r="A50" s="190" t="str">
        <f>'[1]Switch board'!$A50</f>
        <v>SW034</v>
      </c>
      <c r="B50" s="320" t="str">
        <f>'[1]Switch board'!$B50</f>
        <v>LRD12 5.5-8</v>
      </c>
      <c r="C50" s="47"/>
      <c r="D50" s="322" t="s">
        <v>374</v>
      </c>
      <c r="E50" s="266"/>
      <c r="F50" s="324">
        <f>'[1]Switch board'!K50</f>
        <v>63.9161420216676</v>
      </c>
      <c r="G50" s="333"/>
    </row>
    <row r="51" spans="1:7">
      <c r="A51" s="190" t="str">
        <f>'[1]Switch board'!$A51</f>
        <v>SW035</v>
      </c>
      <c r="B51" s="320" t="str">
        <f>'[1]Switch board'!$B51</f>
        <v>LRD14 7-10</v>
      </c>
      <c r="C51" s="47"/>
      <c r="D51" s="322" t="s">
        <v>375</v>
      </c>
      <c r="E51" s="266"/>
      <c r="F51" s="324">
        <f>'[1]Switch board'!K51</f>
        <v>63.9161420216676</v>
      </c>
      <c r="G51" s="333"/>
    </row>
    <row r="52" spans="1:7">
      <c r="A52" s="190" t="str">
        <f>'[1]Switch board'!$A52</f>
        <v>SW036</v>
      </c>
      <c r="B52" s="320" t="str">
        <f>'[1]Switch board'!$B52</f>
        <v>LRD16 9-13</v>
      </c>
      <c r="C52" s="47"/>
      <c r="D52" s="322" t="s">
        <v>376</v>
      </c>
      <c r="E52" s="266"/>
      <c r="F52" s="324">
        <f>'[1]Switch board'!K52</f>
        <v>63.9161420216676</v>
      </c>
      <c r="G52" s="333"/>
    </row>
    <row r="53" spans="1:7">
      <c r="A53" s="190" t="str">
        <f>'[1]Switch board'!$A53</f>
        <v>SW036.1</v>
      </c>
      <c r="B53" s="320" t="str">
        <f>'[1]Switch board'!$B53</f>
        <v>LRD18</v>
      </c>
      <c r="C53" s="47"/>
      <c r="D53" s="322"/>
      <c r="E53" s="266"/>
      <c r="F53" s="324">
        <f>'[1]Switch board'!K53</f>
        <v>69.2424871901399</v>
      </c>
      <c r="G53" s="333"/>
    </row>
    <row r="54" spans="1:7">
      <c r="A54" s="190" t="str">
        <f>'[1]Switch board'!$A54</f>
        <v>SW037</v>
      </c>
      <c r="B54" s="320" t="str">
        <f>'[1]Switch board'!$B54</f>
        <v>LRD21 12-18</v>
      </c>
      <c r="C54" s="47"/>
      <c r="D54" s="322" t="s">
        <v>377</v>
      </c>
      <c r="E54" s="266"/>
      <c r="F54" s="324">
        <f>'[1]Switch board'!K54</f>
        <v>69.2424871901399</v>
      </c>
      <c r="G54" s="333"/>
    </row>
    <row r="55" spans="1:7">
      <c r="A55" s="190" t="str">
        <f>'[1]Switch board'!$A55</f>
        <v>SW038</v>
      </c>
      <c r="B55" s="320" t="str">
        <f>'[1]Switch board'!$B55</f>
        <v>LRD22 16-24</v>
      </c>
      <c r="C55" s="47"/>
      <c r="D55" s="322" t="s">
        <v>378</v>
      </c>
      <c r="E55" s="266"/>
      <c r="F55" s="324">
        <f>'[1]Switch board'!K55</f>
        <v>69.2424871901399</v>
      </c>
      <c r="G55" s="333"/>
    </row>
    <row r="56" spans="1:7">
      <c r="A56" s="190" t="str">
        <f>'[1]Switch board'!$A56</f>
        <v>SW039</v>
      </c>
      <c r="B56" s="320" t="str">
        <f>'[1]Switch board'!$B56</f>
        <v>LRD32 23-32</v>
      </c>
      <c r="C56" s="47"/>
      <c r="D56" s="322" t="s">
        <v>379</v>
      </c>
      <c r="E56" s="266"/>
      <c r="F56" s="324">
        <f>'[1]Switch board'!K56</f>
        <v>74.5688323586122</v>
      </c>
      <c r="G56" s="333"/>
    </row>
    <row r="57" spans="1:7">
      <c r="A57" s="190" t="str">
        <f>'[1]Switch board'!$A57</f>
        <v>SW040</v>
      </c>
      <c r="B57" s="320" t="str">
        <f>'[1]Switch board'!$B57</f>
        <v>LRD35 30-38</v>
      </c>
      <c r="C57" s="47"/>
      <c r="D57" s="322" t="s">
        <v>380</v>
      </c>
      <c r="E57" s="266"/>
      <c r="F57" s="324">
        <f>'[1]Switch board'!K57</f>
        <v>74.5688323586122</v>
      </c>
      <c r="G57" s="333"/>
    </row>
    <row r="58" spans="1:7">
      <c r="A58" s="190" t="str">
        <f>'[1]Switch board'!$A58</f>
        <v>SW041</v>
      </c>
      <c r="B58" s="320" t="str">
        <f>'[1]Switch board'!$B58</f>
        <v>LRD340</v>
      </c>
      <c r="C58" s="47"/>
      <c r="D58" s="322" t="s">
        <v>390</v>
      </c>
      <c r="E58" s="266"/>
      <c r="F58" s="324">
        <f>'[1]Switch board'!K58</f>
        <v>122.505938874863</v>
      </c>
      <c r="G58" s="333"/>
    </row>
    <row r="59" spans="1:7">
      <c r="A59" s="190" t="str">
        <f>'[1]Switch board'!$A59</f>
        <v>SW041.1</v>
      </c>
      <c r="B59" s="320" t="str">
        <f>'[1]Switch board'!$B59</f>
        <v>LRD350</v>
      </c>
      <c r="C59" s="47"/>
      <c r="D59" s="322" t="s">
        <v>381</v>
      </c>
      <c r="E59" s="266"/>
      <c r="F59" s="324">
        <f>'[1]Switch board'!K59</f>
        <v>122.505938874863</v>
      </c>
      <c r="G59" s="333"/>
    </row>
    <row r="60" spans="1:7">
      <c r="A60" s="190" t="str">
        <f>'[1]Switch board'!$A60</f>
        <v>SW041.2</v>
      </c>
      <c r="B60" s="320" t="str">
        <f>'[1]Switch board'!$B60</f>
        <v>LRD365</v>
      </c>
      <c r="C60" s="47"/>
      <c r="D60" s="322" t="s">
        <v>382</v>
      </c>
      <c r="E60" s="266"/>
      <c r="F60" s="324">
        <f>'[1]Switch board'!K60</f>
        <v>143.811319548752</v>
      </c>
      <c r="G60" s="333"/>
    </row>
    <row r="61" spans="1:7">
      <c r="A61" s="190" t="str">
        <f>'[1]Switch board'!$A61</f>
        <v>SW041.3</v>
      </c>
      <c r="B61" s="320" t="str">
        <f>'[1]Switch board'!$B61</f>
        <v>SC-0</v>
      </c>
      <c r="C61" s="327" t="s">
        <v>391</v>
      </c>
      <c r="D61" s="334">
        <v>12</v>
      </c>
      <c r="E61" s="327"/>
      <c r="F61" s="324">
        <f>'[1]Switch board'!K61</f>
        <v>76.6993704260011</v>
      </c>
      <c r="G61" s="333"/>
    </row>
    <row r="62" spans="1:7">
      <c r="A62" s="190" t="str">
        <f>'[1]Switch board'!$A62</f>
        <v>SW041.4</v>
      </c>
      <c r="B62" s="320" t="str">
        <f>'[1]Switch board'!$B62</f>
        <v>SC-4-0</v>
      </c>
      <c r="C62" s="327" t="s">
        <v>392</v>
      </c>
      <c r="D62" s="334">
        <v>16</v>
      </c>
      <c r="E62" s="327"/>
      <c r="F62" s="324">
        <f>'[1]Switch board'!K62</f>
        <v>90.5478678640291</v>
      </c>
      <c r="G62" s="333"/>
    </row>
    <row r="63" spans="1:7">
      <c r="A63" s="190" t="str">
        <f>'[1]Switch board'!$A63</f>
        <v>SW041.5</v>
      </c>
      <c r="B63" s="320" t="str">
        <f>'[1]Switch board'!$B63</f>
        <v>SC-4-1</v>
      </c>
      <c r="C63" s="327" t="s">
        <v>393</v>
      </c>
      <c r="D63" s="334">
        <v>22</v>
      </c>
      <c r="E63" s="327"/>
      <c r="F63" s="324">
        <f>'[1]Switch board'!K63</f>
        <v>126.767015009641</v>
      </c>
      <c r="G63" s="333"/>
    </row>
    <row r="64" spans="1:7">
      <c r="A64" s="190" t="str">
        <f>'[1]Switch board'!$A64</f>
        <v>SW041.6</v>
      </c>
      <c r="B64" s="320" t="str">
        <f>'[1]Switch board'!$B64</f>
        <v>SC-N1</v>
      </c>
      <c r="C64" s="327" t="s">
        <v>394</v>
      </c>
      <c r="D64" s="334">
        <v>32</v>
      </c>
      <c r="E64" s="327"/>
      <c r="F64" s="324">
        <f>'[1]Switch board'!K64</f>
        <v>192.813695098697</v>
      </c>
      <c r="G64" s="333"/>
    </row>
    <row r="65" spans="1:7">
      <c r="A65" s="190" t="str">
        <f>'[1]Switch board'!$A65</f>
        <v>SW041.7</v>
      </c>
      <c r="B65" s="320" t="str">
        <f>'[1]Switch board'!$B65</f>
        <v>SC-N2</v>
      </c>
      <c r="C65" s="327" t="s">
        <v>395</v>
      </c>
      <c r="D65" s="334">
        <v>40</v>
      </c>
      <c r="E65" s="327"/>
      <c r="F65" s="324">
        <f>'[1]Switch board'!K65</f>
        <v>264.186720356226</v>
      </c>
      <c r="G65" s="333"/>
    </row>
    <row r="66" spans="1:7">
      <c r="A66" s="190" t="str">
        <f>'[1]Switch board'!$A66</f>
        <v>SW041.8</v>
      </c>
      <c r="B66" s="320" t="str">
        <f>'[1]Switch board'!$B66</f>
        <v>SC-N2S</v>
      </c>
      <c r="C66" s="327" t="s">
        <v>396</v>
      </c>
      <c r="D66" s="334">
        <v>50</v>
      </c>
      <c r="E66" s="327"/>
      <c r="F66" s="324">
        <f>'[1]Switch board'!K66</f>
        <v>319.580710108338</v>
      </c>
      <c r="G66" s="333"/>
    </row>
    <row r="67" spans="1:7">
      <c r="A67" s="190" t="str">
        <f>'[1]Switch board'!$A67</f>
        <v>SW041.9</v>
      </c>
      <c r="B67" s="320" t="str">
        <f>'[1]Switch board'!$B67</f>
        <v>SC-N4</v>
      </c>
      <c r="C67" s="327" t="s">
        <v>397</v>
      </c>
      <c r="D67" s="334">
        <v>80</v>
      </c>
      <c r="E67" s="327"/>
      <c r="F67" s="324">
        <f>'[1]Switch board'!K67</f>
        <v>577.375816262397</v>
      </c>
      <c r="G67" s="333"/>
    </row>
    <row r="68" spans="1:7">
      <c r="A68" s="190" t="str">
        <f>'[1]Switch board'!$A68</f>
        <v>SW041.10</v>
      </c>
      <c r="B68" s="320" t="str">
        <f>'[1]Switch board'!$B68</f>
        <v>SC-N5</v>
      </c>
      <c r="C68" s="327" t="s">
        <v>397</v>
      </c>
      <c r="D68" s="334">
        <v>81</v>
      </c>
      <c r="E68" s="327"/>
      <c r="F68" s="324">
        <f>'[1]Switch board'!K68</f>
        <v>0</v>
      </c>
      <c r="G68" s="333"/>
    </row>
    <row r="69" spans="1:7">
      <c r="A69" s="190" t="str">
        <f>'[1]Switch board'!$A69</f>
        <v>SW041.11</v>
      </c>
      <c r="B69" s="320" t="str">
        <f>'[1]Switch board'!$B69</f>
        <v>SC-N6</v>
      </c>
      <c r="C69" s="327" t="s">
        <v>397</v>
      </c>
      <c r="D69" s="334">
        <v>82</v>
      </c>
      <c r="E69" s="327"/>
      <c r="F69" s="324">
        <f>'[1]Switch board'!K69</f>
        <v>0</v>
      </c>
      <c r="G69" s="333"/>
    </row>
    <row r="70" spans="1:7">
      <c r="A70" s="190" t="str">
        <f>'[1]Switch board'!$A70</f>
        <v>SW041.12</v>
      </c>
      <c r="B70" s="320" t="str">
        <f>'[1]Switch board'!$B70</f>
        <v>SC-N7</v>
      </c>
      <c r="C70" s="327" t="s">
        <v>397</v>
      </c>
      <c r="D70" s="334">
        <v>83</v>
      </c>
      <c r="E70" s="327"/>
      <c r="F70" s="324">
        <f>'[1]Switch board'!K70</f>
        <v>0</v>
      </c>
      <c r="G70" s="333"/>
    </row>
    <row r="71" spans="1:7">
      <c r="A71" s="190" t="str">
        <f>'[1]Switch board'!$A71</f>
        <v>SW041.13</v>
      </c>
      <c r="B71" s="320" t="str">
        <f>'[1]Switch board'!$B71</f>
        <v>SC-N8</v>
      </c>
      <c r="C71" s="327" t="s">
        <v>398</v>
      </c>
      <c r="D71" s="334">
        <v>180</v>
      </c>
      <c r="E71" s="327"/>
      <c r="F71" s="324">
        <f>'[1]Switch board'!K71</f>
        <v>1470.07126649835</v>
      </c>
      <c r="G71" s="333"/>
    </row>
    <row r="72" spans="1:7">
      <c r="A72" s="190" t="str">
        <f>'[1]Switch board'!$A72</f>
        <v>SW041.14</v>
      </c>
      <c r="B72" s="320" t="str">
        <f>'[1]Switch board'!$B72</f>
        <v>SC-N10</v>
      </c>
      <c r="C72" s="266"/>
      <c r="D72" s="266">
        <v>220</v>
      </c>
      <c r="E72" s="266"/>
      <c r="F72" s="324">
        <f>'[1]Switch board'!K72</f>
        <v>1901.50522514461</v>
      </c>
      <c r="G72" s="333"/>
    </row>
    <row r="73" spans="1:7">
      <c r="A73" s="190" t="str">
        <f>'[1]Switch board'!$A73</f>
        <v>SW041.15</v>
      </c>
      <c r="B73" s="320" t="str">
        <f>'[1]Switch board'!$B73</f>
        <v>SC-N11</v>
      </c>
      <c r="C73" s="327" t="s">
        <v>399</v>
      </c>
      <c r="D73" s="334">
        <v>300</v>
      </c>
      <c r="E73" s="327"/>
      <c r="F73" s="324">
        <f>'[1]Switch board'!K73</f>
        <v>2982.75329434449</v>
      </c>
      <c r="G73" s="333"/>
    </row>
    <row r="74" spans="1:7">
      <c r="A74" s="190" t="str">
        <f>'[1]Switch board'!$A74</f>
        <v>SW041.16</v>
      </c>
      <c r="B74" s="320" t="str">
        <f>'[1]Switch board'!$B74</f>
        <v>TR-0N/3</v>
      </c>
      <c r="C74" s="144" t="s">
        <v>400</v>
      </c>
      <c r="D74" s="327" t="s">
        <v>401</v>
      </c>
      <c r="E74" s="334"/>
      <c r="F74" s="324">
        <f>'[1]Switch board'!K74</f>
        <v>70.3077562238343</v>
      </c>
      <c r="G74" s="333"/>
    </row>
    <row r="75" spans="1:7">
      <c r="A75" s="190" t="str">
        <f>'[1]Switch board'!$A75</f>
        <v>SW041.17</v>
      </c>
      <c r="B75" s="320" t="str">
        <f>'[1]Switch board'!$B75</f>
        <v>TR-5-1N/3</v>
      </c>
      <c r="C75" s="146"/>
      <c r="D75" s="327" t="s">
        <v>402</v>
      </c>
      <c r="E75" s="334"/>
      <c r="F75" s="324">
        <f>'[1]Switch board'!K75</f>
        <v>76.6993704260011</v>
      </c>
      <c r="G75" s="333"/>
    </row>
    <row r="76" spans="1:7">
      <c r="A76" s="190" t="str">
        <f>'[1]Switch board'!$A76</f>
        <v>SW041.18</v>
      </c>
      <c r="B76" s="320" t="str">
        <f>'[1]Switch board'!$B76</f>
        <v>TR-N2/3</v>
      </c>
      <c r="C76" s="146"/>
      <c r="D76" s="327" t="s">
        <v>403</v>
      </c>
      <c r="E76" s="334"/>
      <c r="F76" s="324">
        <f>'[1]Switch board'!K76</f>
        <v>90.5478678640291</v>
      </c>
      <c r="G76" s="333"/>
    </row>
    <row r="77" spans="1:7">
      <c r="A77" s="190" t="str">
        <f>'[1]Switch board'!$A77</f>
        <v>SW041.19</v>
      </c>
      <c r="B77" s="320" t="str">
        <f>'[1]Switch board'!$B77</f>
        <v>TR-N3/3</v>
      </c>
      <c r="C77" s="146"/>
      <c r="D77" s="327" t="s">
        <v>404</v>
      </c>
      <c r="E77" s="334"/>
      <c r="F77" s="324">
        <f>'[1]Switch board'!K77</f>
        <v>122.505938874863</v>
      </c>
      <c r="G77" s="333"/>
    </row>
    <row r="78" spans="1:7">
      <c r="A78" s="190" t="str">
        <f>'[1]Switch board'!$A78</f>
        <v>SW041.20</v>
      </c>
      <c r="B78" s="320" t="str">
        <f>'[1]Switch board'!$B78</f>
        <v>TR-N5/3</v>
      </c>
      <c r="C78" s="146"/>
      <c r="D78" s="327" t="s">
        <v>405</v>
      </c>
      <c r="E78" s="334"/>
      <c r="F78" s="324">
        <f>'[1]Switch board'!K78</f>
        <v>234.359187412781</v>
      </c>
      <c r="G78" s="333"/>
    </row>
    <row r="79" spans="1:7">
      <c r="A79" s="190" t="str">
        <f>'[1]Switch board'!$A79</f>
        <v>SW041.21</v>
      </c>
      <c r="B79" s="320" t="str">
        <f>'[1]Switch board'!$B79</f>
        <v>TR-N12/3</v>
      </c>
      <c r="C79" s="145"/>
      <c r="D79" s="327" t="s">
        <v>406</v>
      </c>
      <c r="E79" s="334"/>
      <c r="F79" s="324">
        <f>'[1]Switch board'!K79</f>
        <v>946.153846153846</v>
      </c>
      <c r="G79" s="333"/>
    </row>
    <row r="80" spans="1:7">
      <c r="A80" s="190">
        <f>'[1]Switch board'!$A80</f>
        <v>0</v>
      </c>
      <c r="B80" s="320" t="str">
        <f>'[1]Switch board'!$B80</f>
        <v>SB70G2.2 </v>
      </c>
      <c r="C80" s="335" t="s">
        <v>407</v>
      </c>
      <c r="D80" s="322" t="s">
        <v>408</v>
      </c>
      <c r="E80" s="327"/>
      <c r="F80" s="324">
        <f>'[1]Switch board'!K80</f>
        <v>981.300768685602</v>
      </c>
      <c r="G80" s="333"/>
    </row>
    <row r="81" spans="1:7">
      <c r="A81" s="190">
        <f>'[1]Switch board'!$A81</f>
        <v>0</v>
      </c>
      <c r="B81" s="320" t="str">
        <f>'[1]Switch board'!$B81</f>
        <v>SB70G4 </v>
      </c>
      <c r="C81" s="336"/>
      <c r="D81" s="322" t="s">
        <v>409</v>
      </c>
      <c r="E81" s="327"/>
      <c r="F81" s="324">
        <f>'[1]Switch board'!K81</f>
        <v>1030.36580711988</v>
      </c>
      <c r="G81" s="333"/>
    </row>
    <row r="82" spans="1:7">
      <c r="A82" s="190">
        <f>'[1]Switch board'!$A82</f>
        <v>0</v>
      </c>
      <c r="B82" s="320" t="str">
        <f>'[1]Switch board'!$B82</f>
        <v>SB70G5.5 </v>
      </c>
      <c r="C82" s="336"/>
      <c r="D82" s="322" t="s">
        <v>410</v>
      </c>
      <c r="E82" s="327"/>
      <c r="F82" s="324">
        <f>'[1]Switch board'!K82</f>
        <v>1570.08122989696</v>
      </c>
      <c r="G82" s="333"/>
    </row>
    <row r="83" spans="1:7">
      <c r="A83" s="190" t="str">
        <f>'[1]Switch board'!$A83</f>
        <v>SW042</v>
      </c>
      <c r="B83" s="320" t="str">
        <f>'[1]Switch board'!$B83</f>
        <v>SB70G7.5 </v>
      </c>
      <c r="C83" s="336"/>
      <c r="D83" s="220" t="s">
        <v>411</v>
      </c>
      <c r="E83" s="337" t="s">
        <v>412</v>
      </c>
      <c r="F83" s="324">
        <f>'[1]Switch board'!K83</f>
        <v>1962.6015373712</v>
      </c>
      <c r="G83" s="333"/>
    </row>
    <row r="84" spans="1:7">
      <c r="A84" s="190" t="str">
        <f>'[1]Switch board'!$A84</f>
        <v>SW043</v>
      </c>
      <c r="B84" s="320" t="str">
        <f>'[1]Switch board'!$B84</f>
        <v>SB70G11  </v>
      </c>
      <c r="C84" s="336"/>
      <c r="D84" s="220" t="s">
        <v>413</v>
      </c>
      <c r="E84" s="337" t="s">
        <v>414</v>
      </c>
      <c r="F84" s="324">
        <f>'[1]Switch board'!K84</f>
        <v>2180.66837485689</v>
      </c>
      <c r="G84" s="333"/>
    </row>
    <row r="85" spans="1:7">
      <c r="A85" s="190" t="str">
        <f>'[1]Switch board'!$A85</f>
        <v>SW044</v>
      </c>
      <c r="B85" s="320" t="str">
        <f>'[1]Switch board'!$B85</f>
        <v>SB70G15 </v>
      </c>
      <c r="C85" s="336"/>
      <c r="D85" s="220" t="s">
        <v>415</v>
      </c>
      <c r="E85" s="337" t="s">
        <v>416</v>
      </c>
      <c r="F85" s="324">
        <f>'[1]Switch board'!K85</f>
        <v>2616.80204982827</v>
      </c>
      <c r="G85" s="333"/>
    </row>
    <row r="86" spans="1:7">
      <c r="A86" s="190" t="str">
        <f>'[1]Switch board'!$A86</f>
        <v>SW045</v>
      </c>
      <c r="B86" s="320" t="str">
        <f>'[1]Switch board'!$B86</f>
        <v>SB70G18.5 </v>
      </c>
      <c r="C86" s="336"/>
      <c r="D86" s="220" t="s">
        <v>417</v>
      </c>
      <c r="E86" s="337" t="s">
        <v>418</v>
      </c>
      <c r="F86" s="324">
        <f>'[1]Switch board'!K86</f>
        <v>3380.03598102819</v>
      </c>
      <c r="G86" s="333"/>
    </row>
    <row r="87" spans="1:7">
      <c r="A87" s="190" t="str">
        <f>'[1]Switch board'!$A87</f>
        <v>SW046</v>
      </c>
      <c r="B87" s="320" t="str">
        <f>'[1]Switch board'!$B87</f>
        <v>SB70G22 </v>
      </c>
      <c r="C87" s="336"/>
      <c r="D87" s="220" t="s">
        <v>419</v>
      </c>
      <c r="E87" s="337" t="s">
        <v>420</v>
      </c>
      <c r="F87" s="324">
        <f>'[1]Switch board'!K87</f>
        <v>3707.13623725672</v>
      </c>
      <c r="G87" s="333"/>
    </row>
    <row r="88" spans="1:7">
      <c r="A88" s="190" t="str">
        <f>'[1]Switch board'!$A88</f>
        <v>SW047</v>
      </c>
      <c r="B88" s="320" t="str">
        <f>'[1]Switch board'!$B88</f>
        <v>SB70G30</v>
      </c>
      <c r="C88" s="336"/>
      <c r="D88" s="220" t="s">
        <v>421</v>
      </c>
      <c r="E88" s="337" t="s">
        <v>422</v>
      </c>
      <c r="F88" s="324">
        <f>'[1]Switch board'!K88</f>
        <v>3816.16965599956</v>
      </c>
      <c r="G88" s="333"/>
    </row>
    <row r="89" spans="1:7">
      <c r="A89" s="190" t="str">
        <f>'[1]Switch board'!$A89</f>
        <v>SW048</v>
      </c>
      <c r="B89" s="320" t="str">
        <f>'[1]Switch board'!$B89</f>
        <v>SB70G37 </v>
      </c>
      <c r="C89" s="336"/>
      <c r="D89" s="220" t="s">
        <v>423</v>
      </c>
      <c r="E89" s="337" t="s">
        <v>424</v>
      </c>
      <c r="F89" s="324">
        <f>'[1]Switch board'!K89</f>
        <v>5179.08739028512</v>
      </c>
      <c r="G89" s="333"/>
    </row>
    <row r="90" spans="1:7">
      <c r="A90" s="190" t="str">
        <f>'[1]Switch board'!$A90</f>
        <v>SW049</v>
      </c>
      <c r="B90" s="320" t="str">
        <f>'[1]Switch board'!$B90</f>
        <v>SB70G45 </v>
      </c>
      <c r="C90" s="336"/>
      <c r="D90" s="220" t="s">
        <v>425</v>
      </c>
      <c r="E90" s="337" t="s">
        <v>426</v>
      </c>
      <c r="F90" s="324">
        <f>'[1]Switch board'!K90</f>
        <v>6323.93828708499</v>
      </c>
      <c r="G90" s="333"/>
    </row>
    <row r="91" spans="1:7">
      <c r="A91" s="190" t="str">
        <f>'[1]Switch board'!$A91</f>
        <v>SW049.1</v>
      </c>
      <c r="B91" s="320" t="str">
        <f>'[1]Switch board'!$B91</f>
        <v>SB70G55</v>
      </c>
      <c r="C91" s="336"/>
      <c r="D91" s="338" t="s">
        <v>427</v>
      </c>
      <c r="E91" s="337">
        <v>1128</v>
      </c>
      <c r="F91" s="324">
        <f>'[1]Switch board'!K91</f>
        <v>7632.33931199913</v>
      </c>
      <c r="G91" s="333"/>
    </row>
    <row r="92" spans="1:7">
      <c r="A92" s="190" t="str">
        <f>'[1]Switch board'!$A92</f>
        <v>SW049.2</v>
      </c>
      <c r="B92" s="320" t="str">
        <f>'[1]Switch board'!$B92</f>
        <v>SB70G75</v>
      </c>
      <c r="C92" s="336"/>
      <c r="D92" s="338" t="s">
        <v>428</v>
      </c>
      <c r="E92" s="337">
        <v>1451</v>
      </c>
      <c r="F92" s="324">
        <f>'[1]Switch board'!K92</f>
        <v>9376.87401188464</v>
      </c>
      <c r="G92" s="333"/>
    </row>
    <row r="93" spans="1:7">
      <c r="A93" s="190" t="str">
        <f>'[1]Switch board'!$A93</f>
        <v>SW049.3</v>
      </c>
      <c r="B93" s="320" t="str">
        <f>'[1]Switch board'!$B93</f>
        <v>SB70G90</v>
      </c>
      <c r="C93" s="336"/>
      <c r="D93" s="338" t="s">
        <v>429</v>
      </c>
      <c r="E93" s="337">
        <v>1719</v>
      </c>
      <c r="F93" s="324">
        <f>'[1]Switch board'!K93</f>
        <v>11775.6092242272</v>
      </c>
      <c r="G93" s="333"/>
    </row>
    <row r="94" spans="1:7">
      <c r="A94" s="190" t="str">
        <f>'[1]Switch board'!$A94</f>
        <v>SW049.4</v>
      </c>
      <c r="B94" s="320" t="str">
        <f>'[1]Switch board'!$B94</f>
        <v>SB70G110</v>
      </c>
      <c r="C94" s="336"/>
      <c r="D94" s="338" t="s">
        <v>430</v>
      </c>
      <c r="E94" s="337">
        <v>1890</v>
      </c>
      <c r="F94" s="324">
        <f>'[1]Switch board'!K94</f>
        <v>0</v>
      </c>
      <c r="G94" s="333"/>
    </row>
    <row r="95" spans="1:7">
      <c r="A95" s="190" t="str">
        <f>'[1]Switch board'!$A95</f>
        <v>SW049.5</v>
      </c>
      <c r="B95" s="320" t="str">
        <f>'[1]Switch board'!$B95</f>
        <v>SB70G132</v>
      </c>
      <c r="C95" s="336"/>
      <c r="D95" s="338" t="s">
        <v>431</v>
      </c>
      <c r="E95" s="337"/>
      <c r="F95" s="324">
        <f>'[1]Switch board'!K95</f>
        <v>13956.2775990841</v>
      </c>
      <c r="G95" s="333"/>
    </row>
    <row r="96" customHeight="1" spans="1:7">
      <c r="A96" s="190" t="str">
        <f>'[1]Switch board'!$A96</f>
        <v>SW049.6</v>
      </c>
      <c r="B96" s="320" t="str">
        <f>'[1]Switch board'!$B96</f>
        <v>SB70G160</v>
      </c>
      <c r="C96" s="336"/>
      <c r="D96" s="338" t="s">
        <v>432</v>
      </c>
      <c r="E96" s="337"/>
      <c r="F96" s="324">
        <f>'[1]Switch board'!K96</f>
        <v>0</v>
      </c>
      <c r="G96" s="333"/>
    </row>
    <row r="97" spans="1:7">
      <c r="A97" s="190" t="str">
        <f>'[1]Switch board'!$A97</f>
        <v>SW049.7</v>
      </c>
      <c r="B97" s="320" t="str">
        <f>'[1]Switch board'!$B97</f>
        <v>SB70G200</v>
      </c>
      <c r="C97" s="339"/>
      <c r="D97" s="338" t="s">
        <v>433</v>
      </c>
      <c r="E97" s="337"/>
      <c r="F97" s="324">
        <f>'[1]Switch board'!K97</f>
        <v>0</v>
      </c>
      <c r="G97" s="333"/>
    </row>
    <row r="98" spans="1:7">
      <c r="A98" s="190">
        <f>'[1]Switch board'!$A98</f>
        <v>0</v>
      </c>
      <c r="B98" s="320" t="str">
        <f>'[1]Switch board'!$B98</f>
        <v>GMC-40-11 (OFFER)</v>
      </c>
      <c r="C98" s="141" t="s">
        <v>434</v>
      </c>
      <c r="D98" s="327" t="s">
        <v>435</v>
      </c>
      <c r="E98" s="266"/>
      <c r="F98" s="324">
        <f>'[1]Switch board'!K98</f>
        <v>85.1251158480074</v>
      </c>
      <c r="G98" s="333"/>
    </row>
    <row r="99" spans="1:7">
      <c r="A99" s="190">
        <f>'[1]Switch board'!$A99</f>
        <v>0</v>
      </c>
      <c r="B99" s="320" t="str">
        <f>'[1]Switch board'!$B99</f>
        <v>GMC-50-11 (OFFER)</v>
      </c>
      <c r="C99" s="143"/>
      <c r="D99" s="327" t="s">
        <v>436</v>
      </c>
      <c r="E99" s="266"/>
      <c r="F99" s="324">
        <f>'[1]Switch board'!K99</f>
        <v>120.296570898981</v>
      </c>
      <c r="G99" s="333"/>
    </row>
    <row r="100" spans="1:7">
      <c r="A100" s="190" t="str">
        <f>'[1]Switch board'!$A100</f>
        <v>SW050</v>
      </c>
      <c r="B100" s="320" t="str">
        <f>'[1]Switch board'!$B100</f>
        <v>LANN11N (1open ,1close)</v>
      </c>
      <c r="C100" s="73" t="s">
        <v>437</v>
      </c>
      <c r="D100" s="327"/>
      <c r="E100" s="266"/>
      <c r="F100" s="324">
        <f>'[1]Switch board'!K100</f>
        <v>12.6556646755088</v>
      </c>
      <c r="G100" s="340"/>
    </row>
    <row r="101" spans="1:7">
      <c r="A101" s="190" t="str">
        <f>'[1]Switch board'!$A101</f>
        <v>SW051</v>
      </c>
      <c r="B101" s="320" t="str">
        <f>'[1]Switch board'!$B101</f>
        <v>LANN22N (2open ,2close)</v>
      </c>
      <c r="C101" s="73" t="s">
        <v>437</v>
      </c>
      <c r="D101" s="327"/>
      <c r="E101" s="266"/>
      <c r="F101" s="324">
        <f>'[1]Switch board'!K101</f>
        <v>23.623907394283</v>
      </c>
      <c r="G101" s="341"/>
    </row>
    <row r="102" spans="1:7">
      <c r="A102" s="190" t="str">
        <f>'[1]Switch board'!$A102</f>
        <v>SW051.1</v>
      </c>
      <c r="B102" s="320" t="str">
        <f>'[1]Switch board'!$B102</f>
        <v>SZ-A11 fuji auxillary contact</v>
      </c>
      <c r="C102" s="73" t="s">
        <v>437</v>
      </c>
      <c r="D102" s="327"/>
      <c r="E102" s="266"/>
      <c r="F102" s="324">
        <f>'[1]Switch board'!K102</f>
        <v>23.623907394283</v>
      </c>
      <c r="G102" s="342"/>
    </row>
    <row r="103" ht="17.25" customHeight="1" spans="1:7">
      <c r="A103" s="190" t="str">
        <f>'[1]Switch board'!$A104</f>
        <v>SW052</v>
      </c>
      <c r="B103" s="320" t="str">
        <f>'[1]Switch board'!$B104</f>
        <v>ABB RELAY MY4NJ (24VDC)</v>
      </c>
      <c r="C103" s="73" t="s">
        <v>438</v>
      </c>
      <c r="D103" s="327"/>
      <c r="E103" s="266"/>
      <c r="F103" s="324">
        <f>'[1]Switch board'!K104</f>
        <v>33.4672021419009</v>
      </c>
      <c r="G103" s="333"/>
    </row>
    <row r="104" ht="24" customHeight="1" spans="1:7">
      <c r="A104" s="190" t="str">
        <f>'[1]Switch board'!$A105</f>
        <v>SW052.1</v>
      </c>
      <c r="B104" s="320" t="str">
        <f>'[1]Switch board'!$B105</f>
        <v>ABB RELAY MY4NJ (230VAC)</v>
      </c>
      <c r="C104" s="73"/>
      <c r="D104" s="327"/>
      <c r="E104" s="266"/>
      <c r="F104" s="324">
        <f>'[1]Switch board'!K105</f>
        <v>39.0450691655511</v>
      </c>
      <c r="G104" s="333"/>
    </row>
    <row r="105" ht="18.75" customHeight="1" spans="1:7">
      <c r="A105" s="190" t="str">
        <f>'[1]Switch board'!$A106</f>
        <v>SW053</v>
      </c>
      <c r="B105" s="320" t="str">
        <f>'[1]Switch board'!$B106</f>
        <v>CKC AH3-3(1S) C/W base</v>
      </c>
      <c r="C105" s="73" t="s">
        <v>439</v>
      </c>
      <c r="D105" s="327"/>
      <c r="E105" s="266"/>
      <c r="F105" s="324">
        <f>'[1]Switch board'!K106</f>
        <v>29.5298842428538</v>
      </c>
      <c r="G105" s="333"/>
    </row>
    <row r="106" ht="20.25" customHeight="1" spans="1:7">
      <c r="A106" s="190" t="str">
        <f>'[1]Switch board'!$A107</f>
        <v>SW054</v>
      </c>
      <c r="B106" s="320" t="str">
        <f>'[1]Switch board'!$B107</f>
        <v>CKC AH3-1(6m) C/W base</v>
      </c>
      <c r="C106" s="73" t="s">
        <v>439</v>
      </c>
      <c r="D106" s="327"/>
      <c r="E106" s="266"/>
      <c r="F106" s="324">
        <f>'[1]Switch board'!K107</f>
        <v>29.5298842428538</v>
      </c>
      <c r="G106" s="333"/>
    </row>
    <row r="107" ht="27" customHeight="1" spans="1:7">
      <c r="A107" s="190" t="str">
        <f>'[1]Switch board'!$A108</f>
        <v>SW055</v>
      </c>
      <c r="B107" s="320" t="str">
        <f>'[1]Switch board'!$B108</f>
        <v>CKC AH3-1(6S) C/W base</v>
      </c>
      <c r="C107" s="73" t="s">
        <v>439</v>
      </c>
      <c r="D107" s="327"/>
      <c r="E107" s="266"/>
      <c r="F107" s="324">
        <f>'[1]Switch board'!K108</f>
        <v>38.979447200567</v>
      </c>
      <c r="G107" s="333"/>
    </row>
    <row r="108" ht="52.5" customHeight="1" spans="1:7">
      <c r="A108" s="190" t="str">
        <f>'[1]Switch board'!$A109</f>
        <v>SW056</v>
      </c>
      <c r="B108" s="320" t="str">
        <f>'[1]Switch board'!$B109</f>
        <v>MIKRO MX100 3PH RELAY  c/w omron base</v>
      </c>
      <c r="C108" s="144" t="s">
        <v>440</v>
      </c>
      <c r="D108" s="88"/>
      <c r="E108" s="266"/>
      <c r="F108" s="324">
        <f>'[1]Switch board'!K109</f>
        <v>100</v>
      </c>
      <c r="G108" s="202"/>
    </row>
    <row r="109" ht="52.5" customHeight="1" spans="1:7">
      <c r="A109" s="190" t="str">
        <f>'[1]Switch board'!$A110</f>
        <v>SW056.1</v>
      </c>
      <c r="B109" s="320" t="str">
        <f>'[1]Switch board'!$B110</f>
        <v>K8DS-PH1 OMRON 3PH RELAY</v>
      </c>
      <c r="C109" s="146"/>
      <c r="D109" s="88"/>
      <c r="E109" s="266"/>
      <c r="F109" s="324">
        <f>'[1]Switch board'!K110</f>
        <v>83.6680053547524</v>
      </c>
      <c r="G109" s="202"/>
    </row>
    <row r="110" ht="27" customHeight="1" spans="1:7">
      <c r="A110" s="190" t="str">
        <f>'[1]Switch board'!$A111</f>
        <v>SW057</v>
      </c>
      <c r="B110" s="320" t="str">
        <f>'[1]Switch board'!$B111</f>
        <v>SM602 (3ph protection relay)</v>
      </c>
      <c r="C110" s="146"/>
      <c r="D110" s="88"/>
      <c r="E110" s="266"/>
      <c r="F110" s="324">
        <f>'[1]Switch board'!K111</f>
        <v>66.9344042838019</v>
      </c>
      <c r="G110" s="201"/>
    </row>
    <row r="111" ht="24" customHeight="1" spans="1:7">
      <c r="A111" s="190" t="str">
        <f>'[1]Switch board'!$A112</f>
        <v>SW058</v>
      </c>
      <c r="B111" s="320" t="str">
        <f>'[1]Switch board'!$B112</f>
        <v>SM602A (3ph protection relay with alarm)</v>
      </c>
      <c r="C111" s="145"/>
      <c r="D111" s="88"/>
      <c r="E111" s="266"/>
      <c r="F111" s="324">
        <f>'[1]Switch board'!K112</f>
        <v>72.0832046133251</v>
      </c>
      <c r="G111" s="201"/>
    </row>
    <row r="112" ht="53.25" customHeight="1" spans="1:7">
      <c r="A112" s="190" t="str">
        <f>'[1]Switch board'!$A113</f>
        <v>SW059</v>
      </c>
      <c r="B112" s="320" t="str">
        <f>'[1]Switch board'!$B113</f>
        <v>HAGER TIMER (24H)C/W BASE</v>
      </c>
      <c r="C112" s="73" t="s">
        <v>441</v>
      </c>
      <c r="D112" s="266"/>
      <c r="E112" s="266"/>
      <c r="F112" s="324">
        <f>'[1]Switch board'!K113</f>
        <v>138.461538461538</v>
      </c>
      <c r="G112" s="202"/>
    </row>
    <row r="113" spans="1:7">
      <c r="A113" s="190" t="str">
        <f>'[1]Switch board'!$A114</f>
        <v>SW061</v>
      </c>
      <c r="B113" s="320" t="str">
        <f>'[1]Switch board'!$B114</f>
        <v>PILOT LAMP GREEN (22mm)</v>
      </c>
      <c r="C113" s="141" t="s">
        <v>442</v>
      </c>
      <c r="D113" s="266"/>
      <c r="E113" s="266"/>
      <c r="F113" s="324">
        <f>'[1]Switch board'!K114</f>
        <v>2.71674935034255</v>
      </c>
      <c r="G113" s="201"/>
    </row>
    <row r="114" spans="1:7">
      <c r="A114" s="190" t="str">
        <f>'[1]Switch board'!$A115</f>
        <v>SW062</v>
      </c>
      <c r="B114" s="320" t="str">
        <f>'[1]Switch board'!$B115</f>
        <v>PILOT LAMP RED (22mm)</v>
      </c>
      <c r="C114" s="142"/>
      <c r="D114" s="266"/>
      <c r="E114" s="266"/>
      <c r="F114" s="324">
        <f>'[1]Switch board'!K115</f>
        <v>2.71674935034255</v>
      </c>
      <c r="G114" s="201"/>
    </row>
    <row r="115" spans="1:7">
      <c r="A115" s="190" t="str">
        <f>'[1]Switch board'!$A116</f>
        <v>SW063</v>
      </c>
      <c r="B115" s="320" t="str">
        <f>'[1]Switch board'!$B116</f>
        <v>PILOT LAMP BLUE (22mm)</v>
      </c>
      <c r="C115" s="142"/>
      <c r="D115" s="266"/>
      <c r="E115" s="266"/>
      <c r="F115" s="324">
        <f>'[1]Switch board'!K116</f>
        <v>3.54358610914245</v>
      </c>
      <c r="G115" s="201"/>
    </row>
    <row r="116" spans="1:7">
      <c r="A116" s="190" t="str">
        <f>'[1]Switch board'!$A117</f>
        <v>SW064</v>
      </c>
      <c r="B116" s="320" t="str">
        <f>'[1]Switch board'!$B117</f>
        <v>PILOT LAMP ORANGE (22mm)</v>
      </c>
      <c r="C116" s="143"/>
      <c r="D116" s="266"/>
      <c r="E116" s="266"/>
      <c r="F116" s="324">
        <f>'[1]Switch board'!K117</f>
        <v>2.71674935034255</v>
      </c>
      <c r="G116" s="201"/>
    </row>
    <row r="117" ht="39.75" customHeight="1" spans="1:7">
      <c r="A117" s="190" t="str">
        <f>'[1]Switch board'!$A118</f>
        <v>SW065</v>
      </c>
      <c r="B117" s="320" t="str">
        <f>'[1]Switch board'!$B118</f>
        <v>PLASTIC MARKING</v>
      </c>
      <c r="C117" s="266"/>
      <c r="D117" s="266"/>
      <c r="E117" s="266"/>
      <c r="F117" s="324">
        <f>'[1]Switch board'!K118</f>
        <v>0.23623907394283</v>
      </c>
      <c r="G117" s="202"/>
    </row>
    <row r="118" spans="1:7">
      <c r="A118" s="190" t="str">
        <f>'[1]Switch board'!$A119</f>
        <v>SW066</v>
      </c>
      <c r="B118" s="320" t="str">
        <f>'[1]Switch board'!$B119</f>
        <v>TERMINAL BLOCK (4PIN) (15AMP)</v>
      </c>
      <c r="C118" s="266"/>
      <c r="D118" s="266"/>
      <c r="E118" s="266"/>
      <c r="F118" s="324">
        <f>'[1]Switch board'!K119</f>
        <v>2.30333097094259</v>
      </c>
      <c r="G118" s="343"/>
    </row>
    <row r="119" spans="1:7">
      <c r="A119" s="190" t="str">
        <f>'[1]Switch board'!$A120</f>
        <v>SW067</v>
      </c>
      <c r="B119" s="320" t="str">
        <f>'[1]Switch board'!$B120</f>
        <v>TERMINAL BLOCK (6PIN) (15AMP)</v>
      </c>
      <c r="C119" s="266"/>
      <c r="D119" s="266"/>
      <c r="E119" s="266"/>
      <c r="F119" s="324">
        <f>'[1]Switch board'!K120</f>
        <v>3.10063784549965</v>
      </c>
      <c r="G119" s="343"/>
    </row>
    <row r="120" spans="1:7">
      <c r="A120" s="190" t="str">
        <f>'[1]Switch board'!$A121</f>
        <v>SW068</v>
      </c>
      <c r="B120" s="320" t="str">
        <f>'[1]Switch board'!$B121</f>
        <v>TERMINAL BLOCK (8PIN) (15AMP)</v>
      </c>
      <c r="C120" s="266"/>
      <c r="D120" s="266"/>
      <c r="E120" s="266"/>
      <c r="F120" s="324">
        <f>'[1]Switch board'!K121</f>
        <v>4.07512402551382</v>
      </c>
      <c r="G120" s="343"/>
    </row>
    <row r="121" spans="1:7">
      <c r="A121" s="190" t="str">
        <f>'[1]Switch board'!$A122</f>
        <v>SW069</v>
      </c>
      <c r="B121" s="320" t="str">
        <f>'[1]Switch board'!$B122</f>
        <v>TERMINAL BLOCK (8PIN) (25AMP)</v>
      </c>
      <c r="C121" s="266"/>
      <c r="D121" s="266"/>
      <c r="E121" s="266"/>
      <c r="F121" s="324">
        <f>'[1]Switch board'!K122</f>
        <v>5.84691708008505</v>
      </c>
      <c r="G121" s="343"/>
    </row>
    <row r="122" spans="1:7">
      <c r="A122" s="190" t="str">
        <f>'[1]Switch board'!$A123</f>
        <v>SW069.1</v>
      </c>
      <c r="B122" s="320" t="str">
        <f>'[1]Switch board'!$B123</f>
        <v>TERMINAL BLOCK (10PIN) (25AMP)</v>
      </c>
      <c r="C122" s="266"/>
      <c r="D122" s="266"/>
      <c r="E122" s="266"/>
      <c r="F122" s="324">
        <f>'[1]Switch board'!K123</f>
        <v>4.96102055279943</v>
      </c>
      <c r="G122" s="343"/>
    </row>
    <row r="123" ht="16.5" customHeight="1" spans="1:7">
      <c r="A123" s="190" t="str">
        <f>'[1]Switch board'!$A124</f>
        <v>SW070</v>
      </c>
      <c r="B123" s="320" t="str">
        <f>'[1]Switch board'!$B124</f>
        <v>PG11 Nylon cable gland (3-7mm)</v>
      </c>
      <c r="C123" s="266"/>
      <c r="D123" s="266"/>
      <c r="E123" s="266"/>
      <c r="F123" s="324">
        <f>'[1]Switch board'!K124</f>
        <v>0.348906939977103</v>
      </c>
      <c r="G123" s="266"/>
    </row>
    <row r="124" spans="1:7">
      <c r="A124" s="190" t="str">
        <f>'[1]Switch board'!$A125</f>
        <v>SW071</v>
      </c>
      <c r="B124" s="320" t="str">
        <f>'[1]Switch board'!$B125</f>
        <v>PG11 Nylon cable gland (5-10)</v>
      </c>
      <c r="C124" s="266"/>
      <c r="D124" s="266"/>
      <c r="E124" s="266"/>
      <c r="F124" s="324">
        <f>'[1]Switch board'!K125</f>
        <v>0.348906939977103</v>
      </c>
      <c r="G124" s="266"/>
    </row>
    <row r="125" spans="1:7">
      <c r="A125" s="190" t="str">
        <f>'[1]Switch board'!$A126</f>
        <v>SW072</v>
      </c>
      <c r="B125" s="320" t="str">
        <f>'[1]Switch board'!$B126</f>
        <v>PG13.5 Nylon cable gland (5-9mm)</v>
      </c>
      <c r="C125" s="266"/>
      <c r="D125" s="266"/>
      <c r="E125" s="266"/>
      <c r="F125" s="324">
        <f>'[1]Switch board'!K126</f>
        <v>0.381616965599956</v>
      </c>
      <c r="G125" s="266"/>
    </row>
    <row r="126" spans="1:7">
      <c r="A126" s="190" t="str">
        <f>'[1]Switch board'!$A127</f>
        <v>SW073</v>
      </c>
      <c r="B126" s="320" t="str">
        <f>'[1]Switch board'!$B127</f>
        <v>PG13.5 Nylon cable gland (6-11mm)</v>
      </c>
      <c r="C126" s="266"/>
      <c r="D126" s="266"/>
      <c r="E126" s="266"/>
      <c r="F126" s="324">
        <f>'[1]Switch board'!K127</f>
        <v>0.381616965599956</v>
      </c>
      <c r="G126" s="266"/>
    </row>
    <row r="127" spans="1:7">
      <c r="A127" s="190" t="str">
        <f>'[1]Switch board'!$A128</f>
        <v>SW073.1</v>
      </c>
      <c r="B127" s="320" t="str">
        <f>'[1]Switch board'!$B128</f>
        <v>PG16 Nylon cable gland (6-11mm)</v>
      </c>
      <c r="C127" s="266"/>
      <c r="D127" s="266"/>
      <c r="E127" s="266"/>
      <c r="F127" s="324">
        <f>'[1]Switch board'!K128</f>
        <v>0</v>
      </c>
      <c r="G127" s="266"/>
    </row>
    <row r="128" customHeight="1" spans="1:7">
      <c r="A128" s="190" t="str">
        <f>'[1]Switch board'!$A129</f>
        <v>SW074</v>
      </c>
      <c r="B128" s="320" t="str">
        <f>'[1]Switch board'!$B129</f>
        <v>WRAPING BAND 6mm - 12mm</v>
      </c>
      <c r="C128" s="266"/>
      <c r="D128" s="266"/>
      <c r="E128" s="266"/>
      <c r="F128" s="324">
        <f>'[1]Switch board'!K129</f>
        <v>6.54200512457068</v>
      </c>
      <c r="G128" s="266"/>
    </row>
    <row r="129" spans="1:7">
      <c r="A129" s="190" t="str">
        <f>'[1]Switch board'!$A130</f>
        <v>SW075</v>
      </c>
      <c r="B129" s="320" t="str">
        <f>'[1]Switch board'!$B130</f>
        <v>TERMINAL CLIP 1.5mm (1000pcs per packet) 1008</v>
      </c>
      <c r="C129" s="266"/>
      <c r="D129" s="266"/>
      <c r="E129" s="266"/>
      <c r="F129" s="324">
        <f>'[1]Switch board'!K130</f>
        <v>28.3486888731396</v>
      </c>
      <c r="G129" s="266"/>
    </row>
    <row r="130" spans="1:7">
      <c r="A130" s="190" t="str">
        <f>'[1]Switch board'!$A131</f>
        <v>SW076</v>
      </c>
      <c r="B130" s="320" t="str">
        <f>'[1]Switch board'!$B131</f>
        <v>TERMINAL CLIP 2.5mm (1000pcs per packet) 1008</v>
      </c>
      <c r="C130" s="266"/>
      <c r="D130" s="266"/>
      <c r="E130" s="266"/>
      <c r="F130" s="324">
        <f>'[1]Switch board'!K131</f>
        <v>30.5293572479965</v>
      </c>
      <c r="G130" s="266"/>
    </row>
    <row r="131" spans="1:7">
      <c r="A131" s="190" t="str">
        <f>'[1]Switch board'!$A132</f>
        <v>SW077</v>
      </c>
      <c r="B131" s="320" t="str">
        <f>'[1]Switch board'!$B132</f>
        <v>TERMINAL CLIP 1.0mm (1000pcs per packet) 1008</v>
      </c>
      <c r="C131" s="266"/>
      <c r="D131" s="266"/>
      <c r="E131" s="266"/>
      <c r="F131" s="324">
        <f>'[1]Switch board'!K132</f>
        <v>26.1680204982827</v>
      </c>
      <c r="G131" s="266"/>
    </row>
    <row r="132" ht="31.5" customHeight="1" spans="1:7">
      <c r="A132" s="190" t="str">
        <f>'[1]Switch board'!$A133</f>
        <v>SW078</v>
      </c>
      <c r="B132" s="320" t="str">
        <f>'[1]Switch board'!$B133</f>
        <v>HT4-395 (4MM TERMINAL CLIP)(1000pcs per packet)</v>
      </c>
      <c r="C132" s="266"/>
      <c r="D132" s="266"/>
      <c r="E132" s="266"/>
      <c r="F132" s="324">
        <f>'[1]Switch board'!K133</f>
        <v>61.058714495993</v>
      </c>
      <c r="G132" s="266"/>
    </row>
    <row r="133" ht="27" customHeight="1" spans="1:7">
      <c r="A133" s="190" t="str">
        <f>'[1]Switch board'!$A134</f>
        <v>SW079</v>
      </c>
      <c r="B133" s="320" t="str">
        <f>'[1]Switch board'!$B134</f>
        <v>ISOLATOR  ON/OFF 20AMP</v>
      </c>
      <c r="C133" s="266"/>
      <c r="D133" s="266"/>
      <c r="E133" s="266"/>
      <c r="F133" s="324">
        <f>'[1]Switch board'!K134</f>
        <v>32.7100256228534</v>
      </c>
      <c r="G133" s="266"/>
    </row>
    <row r="134" ht="15.75" customHeight="1" spans="1:7">
      <c r="A134" s="190" t="str">
        <f>'[1]Switch board'!$A135</f>
        <v>SW080</v>
      </c>
      <c r="B134" s="320" t="str">
        <f>'[1]Switch board'!$B135</f>
        <v>ISOLATOR  ON/OFF 32AMP</v>
      </c>
      <c r="C134" s="266"/>
      <c r="D134" s="266"/>
      <c r="E134" s="266"/>
      <c r="F134" s="324">
        <f>'[1]Switch board'!K135</f>
        <v>49.0650384342801</v>
      </c>
      <c r="G134" s="266"/>
    </row>
    <row r="135" ht="33.75" customHeight="1" spans="1:7">
      <c r="A135" s="190" t="str">
        <f>'[1]Switch board'!$A136</f>
        <v>SW081</v>
      </c>
      <c r="B135" s="320" t="str">
        <f>'[1]Switch board'!$B136</f>
        <v>ON/OFF BUTTON 2 STEP CHNT</v>
      </c>
      <c r="C135" s="266"/>
      <c r="D135" s="266"/>
      <c r="E135" s="266"/>
      <c r="F135" s="324">
        <f>'[1]Switch board'!K136</f>
        <v>5.1245706809137</v>
      </c>
      <c r="G135" s="241"/>
    </row>
    <row r="136" ht="56.25" customHeight="1" spans="1:7">
      <c r="A136" s="190" t="str">
        <f>'[1]Switch board'!$A137</f>
        <v>SW082</v>
      </c>
      <c r="B136" s="320" t="str">
        <f>'[1]Switch board'!$B137</f>
        <v>ON/OFF BUTTON SALZER 16A</v>
      </c>
      <c r="C136" s="144" t="s">
        <v>443</v>
      </c>
      <c r="D136" s="266"/>
      <c r="E136" s="266"/>
      <c r="F136" s="324">
        <f>'[1]Switch board'!K137</f>
        <v>19.5454545454545</v>
      </c>
      <c r="G136" s="241"/>
    </row>
    <row r="137" ht="15.75" customHeight="1" spans="1:7">
      <c r="A137" s="190" t="str">
        <f>'[1]Switch board'!$A138</f>
        <v>SW083</v>
      </c>
      <c r="B137" s="320" t="str">
        <f>'[1]Switch board'!$B138</f>
        <v>SAF1-A002 (3 gang 1 way 10a)</v>
      </c>
      <c r="C137" s="146"/>
      <c r="D137" s="266"/>
      <c r="E137" s="266"/>
      <c r="F137" s="324">
        <f>'[1]Switch board'!K138</f>
        <v>15.3846153846154</v>
      </c>
      <c r="G137" s="266"/>
    </row>
    <row r="138" ht="15.75" customHeight="1" spans="1:7">
      <c r="A138" s="190" t="str">
        <f>'[1]Switch board'!$A139</f>
        <v>SW084</v>
      </c>
      <c r="B138" s="320" t="str">
        <f>'[1]Switch board'!$B139</f>
        <v>SAF1-A002 (2 gang 1 way 10a)</v>
      </c>
      <c r="C138" s="146"/>
      <c r="D138" s="266"/>
      <c r="E138" s="266"/>
      <c r="F138" s="324">
        <f>'[1]Switch board'!K139</f>
        <v>14.2307692307692</v>
      </c>
      <c r="G138" s="266"/>
    </row>
    <row r="139" ht="15.75" customHeight="1" spans="1:7">
      <c r="A139" s="190" t="str">
        <f>'[1]Switch board'!$A140</f>
        <v>SW085</v>
      </c>
      <c r="B139" s="320" t="str">
        <f>'[1]Switch board'!$B140</f>
        <v>SAF1-A002 (1 gang 2 way 10a)</v>
      </c>
      <c r="C139" s="146"/>
      <c r="D139" s="266"/>
      <c r="E139" s="266"/>
      <c r="F139" s="324">
        <f>'[1]Switch board'!K140</f>
        <v>11.8461538461538</v>
      </c>
      <c r="G139" s="266"/>
    </row>
    <row r="140" ht="15.75" customHeight="1" spans="1:7">
      <c r="A140" s="190" t="str">
        <f>'[1]Switch board'!$A141</f>
        <v>SW086</v>
      </c>
      <c r="B140" s="320" t="str">
        <f>'[1]Switch board'!$B141</f>
        <v>SAD1-3 3P 60A Switch socket</v>
      </c>
      <c r="C140" s="146"/>
      <c r="D140" s="266"/>
      <c r="E140" s="266"/>
      <c r="F140" s="324">
        <f>'[1]Switch board'!K141</f>
        <v>32.3076923076923</v>
      </c>
      <c r="G140" s="241"/>
    </row>
    <row r="141" ht="15.75" customHeight="1" spans="1:7">
      <c r="A141" s="190" t="str">
        <f>'[1]Switch board'!$A142</f>
        <v>SW087</v>
      </c>
      <c r="B141" s="320" t="str">
        <f>'[1]Switch board'!$B142</f>
        <v>UKW-335 3P 32A isolation switch</v>
      </c>
      <c r="C141" s="146"/>
      <c r="D141" s="266"/>
      <c r="E141" s="266"/>
      <c r="F141" s="324">
        <f>'[1]Switch board'!K142</f>
        <v>32.3076923076923</v>
      </c>
      <c r="G141" s="241"/>
    </row>
    <row r="142" ht="15.75" customHeight="1" spans="1:7">
      <c r="A142" s="190" t="str">
        <f>'[1]Switch board'!$A143</f>
        <v>SW088</v>
      </c>
      <c r="B142" s="320" t="str">
        <f>'[1]Switch board'!$B143</f>
        <v>SAF2-C001 (1gang 1 socket 13a)</v>
      </c>
      <c r="C142" s="146"/>
      <c r="D142" s="266"/>
      <c r="E142" s="266"/>
      <c r="F142" s="324">
        <f>'[1]Switch board'!K143</f>
        <v>34.6153846153846</v>
      </c>
      <c r="G142" s="266"/>
    </row>
    <row r="143" ht="15.75" customHeight="1" spans="1:7">
      <c r="A143" s="190" t="str">
        <f>'[1]Switch board'!$A144</f>
        <v>SW089</v>
      </c>
      <c r="B143" s="320" t="str">
        <f>'[1]Switch board'!$B144</f>
        <v>SAF2-C002 (2gang 2 socket 13a)</v>
      </c>
      <c r="C143" s="146"/>
      <c r="D143" s="266"/>
      <c r="E143" s="266"/>
      <c r="F143" s="324">
        <f>'[1]Switch board'!K144</f>
        <v>46.1538461538462</v>
      </c>
      <c r="G143" s="266"/>
    </row>
    <row r="144" ht="15.75" customHeight="1" spans="1:7">
      <c r="A144" s="190" t="str">
        <f>'[1]Switch board'!$A145</f>
        <v>SW090</v>
      </c>
      <c r="B144" s="320" t="str">
        <f>'[1]Switch board'!$B145</f>
        <v>SA-C002 Water proof box</v>
      </c>
      <c r="C144" s="145"/>
      <c r="D144" s="266"/>
      <c r="E144" s="266"/>
      <c r="F144" s="324">
        <f>'[1]Switch board'!K145</f>
        <v>34.6153846153846</v>
      </c>
      <c r="G144" s="266"/>
    </row>
    <row r="145" customHeight="1" spans="1:7">
      <c r="A145" s="190" t="str">
        <f>'[1]Switch board'!$A146</f>
        <v>SW090.1</v>
      </c>
      <c r="B145" s="320" t="str">
        <f>'[1]Switch board'!$B146</f>
        <v>WIRING BOX SALZER 2HP-3HP</v>
      </c>
      <c r="C145" s="146"/>
      <c r="D145" s="266"/>
      <c r="E145" s="266"/>
      <c r="F145" s="324">
        <f>'[1]Switch board'!K146</f>
        <v>117.153682603718</v>
      </c>
      <c r="G145" s="266"/>
    </row>
    <row r="146" customHeight="1" spans="1:7">
      <c r="A146" s="190" t="str">
        <f>'[1]Switch board'!$A147</f>
        <v>SW090.2</v>
      </c>
      <c r="B146" s="320" t="str">
        <f>'[1]Switch board'!$B147</f>
        <v>WIRING BOX SALZER 3.5HP-6HP</v>
      </c>
      <c r="C146" s="146"/>
      <c r="D146" s="266"/>
      <c r="E146" s="266"/>
      <c r="F146" s="324">
        <f>'[1]Switch board'!K147</f>
        <v>117.153682603718</v>
      </c>
      <c r="G146" s="266"/>
    </row>
    <row r="147" customHeight="1" spans="1:7">
      <c r="A147" s="190" t="str">
        <f>'[1]Switch board'!$A148</f>
        <v>SW090.3</v>
      </c>
      <c r="B147" s="320" t="str">
        <f>'[1]Switch board'!$B148</f>
        <v>CHNT MCCB 80A 3POLE</v>
      </c>
      <c r="C147" s="73" t="s">
        <v>444</v>
      </c>
      <c r="D147" s="344" t="s">
        <v>445</v>
      </c>
      <c r="E147" s="266"/>
      <c r="F147" s="324">
        <f>'[1]Switch board'!K148</f>
        <v>76.2022448769437</v>
      </c>
      <c r="G147" s="325"/>
    </row>
    <row r="148" spans="1:7">
      <c r="A148" s="190" t="str">
        <f>'[1]Switch board'!$A149</f>
        <v>SW090.4</v>
      </c>
      <c r="B148" s="320" t="str">
        <f>'[1]Switch board'!$B149</f>
        <v>CHNT MCCB 100A 3POLE</v>
      </c>
      <c r="C148" s="73"/>
      <c r="D148" s="344" t="s">
        <v>445</v>
      </c>
      <c r="E148" s="266"/>
      <c r="F148" s="324">
        <f>'[1]Switch board'!K149</f>
        <v>76.2022448769437</v>
      </c>
      <c r="G148" s="328"/>
    </row>
    <row r="149" spans="1:7">
      <c r="A149" s="190" t="str">
        <f>'[1]Switch board'!$A150</f>
        <v>SW090.5</v>
      </c>
      <c r="B149" s="320" t="str">
        <f>'[1]Switch board'!$B150</f>
        <v>CHNT MCCB 150A 3POLE</v>
      </c>
      <c r="C149" s="73"/>
      <c r="D149" s="344" t="s">
        <v>445</v>
      </c>
      <c r="E149" s="266"/>
      <c r="F149" s="324">
        <f>'[1]Switch board'!K150</f>
        <v>112.243847183606</v>
      </c>
      <c r="G149" s="328"/>
    </row>
    <row r="150" spans="1:7">
      <c r="A150" s="190" t="str">
        <f>'[1]Switch board'!$A151</f>
        <v>SW090.6</v>
      </c>
      <c r="B150" s="320" t="str">
        <f>'[1]Switch board'!$B151</f>
        <v>CHNT MCCB 200A 3POLE</v>
      </c>
      <c r="C150" s="73"/>
      <c r="D150" s="344" t="s">
        <v>445</v>
      </c>
      <c r="E150" s="266"/>
      <c r="F150" s="324">
        <f>'[1]Switch board'!K151</f>
        <v>123.571207908557</v>
      </c>
      <c r="G150" s="328"/>
    </row>
    <row r="151" spans="1:7">
      <c r="A151" s="190" t="str">
        <f>'[1]Switch board'!$A152</f>
        <v>SW090.7</v>
      </c>
      <c r="B151" s="320" t="str">
        <f>'[1]Switch board'!$B152</f>
        <v>CHNT MCCB 250A 3POLE</v>
      </c>
      <c r="C151" s="73"/>
      <c r="D151" s="344" t="s">
        <v>445</v>
      </c>
      <c r="E151" s="266"/>
      <c r="F151" s="324">
        <f>'[1]Switch board'!K152</f>
        <v>123.571207908557</v>
      </c>
      <c r="G151" s="328"/>
    </row>
    <row r="152" ht="15.75" customHeight="1" spans="1:7">
      <c r="A152" s="190" t="str">
        <f>'[1]Switch board'!$A153</f>
        <v>SW090.8</v>
      </c>
      <c r="B152" s="320" t="str">
        <f>'[1]Switch board'!$B153</f>
        <v>CHNT MCCB 160A 4POLE cw protector</v>
      </c>
      <c r="C152" s="73"/>
      <c r="D152" s="344" t="s">
        <v>446</v>
      </c>
      <c r="E152" s="266"/>
      <c r="F152" s="324">
        <f>'[1]Switch board'!K153</f>
        <v>270.826897332921</v>
      </c>
      <c r="G152" s="328"/>
    </row>
    <row r="153" spans="1:7">
      <c r="A153" s="190" t="str">
        <f>'[1]Switch board'!$A154</f>
        <v>SW090.9</v>
      </c>
      <c r="B153" s="320" t="str">
        <f>'[1]Switch board'!$B154</f>
        <v>CHNT MCCB 200A 4POLE cw protector</v>
      </c>
      <c r="C153" s="73"/>
      <c r="D153" s="344" t="s">
        <v>446</v>
      </c>
      <c r="E153" s="266"/>
      <c r="F153" s="324">
        <f>'[1]Switch board'!K154</f>
        <v>283.184018123777</v>
      </c>
      <c r="G153" s="328"/>
    </row>
    <row r="154" spans="1:7">
      <c r="A154" s="190" t="str">
        <f>'[1]Switch board'!$A155</f>
        <v>SW090.10</v>
      </c>
      <c r="B154" s="320" t="str">
        <f>'[1]Switch board'!$B155</f>
        <v>CHNT MCCB 250A 4POLE cw protector</v>
      </c>
      <c r="C154" s="73"/>
      <c r="D154" s="344" t="s">
        <v>446</v>
      </c>
      <c r="E154" s="266"/>
      <c r="F154" s="324">
        <f>'[1]Switch board'!K155</f>
        <v>283.184018123777</v>
      </c>
      <c r="G154" s="328"/>
    </row>
    <row r="155" spans="1:7">
      <c r="A155" s="190" t="str">
        <f>'[1]Switch board'!$A156</f>
        <v>SW090.11</v>
      </c>
      <c r="B155" s="320" t="str">
        <f>'[1]Switch board'!$B156</f>
        <v>CHNT MCCB 315A 4POLE cw protector</v>
      </c>
      <c r="C155" s="73"/>
      <c r="D155" s="344" t="s">
        <v>446</v>
      </c>
      <c r="E155" s="266"/>
      <c r="F155" s="324">
        <f>'[1]Switch board'!K156</f>
        <v>653.897641849449</v>
      </c>
      <c r="G155" s="328"/>
    </row>
    <row r="156" spans="1:7">
      <c r="A156" s="190" t="str">
        <f>'[1]Switch board'!$A157</f>
        <v>SW090.12</v>
      </c>
      <c r="B156" s="320" t="str">
        <f>'[1]Switch board'!$B157</f>
        <v>CHNT MCCB 315A 4POLE cw protector</v>
      </c>
      <c r="C156" s="73"/>
      <c r="D156" s="344" t="s">
        <v>446</v>
      </c>
      <c r="E156" s="266" t="s">
        <v>447</v>
      </c>
      <c r="F156" s="324">
        <f>'[1]Switch board'!K157</f>
        <v>653.897641849449</v>
      </c>
      <c r="G156" s="331"/>
    </row>
    <row r="157" spans="1:7">
      <c r="A157" s="190" t="str">
        <f>'[1]Switch board'!$A158</f>
        <v>SW090.13</v>
      </c>
      <c r="B157" s="320" t="str">
        <f>'[1]Switch board'!$B158</f>
        <v>TERASAKI MCCB 100A 3POLE 25KA</v>
      </c>
      <c r="C157" s="73" t="s">
        <v>448</v>
      </c>
      <c r="D157" s="266"/>
      <c r="E157" s="266">
        <v>79</v>
      </c>
      <c r="F157" s="324">
        <f>'[1]Switch board'!K158</f>
        <v>272.923076923077</v>
      </c>
      <c r="G157" s="325"/>
    </row>
    <row r="158" spans="1:7">
      <c r="A158" s="190" t="str">
        <f>'[1]Switch board'!$A159</f>
        <v>SW090.14</v>
      </c>
      <c r="B158" s="320" t="str">
        <f>'[1]Switch board'!$B159</f>
        <v>TERASAKI MCCB 160A 3POLE 25KA</v>
      </c>
      <c r="C158" s="73"/>
      <c r="D158" s="266"/>
      <c r="E158" s="266">
        <v>79</v>
      </c>
      <c r="F158" s="324">
        <f>'[1]Switch board'!K159</f>
        <v>492.307692307692</v>
      </c>
      <c r="G158" s="328"/>
    </row>
    <row r="159" spans="1:7">
      <c r="A159" s="190" t="str">
        <f>'[1]Switch board'!$A160</f>
        <v>SW090.15</v>
      </c>
      <c r="B159" s="320" t="str">
        <f>'[1]Switch board'!$B160</f>
        <v>TERASAKI MCCB 200A 3POLE 25KA</v>
      </c>
      <c r="C159" s="73"/>
      <c r="D159" s="266"/>
      <c r="E159" s="266">
        <v>79</v>
      </c>
      <c r="F159" s="324">
        <f>'[1]Switch board'!K160</f>
        <v>492.307692307692</v>
      </c>
      <c r="G159" s="328"/>
    </row>
    <row r="160" spans="1:7">
      <c r="A160" s="190" t="str">
        <f>'[1]Switch board'!$A161</f>
        <v>SW090.16</v>
      </c>
      <c r="B160" s="320" t="str">
        <f>'[1]Switch board'!$B161</f>
        <v>TERASAKI MCCB 250A 3POLE 25KA</v>
      </c>
      <c r="C160" s="73"/>
      <c r="D160" s="266"/>
      <c r="E160" s="266">
        <v>79</v>
      </c>
      <c r="F160" s="324">
        <f>'[1]Switch board'!K161</f>
        <v>523.076923076923</v>
      </c>
      <c r="G160" s="328"/>
    </row>
    <row r="161" spans="1:7">
      <c r="A161" s="190" t="str">
        <f>'[1]Switch board'!$A162</f>
        <v>SW090.17</v>
      </c>
      <c r="B161" s="320" t="str">
        <f>'[1]Switch board'!$B162</f>
        <v>TERASAKI MCCB 300A 3POLE 36KA</v>
      </c>
      <c r="C161" s="73"/>
      <c r="D161" s="266"/>
      <c r="E161" s="266">
        <v>120</v>
      </c>
      <c r="F161" s="324">
        <f>'[1]Switch board'!K162</f>
        <v>1109.84615384615</v>
      </c>
      <c r="G161" s="328"/>
    </row>
    <row r="162" spans="1:7">
      <c r="A162" s="190" t="str">
        <f>'[1]Switch board'!$A163</f>
        <v>SW090.18</v>
      </c>
      <c r="B162" s="320" t="str">
        <f>'[1]Switch board'!$B163</f>
        <v>TERASAKI MCCB 400A 3POLE 36KA</v>
      </c>
      <c r="C162" s="73"/>
      <c r="D162" s="266"/>
      <c r="E162" s="266">
        <v>120</v>
      </c>
      <c r="F162" s="324">
        <f>'[1]Switch board'!K163</f>
        <v>1109.84615384615</v>
      </c>
      <c r="G162" s="331"/>
    </row>
    <row r="163" spans="1:7">
      <c r="A163" s="190" t="str">
        <f>'[1]Switch board'!$A164</f>
        <v>SW091</v>
      </c>
      <c r="B163" s="320" t="str">
        <f>'[1]Switch board'!$B164</f>
        <v>SCNEIDER MCB 1P -16A (6KA)</v>
      </c>
      <c r="C163" s="144" t="s">
        <v>449</v>
      </c>
      <c r="D163" s="266"/>
      <c r="E163" s="266"/>
      <c r="F163" s="324">
        <f>'[1]Switch board'!K164</f>
        <v>12</v>
      </c>
      <c r="G163" s="266"/>
    </row>
    <row r="164" spans="1:7">
      <c r="A164" s="190" t="str">
        <f>'[1]Switch board'!$A165</f>
        <v>SW092</v>
      </c>
      <c r="B164" s="320" t="str">
        <f>'[1]Switch board'!$B165</f>
        <v>SCNEIDER MCB 1P -32A (6KA)</v>
      </c>
      <c r="C164" s="146"/>
      <c r="D164" s="266"/>
      <c r="E164" s="266"/>
      <c r="F164" s="324">
        <f>'[1]Switch board'!K165</f>
        <v>12</v>
      </c>
      <c r="G164" s="266"/>
    </row>
    <row r="165" spans="1:7">
      <c r="A165" s="190" t="str">
        <f>'[1]Switch board'!$A166</f>
        <v>SW093</v>
      </c>
      <c r="B165" s="320" t="str">
        <f>'[1]Switch board'!$B166</f>
        <v>SCNEIDER MCB 3P -32A (6KA)</v>
      </c>
      <c r="C165" s="146"/>
      <c r="D165" s="266"/>
      <c r="E165" s="266"/>
      <c r="F165" s="324">
        <f>'[1]Switch board'!K166</f>
        <v>66.9230769230769</v>
      </c>
      <c r="G165" s="266"/>
    </row>
    <row r="166" spans="1:7">
      <c r="A166" s="190" t="str">
        <f>'[1]Switch board'!$A167</f>
        <v>SW094</v>
      </c>
      <c r="B166" s="320" t="str">
        <f>'[1]Switch board'!$B167</f>
        <v>SCNEIDER MCB 3P -40A (6KA)</v>
      </c>
      <c r="C166" s="146"/>
      <c r="D166" s="266"/>
      <c r="E166" s="266"/>
      <c r="F166" s="324">
        <f>'[1]Switch board'!K167</f>
        <v>70.7692307692308</v>
      </c>
      <c r="G166" s="266"/>
    </row>
    <row r="167" spans="1:7">
      <c r="A167" s="190" t="str">
        <f>'[1]Switch board'!$A168</f>
        <v>SW095</v>
      </c>
      <c r="B167" s="320" t="str">
        <f>'[1]Switch board'!$B168</f>
        <v>SCNEIDER MCB 3P -63A (6KA)</v>
      </c>
      <c r="C167" s="146"/>
      <c r="D167" s="266"/>
      <c r="E167" s="266"/>
      <c r="F167" s="324">
        <f>'[1]Switch board'!K168</f>
        <v>120</v>
      </c>
      <c r="G167" s="266"/>
    </row>
    <row r="168" spans="1:7">
      <c r="A168" s="190" t="str">
        <f>'[1]Switch board'!$A169</f>
        <v>SW096</v>
      </c>
      <c r="B168" s="320" t="str">
        <f>'[1]Switch board'!$B169</f>
        <v>SCNEIDER ELCB 2P -40A (100mA)</v>
      </c>
      <c r="C168" s="146"/>
      <c r="D168" s="266"/>
      <c r="E168" s="266"/>
      <c r="F168" s="324">
        <f>'[1]Switch board'!K169</f>
        <v>89.2307692307692</v>
      </c>
      <c r="G168" s="266"/>
    </row>
    <row r="169" spans="1:7">
      <c r="A169" s="190" t="str">
        <f>'[1]Switch board'!$A170</f>
        <v>SW097</v>
      </c>
      <c r="B169" s="320" t="str">
        <f>'[1]Switch board'!$B170</f>
        <v>SCNEIDER ELCB 4P -40A (300mA)</v>
      </c>
      <c r="C169" s="146"/>
      <c r="D169" s="266"/>
      <c r="E169" s="266"/>
      <c r="F169" s="324">
        <f>'[1]Switch board'!K170</f>
        <v>138.461538461538</v>
      </c>
      <c r="G169" s="266"/>
    </row>
    <row r="170" spans="1:7">
      <c r="A170" s="190" t="str">
        <f>'[1]Switch board'!$A171</f>
        <v>SW098</v>
      </c>
      <c r="B170" s="320" t="str">
        <f>'[1]Switch board'!$B171</f>
        <v>SCNEIDER ELCB 4P -63A (300mA)</v>
      </c>
      <c r="C170" s="146"/>
      <c r="D170" s="266"/>
      <c r="E170" s="266"/>
      <c r="F170" s="324">
        <f>'[1]Switch board'!K171</f>
        <v>169.230769230769</v>
      </c>
      <c r="G170" s="266"/>
    </row>
    <row r="171" spans="1:7">
      <c r="A171" s="190" t="str">
        <f>'[1]Switch board'!$A172</f>
        <v>SW099</v>
      </c>
      <c r="B171" s="320" t="str">
        <f>'[1]Switch board'!$B172</f>
        <v>SCNEIDER ELCB 4P -100A (300mA)</v>
      </c>
      <c r="C171" s="146"/>
      <c r="D171" s="266"/>
      <c r="E171" s="266"/>
      <c r="F171" s="324">
        <f>'[1]Switch board'!K172</f>
        <v>412.307692307692</v>
      </c>
      <c r="G171" s="266"/>
    </row>
    <row r="172" spans="1:7">
      <c r="A172" s="190" t="str">
        <f>'[1]Switch board'!$A173</f>
        <v>SW099.1</v>
      </c>
      <c r="B172" s="320" t="str">
        <f>'[1]Switch board'!$B173</f>
        <v>SCNEIDER MCCB 4P -200A (50KA)</v>
      </c>
      <c r="C172" s="146"/>
      <c r="D172" s="266"/>
      <c r="E172" s="266"/>
      <c r="F172" s="324" t="str">
        <f>'[1]Switch board'!K173</f>
        <v>~</v>
      </c>
      <c r="G172" s="266"/>
    </row>
    <row r="173" spans="1:7">
      <c r="A173" s="190" t="str">
        <f>'[1]Switch board'!$A174</f>
        <v>SW099.2</v>
      </c>
      <c r="B173" s="320" t="str">
        <f>'[1]Switch board'!$B174</f>
        <v>SCNEIDER NSX&amp;CVS SHT AC220-240V</v>
      </c>
      <c r="C173" s="145"/>
      <c r="D173" s="266"/>
      <c r="E173" s="266"/>
      <c r="F173" s="324" t="str">
        <f>'[1]Switch board'!K174</f>
        <v>~</v>
      </c>
      <c r="G173" s="266"/>
    </row>
    <row r="174" ht="18.75" customHeight="1" spans="1:7">
      <c r="A174" s="190" t="str">
        <f>'[1]Switch board'!$A175</f>
        <v>SW114</v>
      </c>
      <c r="B174" s="320" t="str">
        <f>'[1]Switch board'!$B175</f>
        <v>3 PHASE MCB BAR 63AMP</v>
      </c>
      <c r="C174" s="266"/>
      <c r="D174" s="266"/>
      <c r="E174" s="266"/>
      <c r="F174" s="324">
        <f>'[1]Switch board'!K175</f>
        <v>70.8717221828491</v>
      </c>
      <c r="G174" s="73"/>
    </row>
    <row r="175" spans="1:7">
      <c r="A175" s="190" t="str">
        <f>'[1]Switch board'!$A176</f>
        <v>SW115</v>
      </c>
      <c r="B175" s="320" t="str">
        <f>'[1]Switch board'!$B176</f>
        <v>3 PHASE MCB BAR 100AMP</v>
      </c>
      <c r="C175" s="266"/>
      <c r="D175" s="266"/>
      <c r="E175" s="266"/>
      <c r="F175" s="324">
        <f>'[1]Switch board'!K176</f>
        <v>97.8029766123317</v>
      </c>
      <c r="G175" s="88"/>
    </row>
    <row r="176" ht="23.25" customHeight="1" spans="1:7">
      <c r="A176" s="190">
        <f>'[1]Switch board'!$A177</f>
        <v>0</v>
      </c>
      <c r="B176" s="320" t="str">
        <f>'[1]Switch board'!$B177</f>
        <v>10HP AUTO TRAN</v>
      </c>
      <c r="C176" s="266"/>
      <c r="D176" s="266"/>
      <c r="E176" s="266"/>
      <c r="F176" s="324" t="str">
        <f>'[1]Switch board'!K177</f>
        <v>~</v>
      </c>
      <c r="G176" s="73"/>
    </row>
    <row r="177" ht="28.5" customHeight="1" spans="1:7">
      <c r="A177" s="190">
        <f>'[1]Switch board'!$A178</f>
        <v>0</v>
      </c>
      <c r="B177" s="320" t="str">
        <f>'[1]Switch board'!$B178</f>
        <v>ABB SOFT STARTER PSR-12  5.5KW</v>
      </c>
      <c r="C177" s="266"/>
      <c r="D177" s="266"/>
      <c r="E177" s="266"/>
      <c r="F177" s="324" t="str">
        <f>'[1]Switch board'!K178</f>
        <v>~</v>
      </c>
      <c r="G177" s="73"/>
    </row>
    <row r="178" ht="14.25" customHeight="1" spans="1:7">
      <c r="A178" s="190">
        <f>'[1]Switch board'!$A179</f>
        <v>0</v>
      </c>
      <c r="B178" s="320" t="str">
        <f>'[1]Switch board'!$B179</f>
        <v>ABB SOFT STARTER PSR-16  7.5KW</v>
      </c>
      <c r="C178" s="266"/>
      <c r="D178" s="266"/>
      <c r="E178" s="266"/>
      <c r="F178" s="324" t="str">
        <f>'[1]Switch board'!K179</f>
        <v>~</v>
      </c>
      <c r="G178" s="73"/>
    </row>
    <row r="179" ht="39" customHeight="1" spans="1:7">
      <c r="A179" s="190">
        <f>'[1]Switch board'!$A180</f>
        <v>0</v>
      </c>
      <c r="B179" s="320" t="str">
        <f>'[1]Switch board'!$B180</f>
        <v>ABB SOFT STARTER PSR-25  11KW</v>
      </c>
      <c r="C179" s="266"/>
      <c r="D179" s="266"/>
      <c r="E179" s="266"/>
      <c r="F179" s="324" t="str">
        <f>'[1]Switch board'!K180</f>
        <v>~</v>
      </c>
      <c r="G179" s="241"/>
    </row>
    <row r="180" ht="38.25" customHeight="1" spans="1:7">
      <c r="A180" s="190" t="str">
        <f>'[1]Switch board'!$A181</f>
        <v>SW115.1</v>
      </c>
      <c r="B180" s="320" t="str">
        <f>'[1]Switch board'!$B181</f>
        <v>PLASTIC TERMINAL BOX  (SMALL) BLACK</v>
      </c>
      <c r="C180" s="266"/>
      <c r="D180" s="266"/>
      <c r="E180" s="266"/>
      <c r="F180" s="324">
        <f>'[1]Switch board'!K181</f>
        <v>17.505921120379</v>
      </c>
      <c r="G180" s="241"/>
    </row>
    <row r="181" ht="22.5" spans="1:7">
      <c r="A181" s="190" t="str">
        <f>'[1]Switch board'!$A182</f>
        <v>SW115.2</v>
      </c>
      <c r="B181" s="320" t="str">
        <f>'[1]Switch board'!$B182</f>
        <v>TERMINAL BOX WHITE (150mm x 110mm x 70mm) 180mm x 200mm</v>
      </c>
      <c r="C181" s="73"/>
      <c r="D181" s="73"/>
      <c r="E181" s="73"/>
      <c r="F181" s="324">
        <f>'[1]Switch board'!K182</f>
        <v>9.2678405931418</v>
      </c>
      <c r="G181" s="266"/>
    </row>
    <row r="182" spans="1:7">
      <c r="A182" s="190" t="str">
        <f>'[1]Switch board'!$A183</f>
        <v>SW116</v>
      </c>
      <c r="B182" s="320" t="str">
        <f>'[1]Switch board'!$B183</f>
        <v>CONTROL PANEL TRUNKING (20mm x 20mm x 2m)</v>
      </c>
      <c r="C182" s="266"/>
      <c r="D182" s="266"/>
      <c r="E182" s="266"/>
      <c r="F182" s="324">
        <f>'[1]Switch board'!K183</f>
        <v>6.02409638554217</v>
      </c>
      <c r="G182" s="266"/>
    </row>
    <row r="183" spans="1:7">
      <c r="A183" s="190" t="str">
        <f>'[1]Switch board'!$A184</f>
        <v>SW117</v>
      </c>
      <c r="B183" s="320" t="str">
        <f>'[1]Switch board'!$B184</f>
        <v>CONTROL PANEL TRUNKING (35mm x 35mm x 2m)</v>
      </c>
      <c r="C183" s="266"/>
      <c r="D183" s="266"/>
      <c r="E183" s="266"/>
      <c r="F183" s="324">
        <f>'[1]Switch board'!K184</f>
        <v>8.57275254865616</v>
      </c>
      <c r="G183" s="266"/>
    </row>
    <row r="184" spans="1:7">
      <c r="A184" s="190" t="str">
        <f>'[1]Switch board'!$A185</f>
        <v>SW118</v>
      </c>
      <c r="B184" s="320" t="str">
        <f>'[1]Switch board'!$B185</f>
        <v>CONTROL PANEL TRUNKING (45mm x 32mm x 2m)</v>
      </c>
      <c r="C184" s="266"/>
      <c r="D184" s="266"/>
      <c r="E184" s="266"/>
      <c r="F184" s="324">
        <f>'[1]Switch board'!K185</f>
        <v>10.6580166821131</v>
      </c>
      <c r="G184" s="241"/>
    </row>
    <row r="185" spans="1:7">
      <c r="A185" s="190" t="str">
        <f>'[1]Switch board'!$A186</f>
        <v>SW118.1</v>
      </c>
      <c r="B185" s="320" t="str">
        <f>'[1]Switch board'!$B186</f>
        <v>TERMINAL CLIP RVL2.5-3.5 (1000PCS)</v>
      </c>
      <c r="C185" s="266"/>
      <c r="D185" s="266"/>
      <c r="E185" s="266"/>
      <c r="F185" s="324">
        <f>'[1]Switch board'!K186</f>
        <v>104.672081993131</v>
      </c>
      <c r="G185" s="241"/>
    </row>
    <row r="186" spans="1:7">
      <c r="A186" s="190" t="str">
        <f>'[1]Switch board'!$A187</f>
        <v>SW118.2</v>
      </c>
      <c r="B186" s="320" t="str">
        <f>'[1]Switch board'!$B187</f>
        <v>TERMINAL CLIP RVL2-3.5 (1000PCS)</v>
      </c>
      <c r="C186" s="266"/>
      <c r="D186" s="266"/>
      <c r="E186" s="266"/>
      <c r="F186" s="324">
        <f>'[1]Switch board'!K187</f>
        <v>104.672081993131</v>
      </c>
      <c r="G186" s="241"/>
    </row>
    <row r="187" spans="1:7">
      <c r="A187" s="190" t="str">
        <f>'[1]Switch board'!$A188</f>
        <v>SW118.3</v>
      </c>
      <c r="B187" s="320" t="str">
        <f>'[1]Switch board'!$B188</f>
        <v>TERMINAL CLIP SV2-4 (1000PCS)</v>
      </c>
      <c r="C187" s="266"/>
      <c r="D187" s="266"/>
      <c r="E187" s="266"/>
      <c r="F187" s="324">
        <f>'[1]Switch board'!K188</f>
        <v>77.958894401134</v>
      </c>
      <c r="G187" s="241"/>
    </row>
    <row r="188" customHeight="1" spans="1:7">
      <c r="A188" s="190" t="str">
        <f>'[1]Switch board'!$A189</f>
        <v>SW118.4</v>
      </c>
      <c r="B188" s="320" t="str">
        <f>'[1]Switch board'!$B189</f>
        <v>TERMINAL CLIP SV3.5-4 (1000PCS)</v>
      </c>
      <c r="C188" s="266"/>
      <c r="D188" s="266"/>
      <c r="E188" s="266"/>
      <c r="F188" s="324">
        <f>'[1]Switch board'!K189</f>
        <v>87.8809355067328</v>
      </c>
      <c r="G188" s="241"/>
    </row>
    <row r="189" customHeight="1" spans="1:7">
      <c r="A189" s="190" t="str">
        <f>'[1]Switch board'!$A190</f>
        <v>SW118.5</v>
      </c>
      <c r="B189" s="320" t="str">
        <f>'[1]Switch board'!$B190</f>
        <v>TERMINAL CLIP SVS5.5-3.5 (1000PCS)</v>
      </c>
      <c r="C189" s="266"/>
      <c r="D189" s="266"/>
      <c r="E189" s="266"/>
      <c r="F189" s="324">
        <f>'[1]Switch board'!K190</f>
        <v>103.581747805702</v>
      </c>
      <c r="G189" s="266"/>
    </row>
    <row r="190" ht="39.75" customHeight="1" spans="1:7">
      <c r="A190" s="190" t="str">
        <f>'[1]Switch board'!$A191</f>
        <v>SW119</v>
      </c>
      <c r="B190" s="320" t="str">
        <f>'[1]Switch board'!$B191</f>
        <v>ALUMINIUM CUTTER RAIL</v>
      </c>
      <c r="C190" s="266"/>
      <c r="D190" s="266"/>
      <c r="E190" s="266"/>
      <c r="F190" s="324">
        <f>'[1]Switch board'!K191</f>
        <v>327.100256228534</v>
      </c>
      <c r="G190" s="266"/>
    </row>
    <row r="191" s="315" customFormat="1" ht="25.5" customHeight="1" spans="1:7">
      <c r="A191" s="190" t="str">
        <f>'[1]Switch board'!$A192</f>
        <v>SW120</v>
      </c>
      <c r="B191" s="320" t="str">
        <f>'[1]Switch board'!$B192</f>
        <v>GI CUTTER RAIL</v>
      </c>
      <c r="C191" s="266"/>
      <c r="D191" s="266"/>
      <c r="E191" s="266"/>
      <c r="F191" s="324">
        <f>'[1]Switch board'!K192</f>
        <v>283.486888731396</v>
      </c>
      <c r="G191" s="73"/>
    </row>
    <row r="192" ht="27" customHeight="1" spans="1:7">
      <c r="A192" s="190" t="str">
        <f>'[1]Switch board'!$A193</f>
        <v>SW121</v>
      </c>
      <c r="B192" s="320" t="str">
        <f>'[1]Switch board'!$B193</f>
        <v>CONTACTOR ALUMINIUM RAIL (1M)</v>
      </c>
      <c r="C192" s="266"/>
      <c r="D192" s="266"/>
      <c r="E192" s="266"/>
      <c r="F192" s="324">
        <f>'[1]Switch board'!K193</f>
        <v>6.54200512457068</v>
      </c>
      <c r="G192" s="73"/>
    </row>
    <row r="193" ht="23.25" customHeight="1" spans="1:7">
      <c r="A193" s="190" t="str">
        <f>'[1]Switch board'!$A194</f>
        <v>SW122</v>
      </c>
      <c r="B193" s="320" t="str">
        <f>'[1]Switch board'!$B194</f>
        <v>CONTACTOR GI RAIL (1M)</v>
      </c>
      <c r="C193" s="266"/>
      <c r="D193" s="266"/>
      <c r="E193" s="266"/>
      <c r="F193" s="324">
        <f>'[1]Switch board'!K194</f>
        <v>3.63247863247863</v>
      </c>
      <c r="G193" s="73"/>
    </row>
    <row r="194" ht="21" customHeight="1" spans="1:7">
      <c r="A194" s="190" t="str">
        <f>'[1]Switch board'!$A195</f>
        <v>SW122.1</v>
      </c>
      <c r="B194" s="320" t="str">
        <f>'[1]Switch board'!$B195</f>
        <v>NEUTRAL COPPER  BRASS 10HOLE</v>
      </c>
      <c r="C194" s="266"/>
      <c r="D194" s="266"/>
      <c r="E194" s="266"/>
      <c r="F194" s="324">
        <f>'[1]Switch board'!K195</f>
        <v>5.45712260807938</v>
      </c>
      <c r="G194" s="73"/>
    </row>
    <row r="195" ht="21.75" customHeight="1" spans="1:7">
      <c r="A195" s="190" t="str">
        <f>'[1]Switch board'!$A196</f>
        <v>SW123</v>
      </c>
      <c r="B195" s="320" t="str">
        <f>'[1]Switch board'!$B196</f>
        <v>NEUTRAL COPPER  BRASS 7HOLE</v>
      </c>
      <c r="C195" s="266"/>
      <c r="D195" s="266"/>
      <c r="E195" s="266"/>
      <c r="F195" s="324">
        <f>'[1]Switch board'!K196</f>
        <v>4.39404677533664</v>
      </c>
      <c r="G195" s="241"/>
    </row>
    <row r="196" ht="19.5" customHeight="1" spans="1:7">
      <c r="A196" s="190">
        <f>'[1]Switch board'!$A197</f>
        <v>0</v>
      </c>
      <c r="B196" s="320" t="str">
        <f>'[1]Switch board'!$B197</f>
        <v>TERMINAL BLOCK (10PIN) (25AMP)</v>
      </c>
      <c r="C196" s="266"/>
      <c r="D196" s="266"/>
      <c r="E196" s="266"/>
      <c r="F196" s="324">
        <f>'[1]Switch board'!K197</f>
        <v>5.45167093714223</v>
      </c>
      <c r="G196" s="241"/>
    </row>
    <row r="197" ht="18" customHeight="1" spans="1:7">
      <c r="A197" s="190">
        <f>'[1]Switch board'!$A198</f>
        <v>0</v>
      </c>
      <c r="B197" s="320" t="str">
        <f>'[1]Switch board'!$B198</f>
        <v>TERMINAL BLOCK (12 PIN) (25 AMP)</v>
      </c>
      <c r="C197" s="266"/>
      <c r="D197" s="266"/>
      <c r="E197" s="266"/>
      <c r="F197" s="324">
        <f>'[1]Switch board'!K198</f>
        <v>7.63233931199913</v>
      </c>
      <c r="G197" s="241"/>
    </row>
    <row r="198" ht="18.75" customHeight="1" spans="1:7">
      <c r="A198" s="190">
        <f>'[1]Switch board'!$A199</f>
        <v>0</v>
      </c>
      <c r="B198" s="320" t="str">
        <f>'[1]Switch board'!$B199</f>
        <v>TERMINAL RAIL</v>
      </c>
      <c r="C198" s="266"/>
      <c r="D198" s="266"/>
      <c r="E198" s="266"/>
      <c r="F198" s="324">
        <f>'[1]Switch board'!K199</f>
        <v>2.72583546857112</v>
      </c>
      <c r="G198" s="241"/>
    </row>
    <row r="199" customHeight="1" spans="1:7">
      <c r="A199" s="190">
        <f>'[1]Switch board'!$A200</f>
        <v>0</v>
      </c>
      <c r="B199" s="320" t="str">
        <f>'[1]Switch board'!$B200</f>
        <v>ON/OFF BUTTON 3 STEP</v>
      </c>
      <c r="C199" s="266"/>
      <c r="D199" s="266"/>
      <c r="E199" s="266"/>
      <c r="F199" s="324">
        <f>'[1]Switch board'!K200</f>
        <v>5.99683803085646</v>
      </c>
      <c r="G199" s="241"/>
    </row>
    <row r="200" customHeight="1" spans="1:7">
      <c r="A200" s="190">
        <f>'[1]Switch board'!$A201</f>
        <v>0</v>
      </c>
      <c r="B200" s="320" t="str">
        <f>'[1]Switch board'!$B201</f>
        <v>ON/OFF PUSH BUTTON  GREEN,RED,YELLOW</v>
      </c>
      <c r="C200" s="266"/>
      <c r="D200" s="266"/>
      <c r="E200" s="266"/>
      <c r="F200" s="324">
        <f>'[1]Switch board'!K201</f>
        <v>4.90650384342801</v>
      </c>
      <c r="G200" s="241"/>
    </row>
    <row r="201" spans="1:7">
      <c r="A201" s="190">
        <f>'[1]Switch board'!$A202</f>
        <v>0</v>
      </c>
      <c r="B201" s="320" t="str">
        <f>'[1]Switch board'!$B202</f>
        <v>I H S -1.5mm connector block (10pcs)</v>
      </c>
      <c r="C201" s="345"/>
      <c r="D201" s="345"/>
      <c r="E201" s="266"/>
      <c r="F201" s="324">
        <f>'[1]Switch board'!K202</f>
        <v>7.63233931199913</v>
      </c>
      <c r="G201" s="241"/>
    </row>
    <row r="202" customHeight="1" spans="1:7">
      <c r="A202" s="190">
        <f>'[1]Switch board'!$A203</f>
        <v>0</v>
      </c>
      <c r="B202" s="320" t="str">
        <f>'[1]Switch board'!$B203</f>
        <v>I H S -2.5mm connector block (10pcs)</v>
      </c>
      <c r="C202" s="266"/>
      <c r="D202" s="266"/>
      <c r="E202" s="266"/>
      <c r="F202" s="324">
        <f>'[1]Switch board'!K203</f>
        <v>9.81300768685602</v>
      </c>
      <c r="G202" s="266"/>
    </row>
    <row r="203" customHeight="1" spans="1:7">
      <c r="A203" s="190">
        <f>'[1]Switch board'!$A204</f>
        <v>0</v>
      </c>
      <c r="B203" s="320" t="str">
        <f>'[1]Switch board'!$B204</f>
        <v>I H S -4.0mm connector block (10pcs)</v>
      </c>
      <c r="C203" s="266"/>
      <c r="D203" s="266"/>
      <c r="E203" s="266"/>
      <c r="F203" s="324">
        <f>'[1]Switch board'!K204</f>
        <v>10.9033418742845</v>
      </c>
      <c r="G203" s="266"/>
    </row>
    <row r="204" ht="29.25" customHeight="1" spans="1:7">
      <c r="A204" s="190" t="str">
        <f>'[1]Switch board'!$A205</f>
        <v>SW123.1</v>
      </c>
      <c r="B204" s="320" t="str">
        <f>'[1]Switch board'!$B205</f>
        <v>0.75mm wire (red)</v>
      </c>
      <c r="C204" s="266"/>
      <c r="D204" s="266"/>
      <c r="E204" s="266"/>
      <c r="F204" s="324">
        <f>'[1]Switch board'!K205</f>
        <v>81.0769230769231</v>
      </c>
      <c r="G204" s="241"/>
    </row>
    <row r="205" ht="23.25" customHeight="1" spans="1:7">
      <c r="A205" s="190" t="str">
        <f>'[1]Switch board'!$A206</f>
        <v>SW123.2</v>
      </c>
      <c r="B205" s="320" t="str">
        <f>'[1]Switch board'!$B206</f>
        <v>0.75mm wire (yellow)</v>
      </c>
      <c r="C205" s="266"/>
      <c r="D205" s="266"/>
      <c r="E205" s="266"/>
      <c r="F205" s="324">
        <f>'[1]Switch board'!K206</f>
        <v>81.0769230769231</v>
      </c>
      <c r="G205" s="241"/>
    </row>
    <row r="206" ht="19.5" customHeight="1" spans="1:7">
      <c r="A206" s="190" t="str">
        <f>'[1]Switch board'!$A207</f>
        <v>SW123.3</v>
      </c>
      <c r="B206" s="320" t="str">
        <f>'[1]Switch board'!$B207</f>
        <v>0.75mm wire (blue)</v>
      </c>
      <c r="C206" s="266"/>
      <c r="D206" s="266"/>
      <c r="E206" s="266"/>
      <c r="F206" s="324">
        <f>'[1]Switch board'!K207</f>
        <v>81.0769230769231</v>
      </c>
      <c r="G206" s="241"/>
    </row>
    <row r="207" ht="27" customHeight="1" spans="1:7">
      <c r="A207" s="190" t="str">
        <f>'[1]Switch board'!$A208</f>
        <v>SW123.4</v>
      </c>
      <c r="B207" s="320" t="str">
        <f>'[1]Switch board'!$B208</f>
        <v>0.75mm wire (black)</v>
      </c>
      <c r="C207" s="266"/>
      <c r="D207" s="266"/>
      <c r="E207" s="266"/>
      <c r="F207" s="324">
        <f>'[1]Switch board'!K208</f>
        <v>81.0769230769231</v>
      </c>
      <c r="G207" s="241"/>
    </row>
    <row r="208" ht="27" customHeight="1" spans="1:7">
      <c r="A208" s="190" t="str">
        <f>'[1]Switch board'!$A209</f>
        <v>SW123.5</v>
      </c>
      <c r="B208" s="320" t="str">
        <f>'[1]Switch board'!$B209</f>
        <v>0.75mm wire (grey)</v>
      </c>
      <c r="C208" s="266"/>
      <c r="D208" s="266"/>
      <c r="E208" s="266"/>
      <c r="F208" s="324">
        <f>'[1]Switch board'!K209</f>
        <v>81.0769230769231</v>
      </c>
      <c r="G208" s="241"/>
    </row>
    <row r="209" ht="39.75" customHeight="1" spans="1:7">
      <c r="A209" s="190" t="str">
        <f>'[1]Switch board'!$A210</f>
        <v>SW123.6</v>
      </c>
      <c r="B209" s="320" t="str">
        <f>'[1]Switch board'!$B210</f>
        <v>0.75mm wire (white)</v>
      </c>
      <c r="C209" s="266"/>
      <c r="D209" s="266"/>
      <c r="E209" s="266"/>
      <c r="F209" s="324">
        <f>'[1]Switch board'!K210</f>
        <v>81.0769230769231</v>
      </c>
      <c r="G209" s="241"/>
    </row>
    <row r="210" spans="1:7">
      <c r="A210" s="190" t="str">
        <f>'[1]Switch board'!$A211</f>
        <v>SW123.7</v>
      </c>
      <c r="B210" s="320" t="str">
        <f>'[1]Switch board'!$B211</f>
        <v>0.75mm wire (brown)</v>
      </c>
      <c r="C210" s="266"/>
      <c r="D210" s="266"/>
      <c r="E210" s="266"/>
      <c r="F210" s="324">
        <f>'[1]Switch board'!K211</f>
        <v>81.0769230769231</v>
      </c>
      <c r="G210" s="266"/>
    </row>
    <row r="211" customHeight="1" spans="1:7">
      <c r="A211" s="190" t="str">
        <f>'[1]Switch board'!$A212</f>
        <v>SW123.8</v>
      </c>
      <c r="B211" s="320" t="str">
        <f>'[1]Switch board'!$B212</f>
        <v>1.5mm wire (blue)</v>
      </c>
      <c r="C211" s="266"/>
      <c r="D211" s="266"/>
      <c r="E211" s="266"/>
      <c r="F211" s="324">
        <f>'[1]Switch board'!K212</f>
        <v>125.846153846154</v>
      </c>
      <c r="G211" s="266"/>
    </row>
    <row r="212" spans="1:7">
      <c r="A212" s="190" t="str">
        <f>'[1]Switch board'!$A213</f>
        <v>SW123.9</v>
      </c>
      <c r="B212" s="320" t="str">
        <f>'[1]Switch board'!$B213</f>
        <v>1.5mm wire (black)</v>
      </c>
      <c r="C212" s="266"/>
      <c r="D212" s="266"/>
      <c r="E212" s="266"/>
      <c r="F212" s="324">
        <f>'[1]Switch board'!K213</f>
        <v>125.846153846154</v>
      </c>
      <c r="G212" s="266"/>
    </row>
    <row r="213" spans="1:7">
      <c r="A213" s="190" t="str">
        <f>'[1]Switch board'!$A214</f>
        <v>SW123.10</v>
      </c>
      <c r="B213" s="320" t="str">
        <f>'[1]Switch board'!$B214</f>
        <v>1.5mm wire (yellow)</v>
      </c>
      <c r="C213" s="266"/>
      <c r="D213" s="266"/>
      <c r="E213" s="266"/>
      <c r="F213" s="324">
        <f>'[1]Switch board'!K214</f>
        <v>125.846153846154</v>
      </c>
      <c r="G213" s="266"/>
    </row>
    <row r="214" customHeight="1" spans="1:7">
      <c r="A214" s="190" t="str">
        <f>'[1]Switch board'!$A215</f>
        <v>SW123.11</v>
      </c>
      <c r="B214" s="320" t="str">
        <f>'[1]Switch board'!$B215</f>
        <v>1.5mm wire (red)</v>
      </c>
      <c r="C214" s="266"/>
      <c r="D214" s="266"/>
      <c r="E214" s="266"/>
      <c r="F214" s="324">
        <f>'[1]Switch board'!K215</f>
        <v>125.846153846154</v>
      </c>
      <c r="G214" s="266"/>
    </row>
    <row r="215" customHeight="1" spans="1:7">
      <c r="A215" s="190" t="str">
        <f>'[1]Switch board'!$A216</f>
        <v>SW123.12</v>
      </c>
      <c r="B215" s="320" t="str">
        <f>'[1]Switch board'!$B216</f>
        <v>1.5mm wire (green)</v>
      </c>
      <c r="C215" s="266"/>
      <c r="D215" s="266"/>
      <c r="E215" s="266"/>
      <c r="F215" s="324">
        <f>'[1]Switch board'!K216</f>
        <v>125.846153846154</v>
      </c>
      <c r="G215" s="266"/>
    </row>
    <row r="216" customHeight="1" spans="1:7">
      <c r="A216" s="190" t="str">
        <f>'[1]Switch board'!$A217</f>
        <v>SW123.13</v>
      </c>
      <c r="B216" s="320" t="str">
        <f>'[1]Switch board'!$B217</f>
        <v>2.5mm wire (blue)</v>
      </c>
      <c r="C216" s="266"/>
      <c r="D216" s="266"/>
      <c r="E216" s="266"/>
      <c r="F216" s="324">
        <f>'[1]Switch board'!K217</f>
        <v>203.076923076923</v>
      </c>
      <c r="G216" s="266"/>
    </row>
    <row r="217" customHeight="1" spans="1:7">
      <c r="A217" s="190" t="str">
        <f>'[1]Switch board'!$A218</f>
        <v>SW123.14</v>
      </c>
      <c r="B217" s="320" t="str">
        <f>'[1]Switch board'!$B218</f>
        <v>2.5mm wire (black)</v>
      </c>
      <c r="C217" s="266"/>
      <c r="D217" s="266"/>
      <c r="E217" s="266"/>
      <c r="F217" s="324">
        <f>'[1]Switch board'!K218</f>
        <v>203.076923076923</v>
      </c>
      <c r="G217" s="266"/>
    </row>
    <row r="218" customHeight="1" spans="1:7">
      <c r="A218" s="190" t="str">
        <f>'[1]Switch board'!$A219</f>
        <v>SW123.15</v>
      </c>
      <c r="B218" s="320" t="str">
        <f>'[1]Switch board'!$B219</f>
        <v>2.5mm wire (yellow)</v>
      </c>
      <c r="C218" s="266"/>
      <c r="D218" s="266"/>
      <c r="E218" s="266"/>
      <c r="F218" s="324">
        <f>'[1]Switch board'!K219</f>
        <v>203.076923076923</v>
      </c>
      <c r="G218" s="266"/>
    </row>
    <row r="219" customHeight="1" spans="1:7">
      <c r="A219" s="190" t="str">
        <f>'[1]Switch board'!$A220</f>
        <v>SW123.16</v>
      </c>
      <c r="B219" s="320" t="str">
        <f>'[1]Switch board'!$B220</f>
        <v>2.5mm wire (red)</v>
      </c>
      <c r="C219" s="266"/>
      <c r="D219" s="266"/>
      <c r="E219" s="266"/>
      <c r="F219" s="324">
        <f>'[1]Switch board'!K220</f>
        <v>203.076923076923</v>
      </c>
      <c r="G219" s="266"/>
    </row>
    <row r="220" customHeight="1" spans="1:7">
      <c r="A220" s="190" t="str">
        <f>'[1]Switch board'!$A221</f>
        <v>SW123.17</v>
      </c>
      <c r="B220" s="320" t="str">
        <f>'[1]Switch board'!$B221</f>
        <v>2.5mm wire (green)</v>
      </c>
      <c r="C220" s="266"/>
      <c r="D220" s="266"/>
      <c r="E220" s="266"/>
      <c r="F220" s="324">
        <f>'[1]Switch board'!K221</f>
        <v>203.076923076923</v>
      </c>
      <c r="G220" s="266"/>
    </row>
    <row r="221" customHeight="1" spans="1:7">
      <c r="A221" s="190" t="str">
        <f>'[1]Switch board'!$A222</f>
        <v>SW123.18</v>
      </c>
      <c r="B221" s="320" t="str">
        <f>'[1]Switch board'!$B222</f>
        <v>4mm wire (blue)</v>
      </c>
      <c r="C221" s="266" t="s">
        <v>450</v>
      </c>
      <c r="D221" s="266"/>
      <c r="E221" s="266"/>
      <c r="F221" s="324">
        <f>'[1]Switch board'!K222</f>
        <v>324.615384615385</v>
      </c>
      <c r="G221" s="266"/>
    </row>
    <row r="222" customHeight="1" spans="1:7">
      <c r="A222" s="190" t="str">
        <f>'[1]Switch board'!$A223</f>
        <v>SW123.19</v>
      </c>
      <c r="B222" s="320" t="str">
        <f>'[1]Switch board'!$B223</f>
        <v>4mm wire (black)</v>
      </c>
      <c r="C222" s="266" t="s">
        <v>450</v>
      </c>
      <c r="D222" s="266"/>
      <c r="E222" s="266"/>
      <c r="F222" s="324">
        <f>'[1]Switch board'!K223</f>
        <v>324.615384615385</v>
      </c>
      <c r="G222" s="266"/>
    </row>
    <row r="223" customHeight="1" spans="1:7">
      <c r="A223" s="190" t="str">
        <f>'[1]Switch board'!$A224</f>
        <v>SW123.20</v>
      </c>
      <c r="B223" s="320" t="str">
        <f>'[1]Switch board'!$B224</f>
        <v>4mm wire (yellow)</v>
      </c>
      <c r="C223" s="266" t="s">
        <v>450</v>
      </c>
      <c r="D223" s="266"/>
      <c r="E223" s="266"/>
      <c r="F223" s="324">
        <f>'[1]Switch board'!K224</f>
        <v>324.615384615385</v>
      </c>
      <c r="G223" s="266"/>
    </row>
    <row r="224" customHeight="1" spans="1:7">
      <c r="A224" s="190" t="str">
        <f>'[1]Switch board'!$A225</f>
        <v>SW123.21</v>
      </c>
      <c r="B224" s="320" t="str">
        <f>'[1]Switch board'!$B225</f>
        <v>4mm wire (red)</v>
      </c>
      <c r="C224" s="266" t="s">
        <v>450</v>
      </c>
      <c r="D224" s="266"/>
      <c r="E224" s="266"/>
      <c r="F224" s="324">
        <f>'[1]Switch board'!K225</f>
        <v>324.615384615385</v>
      </c>
      <c r="G224" s="266"/>
    </row>
    <row r="225" customHeight="1" spans="1:7">
      <c r="A225" s="190" t="str">
        <f>'[1]Switch board'!$A226</f>
        <v>SW123.22</v>
      </c>
      <c r="B225" s="320" t="str">
        <f>'[1]Switch board'!$B226</f>
        <v>4mm wire (green)</v>
      </c>
      <c r="C225" s="266"/>
      <c r="D225" s="266"/>
      <c r="E225" s="266"/>
      <c r="F225" s="324">
        <f>'[1]Switch board'!K226</f>
        <v>324.615384615385</v>
      </c>
      <c r="G225" s="266"/>
    </row>
    <row r="226" customHeight="1" spans="1:7">
      <c r="A226" s="190" t="str">
        <f>'[1]Switch board'!$A227</f>
        <v>SW123.23</v>
      </c>
      <c r="B226" s="320" t="str">
        <f>'[1]Switch board'!$B227</f>
        <v>6mm wire (blue)</v>
      </c>
      <c r="C226" s="266"/>
      <c r="D226" s="266"/>
      <c r="E226" s="266"/>
      <c r="F226" s="324">
        <f>'[1]Switch board'!K227</f>
        <v>486.153846153846</v>
      </c>
      <c r="G226" s="266"/>
    </row>
    <row r="227" customHeight="1" spans="1:7">
      <c r="A227" s="190" t="str">
        <f>'[1]Switch board'!$A228</f>
        <v>SW123.24</v>
      </c>
      <c r="B227" s="320" t="str">
        <f>'[1]Switch board'!$B228</f>
        <v>6mm wire (black)</v>
      </c>
      <c r="C227" s="266"/>
      <c r="D227" s="266"/>
      <c r="E227" s="266"/>
      <c r="F227" s="324">
        <f>'[1]Switch board'!K228</f>
        <v>486.153846153846</v>
      </c>
      <c r="G227" s="266"/>
    </row>
    <row r="228" customHeight="1" spans="1:7">
      <c r="A228" s="190" t="str">
        <f>'[1]Switch board'!$A229</f>
        <v>SW123.25</v>
      </c>
      <c r="B228" s="320" t="str">
        <f>'[1]Switch board'!$B229</f>
        <v>6mm wire (yellow)</v>
      </c>
      <c r="C228" s="266"/>
      <c r="D228" s="266"/>
      <c r="E228" s="266"/>
      <c r="F228" s="324">
        <f>'[1]Switch board'!K229</f>
        <v>486.153846153846</v>
      </c>
      <c r="G228" s="266"/>
    </row>
    <row r="229" customHeight="1" spans="1:7">
      <c r="A229" s="190" t="str">
        <f>'[1]Switch board'!$A230</f>
        <v>SW123.26</v>
      </c>
      <c r="B229" s="320" t="str">
        <f>'[1]Switch board'!$B230</f>
        <v>6mm wire (red)</v>
      </c>
      <c r="C229" s="266"/>
      <c r="D229" s="266"/>
      <c r="E229" s="266"/>
      <c r="F229" s="324">
        <f>'[1]Switch board'!K230</f>
        <v>486.153846153846</v>
      </c>
      <c r="G229" s="266"/>
    </row>
    <row r="230" customHeight="1" spans="1:7">
      <c r="A230" s="190" t="str">
        <f>'[1]Switch board'!$A231</f>
        <v>SW123.27</v>
      </c>
      <c r="B230" s="320" t="str">
        <f>'[1]Switch board'!$B231</f>
        <v>10mm wire (black)</v>
      </c>
      <c r="C230" s="266"/>
      <c r="D230" s="266"/>
      <c r="E230" s="266"/>
      <c r="F230" s="324">
        <f>'[1]Switch board'!K231</f>
        <v>806.153846153846</v>
      </c>
      <c r="G230" s="266"/>
    </row>
    <row r="231" customHeight="1" spans="1:7">
      <c r="A231" s="190" t="str">
        <f>'[1]Switch board'!$A232</f>
        <v>SW123.28</v>
      </c>
      <c r="B231" s="320" t="str">
        <f>'[1]Switch board'!$B232</f>
        <v>16mm wire (black)</v>
      </c>
      <c r="C231" s="266"/>
      <c r="D231" s="266"/>
      <c r="E231" s="266"/>
      <c r="F231" s="324">
        <f>'[1]Switch board'!K232</f>
        <v>1260</v>
      </c>
      <c r="G231" s="266"/>
    </row>
    <row r="232" customHeight="1" spans="1:7">
      <c r="A232" s="190" t="str">
        <f>'[1]Switch board'!$A233</f>
        <v>SW123.29</v>
      </c>
      <c r="B232" s="320" t="str">
        <f>'[1]Switch board'!$B233</f>
        <v>25mm wire (black)</v>
      </c>
      <c r="C232" s="266"/>
      <c r="D232" s="266"/>
      <c r="E232" s="346"/>
      <c r="F232" s="324">
        <f>'[1]Switch board'!K233</f>
        <v>2012.30769230769</v>
      </c>
      <c r="G232" s="266"/>
    </row>
    <row r="233" customHeight="1" spans="1:7">
      <c r="A233" s="190" t="str">
        <f>'[1]Switch board'!$A234</f>
        <v>SW123.30</v>
      </c>
      <c r="B233" s="320" t="str">
        <f>'[1]Switch board'!$B234</f>
        <v>3core wire 1mm (black)</v>
      </c>
      <c r="C233" s="266"/>
      <c r="D233" s="327"/>
      <c r="E233" s="346"/>
      <c r="F233" s="324">
        <f>'[1]Switch board'!K234</f>
        <v>430.769230769231</v>
      </c>
      <c r="G233" s="266"/>
    </row>
    <row r="234" customHeight="1" spans="1:7">
      <c r="A234" s="190" t="str">
        <f>'[1]Switch board'!$A235</f>
        <v>SW123.31</v>
      </c>
      <c r="B234" s="320" t="str">
        <f>'[1]Switch board'!$B235</f>
        <v>4core wire 1mm (black)</v>
      </c>
      <c r="C234" s="266"/>
      <c r="D234" s="327"/>
      <c r="E234" s="346"/>
      <c r="F234" s="324">
        <f>'[1]Switch board'!K235</f>
        <v>553.846153846154</v>
      </c>
      <c r="G234" s="266"/>
    </row>
    <row r="235" customHeight="1" spans="1:7">
      <c r="A235" s="190" t="str">
        <f>'[1]Switch board'!$A236</f>
        <v>SW123.32</v>
      </c>
      <c r="B235" s="320" t="str">
        <f>'[1]Switch board'!$B236</f>
        <v>5core wire 1mm (black)</v>
      </c>
      <c r="C235" s="266"/>
      <c r="D235" s="327"/>
      <c r="E235" s="346"/>
      <c r="F235" s="324">
        <f>'[1]Switch board'!K236</f>
        <v>376.923076923077</v>
      </c>
      <c r="G235" s="266"/>
    </row>
    <row r="236" customHeight="1" spans="1:7">
      <c r="A236" s="190" t="str">
        <f>'[1]Switch board'!$A237</f>
        <v>SW123.33</v>
      </c>
      <c r="B236" s="320" t="str">
        <f>'[1]Switch board'!$B237</f>
        <v>3core wire 1.5mm(grey)</v>
      </c>
      <c r="C236" s="266"/>
      <c r="D236" s="327"/>
      <c r="E236" s="346"/>
      <c r="F236" s="324">
        <f>'[1]Switch board'!K237</f>
        <v>0</v>
      </c>
      <c r="G236" s="266"/>
    </row>
    <row r="237" ht="18.75" customHeight="1" spans="1:7">
      <c r="A237" s="190" t="str">
        <f>'[1]Switch board'!$A238</f>
        <v>SW123.34</v>
      </c>
      <c r="B237" s="320" t="str">
        <f>'[1]Switch board'!$B238</f>
        <v>3core wire 2.5mm(grey)</v>
      </c>
      <c r="C237" s="266"/>
      <c r="D237" s="327"/>
      <c r="E237" s="346"/>
      <c r="F237" s="324">
        <f>'[1]Switch board'!K238</f>
        <v>0</v>
      </c>
      <c r="G237" s="347"/>
    </row>
    <row r="238" ht="15" customHeight="1" spans="1:7">
      <c r="A238" s="190" t="str">
        <f>'[1]Switch board'!$A239</f>
        <v>SW123.35</v>
      </c>
      <c r="B238" s="320" t="str">
        <f>'[1]Switch board'!$B239</f>
        <v>3core 1.5mm wire black heavy</v>
      </c>
      <c r="C238" s="331"/>
      <c r="D238" s="266"/>
      <c r="E238" s="346"/>
      <c r="F238" s="324">
        <f>'[1]Switch board'!K239</f>
        <v>474.285714285714</v>
      </c>
      <c r="G238" s="347"/>
    </row>
    <row r="239" ht="15" customHeight="1" spans="1:7">
      <c r="A239" s="190" t="str">
        <f>'[1]Switch board'!$A240</f>
        <v>SW123.36</v>
      </c>
      <c r="B239" s="320" t="str">
        <f>'[1]Switch board'!$B240</f>
        <v>3core 2.5mm wire black heavy</v>
      </c>
      <c r="C239" s="331"/>
      <c r="D239" s="266"/>
      <c r="E239" s="346"/>
      <c r="F239" s="324">
        <f>'[1]Switch board'!K240</f>
        <v>590.714285714286</v>
      </c>
      <c r="G239" s="347"/>
    </row>
    <row r="240" ht="15" customHeight="1" spans="1:7">
      <c r="A240" s="190" t="str">
        <f>'[1]Switch board'!$A241</f>
        <v>SW123.37</v>
      </c>
      <c r="B240" s="320" t="str">
        <f>'[1]Switch board'!$B241</f>
        <v>3core 4mm wire black heavy</v>
      </c>
      <c r="C240" s="331"/>
      <c r="D240" s="266"/>
      <c r="E240" s="346"/>
      <c r="F240" s="324">
        <f>'[1]Switch board'!K241</f>
        <v>0</v>
      </c>
      <c r="G240" s="347"/>
    </row>
    <row r="241" ht="15" customHeight="1" spans="1:7">
      <c r="A241" s="190" t="str">
        <f>'[1]Switch board'!$A242</f>
        <v>SW123.38</v>
      </c>
      <c r="B241" s="320" t="str">
        <f>'[1]Switch board'!$B242</f>
        <v>40/076 3core wire 1hp-1.5hp</v>
      </c>
      <c r="C241" s="331"/>
      <c r="D241" s="266"/>
      <c r="E241" s="346"/>
      <c r="F241" s="324">
        <f>'[1]Switch board'!K242</f>
        <v>245.714285714286</v>
      </c>
      <c r="G241" s="347"/>
    </row>
    <row r="242" ht="15" customHeight="1" spans="1:7">
      <c r="A242" s="190" t="str">
        <f>'[1]Switch board'!$A243</f>
        <v>SW123.39</v>
      </c>
      <c r="B242" s="320" t="str">
        <f>'[1]Switch board'!$B243</f>
        <v>70/076 3core wire 2hp-2.5hp</v>
      </c>
      <c r="C242" s="331"/>
      <c r="D242" s="266"/>
      <c r="E242" s="346"/>
      <c r="F242" s="324">
        <f>'[1]Switch board'!K243</f>
        <v>400</v>
      </c>
      <c r="G242" s="347"/>
    </row>
    <row r="243" customHeight="1" spans="1:7">
      <c r="A243" s="190" t="str">
        <f>'[1]Switch board'!$A244</f>
        <v>ELI021.1</v>
      </c>
      <c r="B243" s="320" t="str">
        <f>'[1]Switch board'!$B244</f>
        <v>ECB-1000P</v>
      </c>
      <c r="C243" s="143"/>
      <c r="D243" s="73" t="s">
        <v>451</v>
      </c>
      <c r="E243" s="266"/>
      <c r="F243" s="324">
        <f>'[1]Switch board'!K244</f>
        <v>369.12037037037</v>
      </c>
      <c r="G243" s="347"/>
    </row>
    <row r="244" customHeight="1" spans="1:7">
      <c r="A244" s="190" t="str">
        <f>'[1]Switch board'!$A245</f>
        <v>ELI021.2</v>
      </c>
      <c r="B244" s="320" t="str">
        <f>'[1]Switch board'!$B245</f>
        <v>ECB-1000PLUS</v>
      </c>
      <c r="C244" s="141" t="s">
        <v>452</v>
      </c>
      <c r="D244" s="73"/>
      <c r="E244" s="266"/>
      <c r="F244" s="324">
        <f>'[1]Switch board'!K245</f>
        <v>472.222222222222</v>
      </c>
      <c r="G244" s="347"/>
    </row>
    <row r="245" customHeight="1" spans="1:7">
      <c r="A245" s="190" t="str">
        <f>'[1]Switch board'!$A246</f>
        <v>ELI021.3</v>
      </c>
      <c r="B245" s="320" t="str">
        <f>'[1]Switch board'!$B246</f>
        <v>ECB-1000PLUS wifi</v>
      </c>
      <c r="C245" s="143"/>
      <c r="D245" s="73"/>
      <c r="E245" s="266"/>
      <c r="F245" s="324">
        <f>'[1]Switch board'!K246</f>
        <v>550.925925925926</v>
      </c>
      <c r="G245" s="347"/>
    </row>
    <row r="246" customHeight="1" spans="1:7">
      <c r="A246" s="190" t="str">
        <f>'[1]Switch board'!$A247</f>
        <v>SB001.1</v>
      </c>
      <c r="B246" s="320" t="str">
        <f>'[1]Switch board'!$B247</f>
        <v>Chiller Scneider (1-3.5) 1PH</v>
      </c>
      <c r="C246" s="47" t="s">
        <v>453</v>
      </c>
      <c r="D246" s="329" t="s">
        <v>454</v>
      </c>
      <c r="E246" s="266" t="s">
        <v>455</v>
      </c>
      <c r="F246" s="324">
        <f>'[1]Switch board'!K247</f>
        <v>947.520542394096</v>
      </c>
      <c r="G246" s="325"/>
    </row>
    <row r="247" customHeight="1" spans="1:7">
      <c r="A247" s="190" t="str">
        <f>'[1]Switch board'!$A248</f>
        <v>SB001.2</v>
      </c>
      <c r="B247" s="320" t="str">
        <f>'[1]Switch board'!$B248</f>
        <v>Freezer Scneider (1-3.5) 1PH</v>
      </c>
      <c r="C247" s="47"/>
      <c r="D247" s="329" t="s">
        <v>454</v>
      </c>
      <c r="E247" s="266" t="s">
        <v>455</v>
      </c>
      <c r="F247" s="324">
        <f>'[1]Switch board'!K248</f>
        <v>1079.73930353634</v>
      </c>
      <c r="G247" s="328"/>
    </row>
    <row r="248" customHeight="1" spans="1:7">
      <c r="A248" s="190" t="str">
        <f>'[1]Switch board'!$A249</f>
        <v>SB001</v>
      </c>
      <c r="B248" s="320" t="str">
        <f>'[1]Switch board'!$B249</f>
        <v>Chiller ALL Scneider(2-3.5) </v>
      </c>
      <c r="C248" s="348" t="s">
        <v>456</v>
      </c>
      <c r="D248" s="349" t="s">
        <v>454</v>
      </c>
      <c r="E248" s="266" t="s">
        <v>455</v>
      </c>
      <c r="F248" s="324">
        <f>'[1]Switch board'!K249</f>
        <v>1213.54936356112</v>
      </c>
      <c r="G248" s="328"/>
    </row>
    <row r="249" customHeight="1" spans="1:7">
      <c r="A249" s="190" t="str">
        <f>'[1]Switch board'!$A250</f>
        <v>SB002</v>
      </c>
      <c r="B249" s="320" t="str">
        <f>'[1]Switch board'!$B250</f>
        <v>Chiller ALL Scneider (4-6.5) </v>
      </c>
      <c r="C249" s="350"/>
      <c r="D249" s="349" t="s">
        <v>457</v>
      </c>
      <c r="E249" s="266" t="s">
        <v>455</v>
      </c>
      <c r="F249" s="324">
        <f>'[1]Switch board'!K250</f>
        <v>1251.00741859292</v>
      </c>
      <c r="G249" s="328"/>
    </row>
    <row r="250" customHeight="1" spans="1:7">
      <c r="A250" s="190" t="str">
        <f>'[1]Switch board'!$A251</f>
        <v>SB002.1</v>
      </c>
      <c r="B250" s="320" t="str">
        <f>'[1]Switch board'!$B251</f>
        <v>Chiller ALL Scneider (7.5-12) </v>
      </c>
      <c r="C250" s="350"/>
      <c r="D250" s="327" t="s">
        <v>458</v>
      </c>
      <c r="E250" s="351" t="s">
        <v>455</v>
      </c>
      <c r="F250" s="324">
        <f>'[1]Switch board'!K251</f>
        <v>1510.94354060929</v>
      </c>
      <c r="G250" s="328"/>
    </row>
    <row r="251" customHeight="1" spans="1:7">
      <c r="A251" s="190" t="str">
        <f>'[1]Switch board'!$A252</f>
        <v>SB003</v>
      </c>
      <c r="B251" s="320" t="str">
        <f>'[1]Switch board'!$B252</f>
        <v>Freezer ALL Scneider (2-3.5) </v>
      </c>
      <c r="C251" s="350"/>
      <c r="D251" s="349" t="s">
        <v>454</v>
      </c>
      <c r="E251" s="73" t="s">
        <v>455</v>
      </c>
      <c r="F251" s="324">
        <f>'[1]Switch board'!K252</f>
        <v>1411.92197085721</v>
      </c>
      <c r="G251" s="328"/>
    </row>
    <row r="252" ht="14.25" customHeight="1" spans="1:7">
      <c r="A252" s="190" t="str">
        <f>'[1]Switch board'!$A253</f>
        <v>SB004</v>
      </c>
      <c r="B252" s="320" t="str">
        <f>'[1]Switch board'!$B253</f>
        <v>Freezer ALL Scneider (4-6.5)</v>
      </c>
      <c r="C252" s="350"/>
      <c r="D252" s="349" t="s">
        <v>457</v>
      </c>
      <c r="E252" s="266" t="s">
        <v>455</v>
      </c>
      <c r="F252" s="324">
        <f>'[1]Switch board'!K253</f>
        <v>1460.7220736837</v>
      </c>
      <c r="G252" s="328"/>
    </row>
    <row r="253" ht="14.25" customHeight="1" spans="1:7">
      <c r="A253" s="190" t="str">
        <f>'[1]Switch board'!$A254</f>
        <v>SB004.1</v>
      </c>
      <c r="B253" s="320" t="str">
        <f>'[1]Switch board'!$B254</f>
        <v>Freezer ALL Scneider (7.5-12)</v>
      </c>
      <c r="C253" s="352"/>
      <c r="D253" s="327" t="s">
        <v>458</v>
      </c>
      <c r="E253" s="351" t="s">
        <v>459</v>
      </c>
      <c r="F253" s="324">
        <f>'[1]Switch board'!K254</f>
        <v>1751.23006163488</v>
      </c>
      <c r="G253" s="328"/>
    </row>
    <row r="254" ht="14.25" customHeight="1" spans="1:7">
      <c r="A254" s="190" t="str">
        <f>'[1]Switch board'!$A255</f>
        <v>SB004.2</v>
      </c>
      <c r="B254" s="320" t="str">
        <f>'[1]Switch board'!$B255</f>
        <v>Chiller/freezer ALL Scneider(2-3.5) </v>
      </c>
      <c r="C254" s="353" t="s">
        <v>460</v>
      </c>
      <c r="D254" s="349" t="s">
        <v>454</v>
      </c>
      <c r="E254" s="266" t="s">
        <v>461</v>
      </c>
      <c r="F254" s="324">
        <f>'[1]Switch board'!K255</f>
        <v>920.026752456333</v>
      </c>
      <c r="G254" s="328"/>
    </row>
    <row r="255" ht="14.25" customHeight="1" spans="1:7">
      <c r="A255" s="190" t="str">
        <f>'[1]Switch board'!$A256</f>
        <v>SB004.3</v>
      </c>
      <c r="B255" s="320" t="str">
        <f>'[1]Switch board'!$B256</f>
        <v>Chiller/freezer ALL Scneider (4-6.5) </v>
      </c>
      <c r="C255" s="354"/>
      <c r="D255" s="349" t="s">
        <v>457</v>
      </c>
      <c r="E255" s="266" t="s">
        <v>461</v>
      </c>
      <c r="F255" s="324">
        <f>'[1]Switch board'!K256</f>
        <v>939.532455092122</v>
      </c>
      <c r="G255" s="328"/>
    </row>
    <row r="256" ht="14.25" customHeight="1" spans="1:7">
      <c r="A256" s="190" t="str">
        <f>'[1]Switch board'!$A257</f>
        <v>SB004.4</v>
      </c>
      <c r="B256" s="320" t="str">
        <f>'[1]Switch board'!$B257</f>
        <v>Chiller/freezer ALL Scneider (7.5-12) </v>
      </c>
      <c r="C256" s="354"/>
      <c r="D256" s="327" t="s">
        <v>458</v>
      </c>
      <c r="E256" s="351" t="s">
        <v>455</v>
      </c>
      <c r="F256" s="324">
        <f>'[1]Switch board'!K257</f>
        <v>1053.37877639109</v>
      </c>
      <c r="G256" s="328"/>
    </row>
    <row r="257" customHeight="1" spans="1:7">
      <c r="A257" s="190" t="str">
        <f>'[1]Switch board'!$A258</f>
        <v>SB004.5</v>
      </c>
      <c r="B257" s="320" t="str">
        <f>'[1]Switch board'!$B258</f>
        <v>Chiller/freezer ALL Scneider (7.5-12) part winding</v>
      </c>
      <c r="C257" s="354"/>
      <c r="D257" s="349" t="s">
        <v>454</v>
      </c>
      <c r="E257" s="73" t="s">
        <v>455</v>
      </c>
      <c r="F257" s="324">
        <f>'[1]Switch board'!K258</f>
        <v>1332.14689928053</v>
      </c>
      <c r="G257" s="328"/>
    </row>
    <row r="258" customHeight="1" spans="1:7">
      <c r="A258" s="190" t="str">
        <f>'[1]Switch board'!$A259</f>
        <v>SB004.6</v>
      </c>
      <c r="B258" s="320" t="str">
        <f>'[1]Switch board'!$B259</f>
        <v>Chiller ALL Scneider(2-3.5) for bcu indoor </v>
      </c>
      <c r="C258" s="212" t="s">
        <v>462</v>
      </c>
      <c r="D258" s="349" t="s">
        <v>454</v>
      </c>
      <c r="E258" s="73"/>
      <c r="F258" s="324">
        <f>'[1]Switch board'!K259</f>
        <v>1048.2325072903</v>
      </c>
      <c r="G258" s="328"/>
    </row>
    <row r="259" customHeight="1" spans="1:7">
      <c r="A259" s="190" t="str">
        <f>'[1]Switch board'!$A260</f>
        <v>SB004.7</v>
      </c>
      <c r="B259" s="320" t="str">
        <f>'[1]Switch board'!$B260</f>
        <v>Chiller ALL Scneider (4-6.5) for bcu indoor</v>
      </c>
      <c r="C259" s="355"/>
      <c r="D259" s="349" t="s">
        <v>457</v>
      </c>
      <c r="E259" s="73"/>
      <c r="F259" s="324">
        <f>'[1]Switch board'!K260</f>
        <v>1094.38635344415</v>
      </c>
      <c r="G259" s="328"/>
    </row>
    <row r="260" customHeight="1" spans="1:7">
      <c r="A260" s="190" t="str">
        <f>'[1]Switch board'!$A261</f>
        <v>SB004.8</v>
      </c>
      <c r="B260" s="320" t="str">
        <f>'[1]Switch board'!$B261</f>
        <v>Chiller ALL Scneider (7.5-15) for bcu indoor</v>
      </c>
      <c r="C260" s="355"/>
      <c r="D260" s="327" t="s">
        <v>458</v>
      </c>
      <c r="E260" s="73"/>
      <c r="F260" s="324">
        <f>'[1]Switch board'!K261</f>
        <v>1171.30943036723</v>
      </c>
      <c r="G260" s="328"/>
    </row>
    <row r="261" customHeight="1" spans="1:7">
      <c r="A261" s="190" t="str">
        <f>'[1]Switch board'!$A262</f>
        <v>SB004.9</v>
      </c>
      <c r="B261" s="320" t="str">
        <f>'[1]Switch board'!$B262</f>
        <v>Freezer ALL Scneider (2-3.5) for bcu indoor</v>
      </c>
      <c r="C261" s="355"/>
      <c r="D261" s="349" t="s">
        <v>454</v>
      </c>
      <c r="E261" s="73"/>
      <c r="F261" s="324">
        <f>'[1]Switch board'!K262</f>
        <v>1088.71273057069</v>
      </c>
      <c r="G261" s="328"/>
    </row>
    <row r="262" customHeight="1" spans="1:7">
      <c r="A262" s="190" t="str">
        <f>'[1]Switch board'!$A263</f>
        <v>SB004.10</v>
      </c>
      <c r="B262" s="320" t="str">
        <f>'[1]Switch board'!$B263</f>
        <v>Freezer ALL Scneider (4-6.5) for bcu indoor</v>
      </c>
      <c r="C262" s="355"/>
      <c r="D262" s="349" t="s">
        <v>457</v>
      </c>
      <c r="E262" s="73"/>
      <c r="F262" s="324">
        <f>'[1]Switch board'!K263</f>
        <v>1165.63580749377</v>
      </c>
      <c r="G262" s="328"/>
    </row>
    <row r="263" spans="1:7">
      <c r="A263" s="190" t="str">
        <f>'[1]Switch board'!$A264</f>
        <v>SB004.11</v>
      </c>
      <c r="B263" s="320" t="str">
        <f>'[1]Switch board'!$B264</f>
        <v>Freezer ALL Scneider (7.5-15) for bcu indoor</v>
      </c>
      <c r="C263" s="214"/>
      <c r="D263" s="327" t="s">
        <v>458</v>
      </c>
      <c r="E263" s="73"/>
      <c r="F263" s="324">
        <f>'[1]Switch board'!K264</f>
        <v>1319.48196133992</v>
      </c>
      <c r="G263" s="328"/>
    </row>
    <row r="264" ht="11.25" customHeight="1" spans="1:7">
      <c r="A264" s="190" t="str">
        <f>'[1]Switch board'!$A265</f>
        <v>SB005</v>
      </c>
      <c r="B264" s="320" t="str">
        <f>'[1]Switch board'!$B265</f>
        <v>Chiller ALL Scneider (7.5-14) </v>
      </c>
      <c r="C264" s="348" t="s">
        <v>463</v>
      </c>
      <c r="D264" s="327" t="s">
        <v>464</v>
      </c>
      <c r="E264" s="266" t="s">
        <v>465</v>
      </c>
      <c r="F264" s="324">
        <f>'[1]Switch board'!K265</f>
        <v>2041.12135482169</v>
      </c>
      <c r="G264" s="328"/>
    </row>
    <row r="265" spans="1:7">
      <c r="A265" s="190" t="str">
        <f>'[1]Switch board'!$A266</f>
        <v>SB006</v>
      </c>
      <c r="B265" s="320" t="str">
        <f>'[1]Switch board'!$B266</f>
        <v>Chiller ALL Scneider (15-23)</v>
      </c>
      <c r="C265" s="350"/>
      <c r="D265" s="327" t="s">
        <v>466</v>
      </c>
      <c r="E265" s="266" t="s">
        <v>465</v>
      </c>
      <c r="F265" s="324">
        <f>'[1]Switch board'!K266</f>
        <v>2215.96017073965</v>
      </c>
      <c r="G265" s="328"/>
    </row>
    <row r="266" spans="1:7">
      <c r="A266" s="190" t="str">
        <f>'[1]Switch board'!$A267</f>
        <v>SB007</v>
      </c>
      <c r="B266" s="320" t="str">
        <f>'[1]Switch board'!$B267</f>
        <v>Chiller ALL Scneider (25-34 )</v>
      </c>
      <c r="C266" s="350"/>
      <c r="D266" s="327" t="s">
        <v>467</v>
      </c>
      <c r="E266" s="266" t="s">
        <v>468</v>
      </c>
      <c r="F266" s="324">
        <f>'[1]Switch board'!K267</f>
        <v>2557.26555141354</v>
      </c>
      <c r="G266" s="328"/>
    </row>
    <row r="267" customHeight="1" spans="1:7">
      <c r="A267" s="190" t="str">
        <f>'[1]Switch board'!$A268</f>
        <v>SB008</v>
      </c>
      <c r="B267" s="320" t="str">
        <f>'[1]Switch board'!$B268</f>
        <v>Chiller ALL Scneider (35-50)</v>
      </c>
      <c r="C267" s="350"/>
      <c r="D267" s="327" t="s">
        <v>469</v>
      </c>
      <c r="E267" s="266" t="s">
        <v>468</v>
      </c>
      <c r="F267" s="324">
        <f>'[1]Switch board'!K268</f>
        <v>2724.62229936023</v>
      </c>
      <c r="G267" s="328"/>
    </row>
    <row r="268" spans="1:7">
      <c r="A268" s="190" t="str">
        <f>'[1]Switch board'!$A269</f>
        <v>SB009</v>
      </c>
      <c r="B268" s="320" t="str">
        <f>'[1]Switch board'!$B269</f>
        <v>Freezer ALL Scneider (7.5-14) </v>
      </c>
      <c r="C268" s="350"/>
      <c r="D268" s="327" t="s">
        <v>464</v>
      </c>
      <c r="E268" s="266" t="s">
        <v>465</v>
      </c>
      <c r="F268" s="324">
        <f>'[1]Switch board'!K269</f>
        <v>2251.4259784235</v>
      </c>
      <c r="G268" s="328"/>
    </row>
    <row r="269" spans="1:7">
      <c r="A269" s="190" t="str">
        <f>'[1]Switch board'!$A270</f>
        <v>SB010</v>
      </c>
      <c r="B269" s="320" t="str">
        <f>'[1]Switch board'!$B270</f>
        <v>Freezer ALL Scneider (15-23) </v>
      </c>
      <c r="C269" s="350"/>
      <c r="D269" s="327" t="s">
        <v>466</v>
      </c>
      <c r="E269" s="266" t="s">
        <v>465</v>
      </c>
      <c r="F269" s="324">
        <f>'[1]Switch board'!K270</f>
        <v>2438.53675575031</v>
      </c>
      <c r="G269" s="328"/>
    </row>
    <row r="270" ht="11.25" customHeight="1" spans="1:7">
      <c r="A270" s="190" t="str">
        <f>'[1]Switch board'!$A271</f>
        <v>SB011</v>
      </c>
      <c r="B270" s="320" t="str">
        <f>'[1]Switch board'!$B271</f>
        <v>Freezer ALL Scneider (25-34) </v>
      </c>
      <c r="C270" s="350"/>
      <c r="D270" s="327" t="s">
        <v>467</v>
      </c>
      <c r="E270" s="266" t="s">
        <v>468</v>
      </c>
      <c r="F270" s="324">
        <f>'[1]Switch board'!K271</f>
        <v>2831.50768455838</v>
      </c>
      <c r="G270" s="328"/>
    </row>
    <row r="271" spans="1:7">
      <c r="A271" s="190" t="str">
        <f>'[1]Switch board'!$A272</f>
        <v>SB012</v>
      </c>
      <c r="B271" s="320" t="str">
        <f>'[1]Switch board'!$B272</f>
        <v>Freezer ALL Scneider (35-50) </v>
      </c>
      <c r="C271" s="352"/>
      <c r="D271" s="327" t="s">
        <v>469</v>
      </c>
      <c r="E271" s="266" t="s">
        <v>468</v>
      </c>
      <c r="F271" s="324">
        <f>'[1]Switch board'!K272</f>
        <v>3023.47981712046</v>
      </c>
      <c r="G271" s="328"/>
    </row>
    <row r="272" spans="1:7">
      <c r="A272" s="190" t="str">
        <f>'[1]Switch board'!$A273</f>
        <v>SB013</v>
      </c>
      <c r="B272" s="320" t="str">
        <f>'[1]Switch board'!$B273</f>
        <v>Chiller ALL Scneider (7.5-12) </v>
      </c>
      <c r="C272" s="69" t="s">
        <v>470</v>
      </c>
      <c r="D272" s="327" t="s">
        <v>458</v>
      </c>
      <c r="E272" s="266" t="s">
        <v>468</v>
      </c>
      <c r="F272" s="324">
        <f>'[1]Switch board'!K273</f>
        <v>2386.47840783219</v>
      </c>
      <c r="G272" s="328"/>
    </row>
    <row r="273" customHeight="1" spans="1:7">
      <c r="A273" s="190" t="str">
        <f>'[1]Switch board'!$A274</f>
        <v>SB014</v>
      </c>
      <c r="B273" s="320" t="str">
        <f>'[1]Switch board'!$B274</f>
        <v>Chiller ALL Scneider (15-20)</v>
      </c>
      <c r="C273" s="69"/>
      <c r="D273" s="327" t="s">
        <v>471</v>
      </c>
      <c r="E273" s="266" t="s">
        <v>468</v>
      </c>
      <c r="F273" s="324">
        <f>'[1]Switch board'!K274</f>
        <v>2650.75471731415</v>
      </c>
      <c r="G273" s="328"/>
    </row>
    <row r="274" customHeight="1" spans="1:7">
      <c r="A274" s="190" t="str">
        <f>'[1]Switch board'!$A275</f>
        <v>SB015</v>
      </c>
      <c r="B274" s="320" t="str">
        <f>'[1]Switch board'!$B275</f>
        <v>Chiller ALL Scneider (25-30 )</v>
      </c>
      <c r="C274" s="69"/>
      <c r="D274" s="327" t="s">
        <v>472</v>
      </c>
      <c r="E274" s="266" t="s">
        <v>468</v>
      </c>
      <c r="F274" s="324">
        <f>'[1]Switch board'!K275</f>
        <v>3529.95939633084</v>
      </c>
      <c r="G274" s="328"/>
    </row>
    <row r="275" spans="1:7">
      <c r="A275" s="190" t="str">
        <f>'[1]Switch board'!$A276</f>
        <v>SB016</v>
      </c>
      <c r="B275" s="320" t="str">
        <f>'[1]Switch board'!$B276</f>
        <v>Freezer ALLScneider (7.5-12) </v>
      </c>
      <c r="C275" s="69"/>
      <c r="D275" s="327" t="s">
        <v>458</v>
      </c>
      <c r="E275" s="266" t="s">
        <v>468</v>
      </c>
      <c r="F275" s="324">
        <f>'[1]Switch board'!K276</f>
        <v>2590.45047647813</v>
      </c>
      <c r="G275" s="328"/>
    </row>
    <row r="276" spans="1:7">
      <c r="A276" s="190" t="str">
        <f>'[1]Switch board'!$A277</f>
        <v>SB017</v>
      </c>
      <c r="B276" s="320" t="str">
        <f>'[1]Switch board'!$B277</f>
        <v>Freezer ALLScneider (15-20) </v>
      </c>
      <c r="C276" s="69"/>
      <c r="D276" s="327" t="s">
        <v>471</v>
      </c>
      <c r="E276" s="266" t="s">
        <v>468</v>
      </c>
      <c r="F276" s="324">
        <f>'[1]Switch board'!K277</f>
        <v>2800.0543029245</v>
      </c>
      <c r="G276" s="328"/>
    </row>
    <row r="277" spans="1:7">
      <c r="A277" s="190" t="str">
        <f>'[1]Switch board'!$A278</f>
        <v>SB018</v>
      </c>
      <c r="B277" s="320" t="str">
        <f>'[1]Switch board'!$B278</f>
        <v>Freezer ALL Scneider (25-30) </v>
      </c>
      <c r="C277" s="69"/>
      <c r="D277" s="327" t="s">
        <v>472</v>
      </c>
      <c r="E277" s="266" t="s">
        <v>473</v>
      </c>
      <c r="F277" s="324">
        <f>'[1]Switch board'!K278</f>
        <v>3757.55625591773</v>
      </c>
      <c r="G277" s="328"/>
    </row>
    <row r="278" spans="1:7">
      <c r="A278" s="190" t="str">
        <f>'[1]Switch board'!$A279</f>
        <v>SB019</v>
      </c>
      <c r="B278" s="320" t="str">
        <f>'[1]Switch board'!$B279</f>
        <v>2in1 ALL Chiller ALL Scneider (2-3.5)</v>
      </c>
      <c r="C278" s="69" t="s">
        <v>456</v>
      </c>
      <c r="D278" s="349" t="s">
        <v>454</v>
      </c>
      <c r="E278" s="266"/>
      <c r="F278" s="324">
        <f>'[1]Switch board'!K279</f>
        <v>2196.329496353</v>
      </c>
      <c r="G278" s="328"/>
    </row>
    <row r="279" spans="1:7">
      <c r="A279" s="190" t="str">
        <f>'[1]Switch board'!$A280</f>
        <v>SB020</v>
      </c>
      <c r="B279" s="320" t="str">
        <f>'[1]Switch board'!$B280</f>
        <v>2in1 ALL Chiller ALL Scneider (4-6.5)</v>
      </c>
      <c r="C279" s="69"/>
      <c r="D279" s="349" t="s">
        <v>457</v>
      </c>
      <c r="E279" s="266"/>
      <c r="F279" s="324">
        <f>'[1]Switch board'!K280</f>
        <v>2271.2456064166</v>
      </c>
      <c r="G279" s="328"/>
    </row>
    <row r="280" spans="1:7">
      <c r="A280" s="190" t="str">
        <f>'[1]Switch board'!$A281</f>
        <v>SB021</v>
      </c>
      <c r="B280" s="320" t="str">
        <f>'[1]Switch board'!$B281</f>
        <v>2in1 ALL Freezer ALL Scneider (2-3.5)</v>
      </c>
      <c r="C280" s="69"/>
      <c r="D280" s="349" t="s">
        <v>454</v>
      </c>
      <c r="E280" s="266"/>
      <c r="F280" s="324">
        <f>'[1]Switch board'!K281</f>
        <v>2593.07471094518</v>
      </c>
      <c r="G280" s="328"/>
    </row>
    <row r="281" spans="1:7">
      <c r="A281" s="190" t="str">
        <f>'[1]Switch board'!$A282</f>
        <v>SB022</v>
      </c>
      <c r="B281" s="320" t="str">
        <f>'[1]Switch board'!$B282</f>
        <v>2in1 ALL Freezer ALL Scneider (4-6.5)</v>
      </c>
      <c r="C281" s="69"/>
      <c r="D281" s="349" t="s">
        <v>457</v>
      </c>
      <c r="E281" s="266"/>
      <c r="F281" s="324">
        <f>'[1]Switch board'!K282</f>
        <v>2690.67491659817</v>
      </c>
      <c r="G281" s="328"/>
    </row>
    <row r="282" ht="11.25" hidden="1" customHeight="1" spans="1:7">
      <c r="A282" s="190" t="str">
        <f>'[1]Switch board'!$A283</f>
        <v>SB023</v>
      </c>
      <c r="B282" s="320" t="str">
        <f>'[1]Switch board'!$B283</f>
        <v>2in1 Chiller/Freezer ALL Scneider (2-3.5)</v>
      </c>
      <c r="C282" s="69"/>
      <c r="D282" s="349" t="s">
        <v>454</v>
      </c>
      <c r="E282" s="266"/>
      <c r="F282" s="324">
        <f>'[1]Switch board'!K283</f>
        <v>2394.70210364909</v>
      </c>
      <c r="G282" s="328"/>
    </row>
    <row r="283" ht="11.25" hidden="1" customHeight="1" spans="1:7">
      <c r="A283" s="190" t="str">
        <f>'[1]Switch board'!$A284</f>
        <v>SB024</v>
      </c>
      <c r="B283" s="320" t="str">
        <f>'[1]Switch board'!$B284</f>
        <v>2in1 Chiller/Freezer ALL Scneider (4-6.5)</v>
      </c>
      <c r="C283" s="69"/>
      <c r="D283" s="349" t="s">
        <v>457</v>
      </c>
      <c r="E283" s="266"/>
      <c r="F283" s="324">
        <f>'[1]Switch board'!K284</f>
        <v>2480.96026150739</v>
      </c>
      <c r="G283" s="328"/>
    </row>
    <row r="284" ht="11.25" hidden="1" customHeight="1" spans="1:7">
      <c r="A284" s="190" t="str">
        <f>'[1]Switch board'!$A285</f>
        <v>SB025</v>
      </c>
      <c r="B284" s="320" t="str">
        <f>'[1]Switch board'!$B285</f>
        <v>2in1 Chiller/Freezer ALL Scneider (2-3.5) 2elcb</v>
      </c>
      <c r="C284" s="69"/>
      <c r="D284" s="349" t="s">
        <v>454</v>
      </c>
      <c r="E284" s="266"/>
      <c r="F284" s="324">
        <f>'[1]Switch board'!K285</f>
        <v>2540.85594980294</v>
      </c>
      <c r="G284" s="328"/>
    </row>
    <row r="285" ht="11.25" hidden="1" customHeight="1" spans="1:7">
      <c r="A285" s="190" t="str">
        <f>'[1]Switch board'!$A286</f>
        <v>SB026</v>
      </c>
      <c r="B285" s="320" t="str">
        <f>'[1]Switch board'!$B286</f>
        <v>2in1 Chiller/Freezer ALL Scneider (4-6.5) 2elcb</v>
      </c>
      <c r="C285" s="69"/>
      <c r="D285" s="349" t="s">
        <v>457</v>
      </c>
      <c r="E285" s="266"/>
      <c r="F285" s="324">
        <f>'[1]Switch board'!K286</f>
        <v>2627.11410766123</v>
      </c>
      <c r="G285" s="328"/>
    </row>
    <row r="286" ht="11.25" hidden="1" customHeight="1" spans="1:7">
      <c r="A286" s="190" t="str">
        <f>'[1]Switch board'!$A287</f>
        <v>SB027</v>
      </c>
      <c r="B286" s="320" t="str">
        <f>'[1]Switch board'!$B287</f>
        <v>2in1 ALL Freezer ALL Scneider (2-3.5) 2elcb</v>
      </c>
      <c r="C286" s="69"/>
      <c r="D286" s="349" t="s">
        <v>454</v>
      </c>
      <c r="E286" s="266"/>
      <c r="F286" s="324">
        <f>'[1]Switch board'!K287</f>
        <v>2739.22855709903</v>
      </c>
      <c r="G286" s="328"/>
    </row>
    <row r="287" ht="11.25" hidden="1" customHeight="1" spans="1:7">
      <c r="A287" s="190" t="str">
        <f>'[1]Switch board'!$A288</f>
        <v>SB028</v>
      </c>
      <c r="B287" s="320" t="str">
        <f>'[1]Switch board'!$B288</f>
        <v>2in1 ALL Freezer ALL Scneider (4-6.5) 2elcb</v>
      </c>
      <c r="C287" s="69"/>
      <c r="D287" s="349" t="s">
        <v>457</v>
      </c>
      <c r="E287" s="266"/>
      <c r="F287" s="324">
        <f>'[1]Switch board'!K288</f>
        <v>2836.82876275202</v>
      </c>
      <c r="G287" s="328"/>
    </row>
    <row r="288" ht="11.25" hidden="1" customHeight="1" spans="1:7">
      <c r="A288" s="190" t="str">
        <f>'[1]Switch board'!$A289</f>
        <v>SB030</v>
      </c>
      <c r="B288" s="320" t="str">
        <f>'[1]Switch board'!$B289</f>
        <v>Customize control panel</v>
      </c>
      <c r="C288" s="69"/>
      <c r="D288" s="266"/>
      <c r="E288" s="266"/>
      <c r="F288" s="324">
        <f>'[1]Switch board'!K289</f>
        <v>0</v>
      </c>
      <c r="G288" s="328"/>
    </row>
    <row r="289" ht="11.25" hidden="1" customHeight="1" spans="1:7">
      <c r="A289" s="190" t="str">
        <f>'[1]Switch board'!$A290</f>
        <v>SB031</v>
      </c>
      <c r="B289" s="320" t="str">
        <f>'[1]Switch board'!$B290</f>
        <v>0.3T~1T Flake ice control panel (DOL) cw plc</v>
      </c>
      <c r="C289" s="69" t="s">
        <v>474</v>
      </c>
      <c r="D289" s="266"/>
      <c r="E289" s="266"/>
      <c r="F289" s="324">
        <f>'[1]Switch board'!K290</f>
        <v>1092.35996498955</v>
      </c>
      <c r="G289" s="328"/>
    </row>
    <row r="290" customHeight="1" spans="1:7">
      <c r="A290" s="190" t="str">
        <f>'[1]Switch board'!$A291</f>
        <v>SB032</v>
      </c>
      <c r="B290" s="320" t="str">
        <f>'[1]Switch board'!$B291</f>
        <v>1.5T~3T Flake ice control panel (DOL) cw plc</v>
      </c>
      <c r="C290" s="69"/>
      <c r="D290" s="266"/>
      <c r="E290" s="266"/>
      <c r="F290" s="324">
        <f>'[1]Switch board'!K291</f>
        <v>1307.95493936173</v>
      </c>
      <c r="G290" s="328"/>
    </row>
    <row r="291" spans="1:7">
      <c r="A291" s="190" t="str">
        <f>'[1]Switch board'!$A292</f>
        <v>SB032.1</v>
      </c>
      <c r="B291" s="320" t="str">
        <f>'[1]Switch board'!$B292</f>
        <v>4T~6T Flake ice control panel (p.winding) cw plc</v>
      </c>
      <c r="C291" s="69"/>
      <c r="D291" s="266"/>
      <c r="E291" s="266"/>
      <c r="F291" s="324">
        <f>'[1]Switch board'!K292</f>
        <v>2298.2261798341</v>
      </c>
      <c r="G291" s="328"/>
    </row>
    <row r="292" customHeight="1" spans="1:7">
      <c r="A292" s="190" t="str">
        <f>'[1]Switch board'!$A293</f>
        <v>SB033</v>
      </c>
      <c r="B292" s="320" t="str">
        <f>'[1]Switch board'!$B293</f>
        <v>0.5T-1T Flake ice control panel (DOL)</v>
      </c>
      <c r="C292" s="69"/>
      <c r="D292" s="266"/>
      <c r="E292" s="266"/>
      <c r="F292" s="324">
        <f>'[1]Switch board'!K293</f>
        <v>1460.7220736837</v>
      </c>
      <c r="G292" s="328"/>
    </row>
    <row r="293" spans="1:7">
      <c r="A293" s="190" t="str">
        <f>'[1]Switch board'!$A294</f>
        <v>SB034</v>
      </c>
      <c r="B293" s="320" t="str">
        <f>'[1]Switch board'!$B294</f>
        <v>1.5T-3T Flake ice control panel (DOL)</v>
      </c>
      <c r="C293" s="69"/>
      <c r="D293" s="266"/>
      <c r="E293" s="266"/>
      <c r="F293" s="324">
        <f>'[1]Switch board'!K294</f>
        <v>1751.23006163488</v>
      </c>
      <c r="G293" s="328"/>
    </row>
    <row r="294" spans="1:7">
      <c r="A294" s="190" t="str">
        <f>'[1]Switch board'!$A295</f>
        <v>SB035</v>
      </c>
      <c r="B294" s="320" t="str">
        <f>'[1]Switch board'!$B295</f>
        <v>2T~4T Flake ice control panel (PART WINDING)</v>
      </c>
      <c r="C294" s="69"/>
      <c r="D294" s="266"/>
      <c r="E294" s="266"/>
      <c r="F294" s="324">
        <f>'[1]Switch board'!K295</f>
        <v>2438.53675575031</v>
      </c>
      <c r="G294" s="328"/>
    </row>
    <row r="295" spans="1:7">
      <c r="A295" s="190" t="str">
        <f>'[1]Switch board'!$A296</f>
        <v>SB036</v>
      </c>
      <c r="B295" s="320" t="str">
        <f>'[1]Switch board'!$B296</f>
        <v>5T~6T Flake ice control panel (PART WINDING)</v>
      </c>
      <c r="C295" s="69"/>
      <c r="D295" s="266"/>
      <c r="E295" s="266"/>
      <c r="F295" s="324">
        <f>'[1]Switch board'!K296</f>
        <v>2831.50768455838</v>
      </c>
      <c r="G295" s="328"/>
    </row>
    <row r="296" ht="11.25" customHeight="1" spans="1:7">
      <c r="A296" s="190" t="str">
        <f>'[1]Switch board'!$A297</f>
        <v>SB037</v>
      </c>
      <c r="B296" s="320" t="str">
        <f>'[1]Switch board'!$B297</f>
        <v>10T Flake ice control panel (PART WINDING)</v>
      </c>
      <c r="C296" s="69"/>
      <c r="D296" s="266"/>
      <c r="E296" s="266"/>
      <c r="F296" s="324">
        <f>'[1]Switch board'!K297</f>
        <v>3446.892299943</v>
      </c>
      <c r="G296" s="331"/>
    </row>
    <row r="297" spans="1:7">
      <c r="A297" s="190" t="str">
        <f>'[1]Switch board'!$A298</f>
        <v>SB038</v>
      </c>
      <c r="B297" s="320" t="str">
        <f>'[1]Switch board'!$B298</f>
        <v>PLC CONTROL</v>
      </c>
      <c r="C297" s="69"/>
      <c r="D297" s="266"/>
      <c r="E297" s="266"/>
      <c r="F297" s="324">
        <f>'[1]Switch board'!K298</f>
        <v>977.242302543507</v>
      </c>
      <c r="G297" s="347"/>
    </row>
    <row r="298" spans="1:7">
      <c r="A298" s="190" t="str">
        <f>'[1]Switch board'!$A299</f>
        <v>SB039</v>
      </c>
      <c r="B298" s="320" t="str">
        <f>'[1]Switch board'!$B299</f>
        <v>FZ05 PLC CONTROL FULL SET</v>
      </c>
      <c r="C298" s="69"/>
      <c r="D298" s="329"/>
      <c r="E298" s="266"/>
      <c r="F298" s="324">
        <f>'[1]Switch board'!K299</f>
        <v>2344.43656980865</v>
      </c>
      <c r="G298" s="347"/>
    </row>
    <row r="299" spans="1:7">
      <c r="A299" s="190" t="str">
        <f>'[1]Switch board'!$A300</f>
        <v>SB040</v>
      </c>
      <c r="B299" s="320" t="str">
        <f>'[1]Switch board'!$B300</f>
        <v>SK043 SCREEN DISPLAY</v>
      </c>
      <c r="C299" s="69"/>
      <c r="D299" s="329"/>
      <c r="E299" s="266"/>
      <c r="F299" s="324">
        <f>'[1]Switch board'!K300</f>
        <v>883.534136546185</v>
      </c>
      <c r="G299" s="347"/>
    </row>
    <row r="300" spans="1:7">
      <c r="A300" s="190" t="str">
        <f>'[1]Switch board'!$A301</f>
        <v>SB041</v>
      </c>
      <c r="B300" s="320" t="str">
        <f>'[1]Switch board'!$B301</f>
        <v>ZY108 CONTROLLER</v>
      </c>
      <c r="C300" s="69"/>
      <c r="D300" s="329"/>
      <c r="E300" s="266"/>
      <c r="F300" s="324">
        <f>'[1]Switch board'!K301</f>
        <v>776.439089692102</v>
      </c>
      <c r="G300" s="347"/>
    </row>
    <row r="301" spans="1:7">
      <c r="A301" s="190" t="str">
        <f>'[1]Switch board'!$A302</f>
        <v>SB042</v>
      </c>
      <c r="B301" s="320" t="str">
        <f>'[1]Switch board'!$B302</f>
        <v>220-11V TRANFORMER</v>
      </c>
      <c r="C301" s="69"/>
      <c r="D301" s="329"/>
      <c r="E301" s="266"/>
      <c r="F301" s="324">
        <f>'[1]Switch board'!K302</f>
        <v>40.1606425702811</v>
      </c>
      <c r="G301" s="347"/>
    </row>
    <row r="302" spans="1:7">
      <c r="A302" s="190" t="str">
        <f>'[1]Switch board'!$A303</f>
        <v>SB043</v>
      </c>
      <c r="B302" s="320" t="str">
        <f>'[1]Switch board'!$B303</f>
        <v>NTC-10K SENSOR</v>
      </c>
      <c r="C302" s="69"/>
      <c r="D302" s="329"/>
      <c r="E302" s="266"/>
      <c r="F302" s="324">
        <f>'[1]Switch board'!K303</f>
        <v>40.1606425702811</v>
      </c>
      <c r="G302" s="347"/>
    </row>
    <row r="303" spans="1:7">
      <c r="A303" s="190" t="str">
        <f>'[1]Switch board'!$A304</f>
        <v>SB044</v>
      </c>
      <c r="B303" s="320" t="str">
        <f>'[1]Switch board'!$B304</f>
        <v>MOD-CC WIRE CONNECTOR</v>
      </c>
      <c r="C303" s="69"/>
      <c r="D303" s="329"/>
      <c r="E303" s="266"/>
      <c r="F303" s="324">
        <f>'[1]Switch board'!K304</f>
        <v>5.35475234270415</v>
      </c>
      <c r="G303" s="347"/>
    </row>
    <row r="304" spans="1:7">
      <c r="A304" s="190" t="str">
        <f>'[1]Switch board'!$A305</f>
        <v>SB045</v>
      </c>
      <c r="B304" s="320" t="str">
        <f>'[1]Switch board'!$B305</f>
        <v>TZTZ</v>
      </c>
      <c r="C304" s="69"/>
      <c r="D304" s="329"/>
      <c r="E304" s="266"/>
      <c r="F304" s="324">
        <f>'[1]Switch board'!K305</f>
        <v>0</v>
      </c>
      <c r="G304" s="347"/>
    </row>
    <row r="305" spans="1:7">
      <c r="A305" s="190" t="str">
        <f>'[1]Switch board'!$A306</f>
        <v>SB046</v>
      </c>
      <c r="B305" s="320" t="str">
        <f>'[1]Switch board'!$B306</f>
        <v>0-30Bar PRESSURE TRANDUCER</v>
      </c>
      <c r="C305" s="69"/>
      <c r="D305" s="329"/>
      <c r="E305" s="266"/>
      <c r="F305" s="324">
        <f>'[1]Switch board'!K306</f>
        <v>200.803212851406</v>
      </c>
      <c r="G305" s="347"/>
    </row>
    <row r="306" spans="1:7">
      <c r="A306" s="190" t="str">
        <f>'[1]Switch board'!$A307</f>
        <v>SB047</v>
      </c>
      <c r="B306" s="320" t="str">
        <f>'[1]Switch board'!$B307</f>
        <v>~1-12Bar LOW PRESSURE TRANDUCER</v>
      </c>
      <c r="C306" s="69"/>
      <c r="D306" s="329"/>
      <c r="E306" s="266"/>
      <c r="F306" s="324">
        <f>'[1]Switch board'!K307</f>
        <v>200.803212851406</v>
      </c>
      <c r="G306" s="347"/>
    </row>
    <row r="307" ht="11.25" customHeight="1" spans="1:7">
      <c r="A307" s="190" t="str">
        <f>'[1]Switch board'!$A308</f>
        <v>SB048</v>
      </c>
      <c r="B307" s="320" t="str">
        <f>'[1]Switch board'!$B308</f>
        <v>SC13-700 SCREW COND PLC CONTROL FULL SET</v>
      </c>
      <c r="C307" s="69"/>
      <c r="D307" s="329"/>
      <c r="E307" s="266"/>
      <c r="F307" s="324">
        <f>'[1]Switch board'!K308</f>
        <v>3346.72021419009</v>
      </c>
      <c r="G307" s="347"/>
    </row>
    <row r="308" spans="1:7">
      <c r="A308" s="190">
        <f>'[1]Switch board'!$A309</f>
        <v>0</v>
      </c>
      <c r="B308" s="320" t="str">
        <f>'[1]Switch board'!$B309</f>
        <v>Chiller Chnt  (2-3.5) </v>
      </c>
      <c r="C308" s="47" t="s">
        <v>475</v>
      </c>
      <c r="D308" s="329" t="s">
        <v>454</v>
      </c>
      <c r="E308" s="266" t="s">
        <v>461</v>
      </c>
      <c r="F308" s="324">
        <f>'[1]Switch board'!K309</f>
        <v>1200.50961837347</v>
      </c>
      <c r="G308" s="347"/>
    </row>
    <row r="309" spans="1:7">
      <c r="A309" s="190">
        <f>'[1]Switch board'!$A310</f>
        <v>0</v>
      </c>
      <c r="B309" s="320" t="str">
        <f>'[1]Switch board'!$B310</f>
        <v>Chiller Chnt  (4-7.5) </v>
      </c>
      <c r="C309" s="47"/>
      <c r="D309" s="329" t="s">
        <v>476</v>
      </c>
      <c r="E309" s="266" t="s">
        <v>461</v>
      </c>
      <c r="F309" s="324">
        <f>'[1]Switch board'!K310</f>
        <v>1160.33832311285</v>
      </c>
      <c r="G309" s="347"/>
    </row>
    <row r="310" spans="1:7">
      <c r="A310" s="190">
        <f>'[1]Switch board'!$A311</f>
        <v>0</v>
      </c>
      <c r="B310" s="320" t="str">
        <f>'[1]Switch board'!$B311</f>
        <v>Frezzer Chnt (2-3.5)</v>
      </c>
      <c r="C310" s="47"/>
      <c r="D310" s="329" t="s">
        <v>454</v>
      </c>
      <c r="E310" s="266" t="s">
        <v>477</v>
      </c>
      <c r="F310" s="324">
        <f>'[1]Switch board'!K311</f>
        <v>1349.94046392763</v>
      </c>
      <c r="G310" s="347"/>
    </row>
    <row r="311" spans="1:7">
      <c r="A311" s="190">
        <f>'[1]Switch board'!$A312</f>
        <v>0</v>
      </c>
      <c r="B311" s="320" t="str">
        <f>'[1]Switch board'!$B312</f>
        <v>Frezzer Chnt (4-7.5) </v>
      </c>
      <c r="C311" s="47"/>
      <c r="D311" s="329" t="s">
        <v>476</v>
      </c>
      <c r="E311" s="266" t="s">
        <v>477</v>
      </c>
      <c r="F311" s="324">
        <f>'[1]Switch board'!K312</f>
        <v>1398.55989712601</v>
      </c>
      <c r="G311" s="347"/>
    </row>
    <row r="312" spans="1:7">
      <c r="A312" s="190">
        <f>'[1]Switch board'!$A313</f>
        <v>0</v>
      </c>
      <c r="B312" s="320" t="str">
        <f>'[1]Switch board'!$B313</f>
        <v>JXF2520/14</v>
      </c>
      <c r="C312" s="266">
        <v>25</v>
      </c>
      <c r="D312" s="266">
        <v>20</v>
      </c>
      <c r="E312" s="266">
        <v>15</v>
      </c>
      <c r="F312" s="324" t="str">
        <f>'[1]Switch board'!K313</f>
        <v>~</v>
      </c>
      <c r="G312" s="325"/>
    </row>
    <row r="313" spans="1:7">
      <c r="A313" s="190">
        <f>'[1]Switch board'!$A314</f>
        <v>0</v>
      </c>
      <c r="B313" s="320" t="str">
        <f>'[1]Switch board'!$B314</f>
        <v>JXF3025/15</v>
      </c>
      <c r="C313" s="356">
        <v>30</v>
      </c>
      <c r="D313" s="356">
        <v>25</v>
      </c>
      <c r="E313" s="356">
        <v>15</v>
      </c>
      <c r="F313" s="324" t="str">
        <f>'[1]Switch board'!K314</f>
        <v>~</v>
      </c>
      <c r="G313" s="328"/>
    </row>
    <row r="314" spans="1:7">
      <c r="A314" s="190">
        <f>'[1]Switch board'!$A315</f>
        <v>0</v>
      </c>
      <c r="B314" s="320" t="str">
        <f>'[1]Switch board'!$B315</f>
        <v>JXF3030/18</v>
      </c>
      <c r="C314" s="266">
        <v>30</v>
      </c>
      <c r="D314" s="266">
        <v>30</v>
      </c>
      <c r="E314" s="266">
        <v>15</v>
      </c>
      <c r="F314" s="324" t="str">
        <f>'[1]Switch board'!K315</f>
        <v>~</v>
      </c>
      <c r="G314" s="328"/>
    </row>
    <row r="315" customHeight="1" spans="1:7">
      <c r="A315" s="190" t="str">
        <f>'[1]Switch board'!$A316</f>
        <v>SW124</v>
      </c>
      <c r="B315" s="320" t="str">
        <f>'[1]Switch board'!$B316</f>
        <v>JXF4030/15* switch board</v>
      </c>
      <c r="C315" s="356">
        <v>40</v>
      </c>
      <c r="D315" s="356">
        <v>30</v>
      </c>
      <c r="E315" s="356">
        <v>15</v>
      </c>
      <c r="F315" s="324">
        <f>'[1]Switch board'!K316</f>
        <v>123.703703703704</v>
      </c>
      <c r="G315" s="328"/>
    </row>
    <row r="316" spans="1:7">
      <c r="A316" s="190">
        <f>'[1]Switch board'!$A317</f>
        <v>0</v>
      </c>
      <c r="B316" s="320" t="str">
        <f>'[1]Switch board'!$B317</f>
        <v>JXF4030/20  </v>
      </c>
      <c r="C316" s="266">
        <v>40</v>
      </c>
      <c r="D316" s="266">
        <v>30</v>
      </c>
      <c r="E316" s="266">
        <v>20</v>
      </c>
      <c r="F316" s="324" t="str">
        <f>'[1]Switch board'!K317</f>
        <v>~</v>
      </c>
      <c r="G316" s="328"/>
    </row>
    <row r="317" spans="1:7">
      <c r="A317" s="190">
        <f>'[1]Switch board'!$A318</f>
        <v>0</v>
      </c>
      <c r="B317" s="320" t="str">
        <f>'[1]Switch board'!$B318</f>
        <v>JXF4030/25</v>
      </c>
      <c r="C317" s="356">
        <v>40</v>
      </c>
      <c r="D317" s="356">
        <v>30</v>
      </c>
      <c r="E317" s="356">
        <v>25</v>
      </c>
      <c r="F317" s="324" t="str">
        <f>'[1]Switch board'!K318</f>
        <v>~</v>
      </c>
      <c r="G317" s="328"/>
    </row>
    <row r="318" spans="1:7">
      <c r="A318" s="190" t="str">
        <f>'[1]Switch board'!$A319</f>
        <v>SW125</v>
      </c>
      <c r="B318" s="320" t="str">
        <f>'[1]Switch board'!$B319</f>
        <v>JXF4540/18*</v>
      </c>
      <c r="C318" s="356">
        <v>45</v>
      </c>
      <c r="D318" s="356">
        <v>40</v>
      </c>
      <c r="E318" s="356">
        <v>18</v>
      </c>
      <c r="F318" s="324">
        <f>'[1]Switch board'!K319</f>
        <v>175.754385964912</v>
      </c>
      <c r="G318" s="328"/>
    </row>
    <row r="319" spans="1:7">
      <c r="A319" s="190" t="str">
        <f>'[1]Switch board'!$A320</f>
        <v>SW126</v>
      </c>
      <c r="B319" s="320" t="str">
        <f>'[1]Switch board'!$B320</f>
        <v>JXF5040/18*</v>
      </c>
      <c r="C319" s="266">
        <v>50</v>
      </c>
      <c r="D319" s="266">
        <v>40</v>
      </c>
      <c r="E319" s="266">
        <v>18</v>
      </c>
      <c r="F319" s="324" t="str">
        <f>'[1]Switch board'!K320</f>
        <v>~</v>
      </c>
      <c r="G319" s="328"/>
    </row>
    <row r="320" spans="1:7">
      <c r="A320" s="190" t="str">
        <f>'[1]Switch board'!$A321</f>
        <v>SW127</v>
      </c>
      <c r="B320" s="320" t="str">
        <f>'[1]Switch board'!$B321</f>
        <v>JXF5045/18*</v>
      </c>
      <c r="C320" s="266">
        <v>50</v>
      </c>
      <c r="D320" s="266">
        <v>45</v>
      </c>
      <c r="E320" s="266">
        <v>18</v>
      </c>
      <c r="F320" s="324">
        <f>'[1]Switch board'!K321</f>
        <v>204.258771929825</v>
      </c>
      <c r="G320" s="328"/>
    </row>
    <row r="321" spans="1:7">
      <c r="A321" s="190">
        <f>'[1]Switch board'!$A322</f>
        <v>0</v>
      </c>
      <c r="B321" s="320" t="str">
        <f>'[1]Switch board'!$B322</f>
        <v>JXF5040/20 </v>
      </c>
      <c r="C321" s="356">
        <v>50</v>
      </c>
      <c r="D321" s="356">
        <v>40</v>
      </c>
      <c r="E321" s="356">
        <v>20</v>
      </c>
      <c r="F321" s="324" t="str">
        <f>'[1]Switch board'!K322</f>
        <v>~</v>
      </c>
      <c r="G321" s="328"/>
    </row>
    <row r="322" spans="1:7">
      <c r="A322" s="190">
        <f>'[1]Switch board'!$A323</f>
        <v>0</v>
      </c>
      <c r="B322" s="320" t="str">
        <f>'[1]Switch board'!$B323</f>
        <v>JXF5040/25</v>
      </c>
      <c r="C322" s="266">
        <v>50</v>
      </c>
      <c r="D322" s="266">
        <v>40</v>
      </c>
      <c r="E322" s="266">
        <v>25</v>
      </c>
      <c r="F322" s="324" t="str">
        <f>'[1]Switch board'!K323</f>
        <v>~</v>
      </c>
      <c r="G322" s="328"/>
    </row>
    <row r="323" spans="1:7">
      <c r="A323" s="190">
        <f>'[1]Switch board'!$A324</f>
        <v>0</v>
      </c>
      <c r="B323" s="320" t="str">
        <f>'[1]Switch board'!$B324</f>
        <v>JXF6040/20</v>
      </c>
      <c r="C323" s="356">
        <v>60</v>
      </c>
      <c r="D323" s="356">
        <v>40</v>
      </c>
      <c r="E323" s="356">
        <v>20</v>
      </c>
      <c r="F323" s="324" t="str">
        <f>'[1]Switch board'!K324</f>
        <v>~</v>
      </c>
      <c r="G323" s="328"/>
    </row>
    <row r="324" spans="1:7">
      <c r="A324" s="190">
        <f>'[1]Switch board'!$A325</f>
        <v>0</v>
      </c>
      <c r="B324" s="320" t="str">
        <f>'[1]Switch board'!$B325</f>
        <v>JXF6050/15</v>
      </c>
      <c r="C324" s="266">
        <v>60</v>
      </c>
      <c r="D324" s="266">
        <v>50</v>
      </c>
      <c r="E324" s="266">
        <v>15</v>
      </c>
      <c r="F324" s="324" t="str">
        <f>'[1]Switch board'!K325</f>
        <v>~</v>
      </c>
      <c r="G324" s="328"/>
    </row>
    <row r="325" spans="1:7">
      <c r="A325" s="190" t="str">
        <f>'[1]Switch board'!$A326</f>
        <v>SW128</v>
      </c>
      <c r="B325" s="320" t="str">
        <f>'[1]Switch board'!$B326</f>
        <v>JXF6050/20 *</v>
      </c>
      <c r="C325" s="356">
        <v>60</v>
      </c>
      <c r="D325" s="356">
        <v>50</v>
      </c>
      <c r="E325" s="356">
        <v>20</v>
      </c>
      <c r="F325" s="324">
        <f>'[1]Switch board'!K326</f>
        <v>289.305555555556</v>
      </c>
      <c r="G325" s="328"/>
    </row>
    <row r="326" spans="1:7">
      <c r="A326" s="190">
        <f>'[1]Switch board'!$A327</f>
        <v>0</v>
      </c>
      <c r="B326" s="320" t="str">
        <f>'[1]Switch board'!$B327</f>
        <v>JXF6050/25</v>
      </c>
      <c r="C326" s="266">
        <v>60</v>
      </c>
      <c r="D326" s="266">
        <v>50</v>
      </c>
      <c r="E326" s="266">
        <v>25</v>
      </c>
      <c r="F326" s="324" t="str">
        <f>'[1]Switch board'!K327</f>
        <v>~</v>
      </c>
      <c r="G326" s="328"/>
    </row>
    <row r="327" spans="1:7">
      <c r="A327" s="190" t="str">
        <f>'[1]Switch board'!$A328</f>
        <v>SW129</v>
      </c>
      <c r="B327" s="320" t="str">
        <f>'[1]Switch board'!$B328</f>
        <v>JXF6060/20 *</v>
      </c>
      <c r="C327" s="356">
        <v>60</v>
      </c>
      <c r="D327" s="356">
        <v>60</v>
      </c>
      <c r="E327" s="356">
        <v>20</v>
      </c>
      <c r="F327" s="324">
        <f>'[1]Switch board'!K328</f>
        <v>326.782407407407</v>
      </c>
      <c r="G327" s="328"/>
    </row>
    <row r="328" spans="1:7">
      <c r="A328" s="190">
        <f>'[1]Switch board'!$A329</f>
        <v>0</v>
      </c>
      <c r="B328" s="320" t="str">
        <f>'[1]Switch board'!$B329</f>
        <v>JXF7050/20</v>
      </c>
      <c r="C328" s="356">
        <v>70</v>
      </c>
      <c r="D328" s="356">
        <v>50</v>
      </c>
      <c r="E328" s="356">
        <v>20</v>
      </c>
      <c r="F328" s="324" t="str">
        <f>'[1]Switch board'!K329</f>
        <v>~</v>
      </c>
      <c r="G328" s="328"/>
    </row>
    <row r="329" spans="1:7">
      <c r="A329" s="190">
        <f>'[1]Switch board'!$A330</f>
        <v>0</v>
      </c>
      <c r="B329" s="320" t="str">
        <f>'[1]Switch board'!$B330</f>
        <v>JXF7050/25</v>
      </c>
      <c r="C329" s="266">
        <v>70</v>
      </c>
      <c r="D329" s="266">
        <v>50</v>
      </c>
      <c r="E329" s="266">
        <v>25</v>
      </c>
      <c r="F329" s="324" t="str">
        <f>'[1]Switch board'!K330</f>
        <v>~</v>
      </c>
      <c r="G329" s="328"/>
    </row>
    <row r="330" spans="1:7">
      <c r="A330" s="190" t="str">
        <f>'[1]Switch board'!$A331</f>
        <v>SW130</v>
      </c>
      <c r="B330" s="320" t="str">
        <f>'[1]Switch board'!$B331</f>
        <v>JXF7060/20 * (1.2MM)</v>
      </c>
      <c r="C330" s="356">
        <v>70</v>
      </c>
      <c r="D330" s="356">
        <v>60</v>
      </c>
      <c r="E330" s="356">
        <v>20</v>
      </c>
      <c r="F330" s="324">
        <f>'[1]Switch board'!K331</f>
        <v>375.277777777778</v>
      </c>
      <c r="G330" s="328"/>
    </row>
    <row r="331" spans="1:7">
      <c r="A331" s="190" t="str">
        <f>'[1]Switch board'!$A332</f>
        <v>SW131</v>
      </c>
      <c r="B331" s="320" t="str">
        <f>'[1]Switch board'!$B332</f>
        <v>JXF7060/25 </v>
      </c>
      <c r="C331" s="266">
        <v>70</v>
      </c>
      <c r="D331" s="266">
        <v>60</v>
      </c>
      <c r="E331" s="266">
        <v>25</v>
      </c>
      <c r="F331" s="324" t="str">
        <f>'[1]Switch board'!K332</f>
        <v>~</v>
      </c>
      <c r="G331" s="328"/>
    </row>
    <row r="332" spans="1:7">
      <c r="A332" s="190" t="str">
        <f>'[1]Switch board'!$A333</f>
        <v>SW132</v>
      </c>
      <c r="B332" s="320" t="str">
        <f>'[1]Switch board'!$B333</f>
        <v>JXF8060/20</v>
      </c>
      <c r="C332" s="356">
        <v>80</v>
      </c>
      <c r="D332" s="356">
        <v>60</v>
      </c>
      <c r="E332" s="356">
        <v>20</v>
      </c>
      <c r="F332" s="324" t="str">
        <f>'[1]Switch board'!K333</f>
        <v>~</v>
      </c>
      <c r="G332" s="328"/>
    </row>
    <row r="333" spans="1:7">
      <c r="A333" s="190" t="str">
        <f>'[1]Switch board'!$A334</f>
        <v>SW133</v>
      </c>
      <c r="B333" s="320" t="str">
        <f>'[1]Switch board'!$B334</f>
        <v>JXF8060/25</v>
      </c>
      <c r="C333" s="266">
        <v>80</v>
      </c>
      <c r="D333" s="266">
        <v>60</v>
      </c>
      <c r="E333" s="266">
        <v>25</v>
      </c>
      <c r="F333" s="324" t="str">
        <f>'[1]Switch board'!K334</f>
        <v>~</v>
      </c>
      <c r="G333" s="328"/>
    </row>
    <row r="334" customHeight="1" spans="1:7">
      <c r="A334" s="190" t="str">
        <f>'[1]Switch board'!$A335</f>
        <v>SW134</v>
      </c>
      <c r="B334" s="320" t="str">
        <f>'[1]Switch board'!$B335</f>
        <v>JXF8070/20 * (1.2MM)</v>
      </c>
      <c r="C334" s="356">
        <v>80</v>
      </c>
      <c r="D334" s="356">
        <v>70</v>
      </c>
      <c r="E334" s="356">
        <v>20</v>
      </c>
      <c r="F334" s="324">
        <f>'[1]Switch board'!K335</f>
        <v>475.421296296296</v>
      </c>
      <c r="G334" s="328"/>
    </row>
    <row r="335" spans="1:7">
      <c r="A335" s="190">
        <f>'[1]Switch board'!$A336</f>
        <v>0</v>
      </c>
      <c r="B335" s="320" t="str">
        <f>'[1]Switch board'!$B336</f>
        <v>JXF9070/22</v>
      </c>
      <c r="C335" s="266">
        <v>90</v>
      </c>
      <c r="D335" s="266">
        <v>70</v>
      </c>
      <c r="E335" s="266">
        <v>22</v>
      </c>
      <c r="F335" s="324" t="str">
        <f>'[1]Switch board'!K336</f>
        <v>~</v>
      </c>
      <c r="G335" s="328"/>
    </row>
    <row r="336" spans="1:7">
      <c r="A336" s="190" t="str">
        <f>'[1]Switch board'!$A337</f>
        <v>SW135</v>
      </c>
      <c r="B336" s="320" t="str">
        <f>'[1]Switch board'!$B337</f>
        <v>JXF10080/20 (1.2mm*1.5mm)</v>
      </c>
      <c r="C336" s="357">
        <v>100</v>
      </c>
      <c r="D336" s="357">
        <v>80</v>
      </c>
      <c r="E336" s="357">
        <v>20</v>
      </c>
      <c r="F336" s="324">
        <f>'[1]Switch board'!K337</f>
        <v>671.842592592593</v>
      </c>
      <c r="G336" s="328"/>
    </row>
    <row r="337" spans="1:7">
      <c r="A337" s="190" t="str">
        <f>'[1]Switch board'!$A338</f>
        <v>SW136</v>
      </c>
      <c r="B337" s="320" t="str">
        <f>'[1]Switch board'!$B338</f>
        <v>JXF10080/25 (1.2mm*1.5mm)</v>
      </c>
      <c r="C337" s="266">
        <v>100</v>
      </c>
      <c r="D337" s="266">
        <v>80</v>
      </c>
      <c r="E337" s="266">
        <v>25</v>
      </c>
      <c r="F337" s="324" t="str">
        <f>'[1]Switch board'!K338</f>
        <v>~</v>
      </c>
      <c r="G337" s="328"/>
    </row>
    <row r="338" customHeight="1" spans="1:7">
      <c r="A338" s="190" t="str">
        <f>'[1]Switch board'!$A339</f>
        <v>SW136.1</v>
      </c>
      <c r="B338" s="320" t="str">
        <f>'[1]Switch board'!$B339</f>
        <v>JXF 120100/25 (1.2mm*1.5mm)</v>
      </c>
      <c r="C338" s="266">
        <v>120</v>
      </c>
      <c r="D338" s="266">
        <v>100</v>
      </c>
      <c r="E338" s="266">
        <v>25</v>
      </c>
      <c r="F338" s="324">
        <f>'[1]Switch board'!K339</f>
        <v>1038.58333333333</v>
      </c>
      <c r="G338" s="328"/>
    </row>
    <row r="339" customHeight="1" spans="1:7">
      <c r="A339" s="190" t="str">
        <f>'[1]Switch board'!$A340</f>
        <v>SW137</v>
      </c>
      <c r="B339" s="320" t="str">
        <f>'[1]Switch board'!$B340</f>
        <v>STX4 4518 (1.2mm*1.5mm)</v>
      </c>
      <c r="C339" s="356">
        <v>45</v>
      </c>
      <c r="D339" s="356">
        <v>40</v>
      </c>
      <c r="E339" s="356">
        <v>18</v>
      </c>
      <c r="F339" s="324">
        <f>'[1]Switch board'!K340</f>
        <v>618.316666666667</v>
      </c>
      <c r="G339" s="328"/>
    </row>
    <row r="340" customHeight="1" spans="1:7">
      <c r="A340" s="190" t="str">
        <f>'[1]Switch board'!$A341</f>
        <v>SW138</v>
      </c>
      <c r="B340" s="320" t="str">
        <f>'[1]Switch board'!$B341</f>
        <v>STX5 620 (1.2mm*1.5mm)</v>
      </c>
      <c r="C340" s="356">
        <v>60</v>
      </c>
      <c r="D340" s="356">
        <v>50</v>
      </c>
      <c r="E340" s="356">
        <v>20</v>
      </c>
      <c r="F340" s="324">
        <f>'[1]Switch board'!K341</f>
        <v>955.320833333333</v>
      </c>
      <c r="G340" s="328"/>
    </row>
    <row r="341" ht="24" customHeight="1" spans="1:7">
      <c r="A341" s="190" t="str">
        <f>'[1]Switch board'!$A342</f>
        <v>SW139</v>
      </c>
      <c r="B341" s="320" t="str">
        <f>'[1]Switch board'!$B342</f>
        <v>STX6 620 (1.2mm*1.5mm)</v>
      </c>
      <c r="C341" s="356">
        <v>60</v>
      </c>
      <c r="D341" s="356">
        <v>60</v>
      </c>
      <c r="E341" s="356">
        <v>20</v>
      </c>
      <c r="F341" s="324">
        <f>'[1]Switch board'!K342</f>
        <v>1071.5</v>
      </c>
      <c r="G341" s="328"/>
    </row>
    <row r="342" ht="30" customHeight="1" spans="1:7">
      <c r="A342" s="190" t="str">
        <f>'[1]Switch board'!$A343</f>
        <v>SW140</v>
      </c>
      <c r="B342" s="320" t="str">
        <f>'[1]Switch board'!$B343</f>
        <v>STX6 720 (1.2mm*1.5mm)</v>
      </c>
      <c r="C342" s="356">
        <v>70</v>
      </c>
      <c r="D342" s="356">
        <v>60</v>
      </c>
      <c r="E342" s="356">
        <v>20</v>
      </c>
      <c r="F342" s="324">
        <f>'[1]Switch board'!K343</f>
        <v>1202.2</v>
      </c>
      <c r="G342" s="328"/>
    </row>
    <row r="343" spans="1:7">
      <c r="A343" s="190" t="str">
        <f>'[1]Switch board'!$A344</f>
        <v>SW141</v>
      </c>
      <c r="B343" s="320" t="str">
        <f>'[1]Switch board'!$B344</f>
        <v>STX7 820 (1.5mm*2mm)</v>
      </c>
      <c r="C343" s="356">
        <v>80</v>
      </c>
      <c r="D343" s="356">
        <v>70</v>
      </c>
      <c r="E343" s="356">
        <v>20</v>
      </c>
      <c r="F343" s="324">
        <f>'[1]Switch board'!K344</f>
        <v>1748.425</v>
      </c>
      <c r="G343" s="328"/>
    </row>
    <row r="344" spans="1:7">
      <c r="A344" s="190" t="str">
        <f>'[1]Switch board'!$A345</f>
        <v>SW142</v>
      </c>
      <c r="B344" s="320" t="str">
        <f>'[1]Switch board'!$B345</f>
        <v>STX8 1020 (1.5mm*2mm)</v>
      </c>
      <c r="C344" s="357">
        <v>100</v>
      </c>
      <c r="D344" s="357">
        <v>80</v>
      </c>
      <c r="E344" s="357">
        <v>20</v>
      </c>
      <c r="F344" s="324">
        <f>'[1]Switch board'!K345</f>
        <v>2321.375</v>
      </c>
      <c r="G344" s="328"/>
    </row>
    <row r="345" spans="1:7">
      <c r="A345" s="190" t="str">
        <f>'[1]Switch board'!$A346</f>
        <v>SW143</v>
      </c>
      <c r="B345" s="320" t="str">
        <f>'[1]Switch board'!$B346</f>
        <v>STX8 1025 (1.5mm*2mm)</v>
      </c>
      <c r="C345" s="266">
        <v>100</v>
      </c>
      <c r="D345" s="266">
        <v>80</v>
      </c>
      <c r="E345" s="266">
        <v>25</v>
      </c>
      <c r="F345" s="324">
        <f>'[1]Switch board'!K346</f>
        <v>2494.39166666667</v>
      </c>
      <c r="G345" s="331"/>
    </row>
    <row r="346" spans="1:7">
      <c r="A346" s="190" t="str">
        <f>'[1]Switch board'!$A347</f>
        <v>SW144</v>
      </c>
      <c r="B346" s="320" t="str">
        <f>'[1]Switch board'!$B347</f>
        <v>TT1 04</v>
      </c>
      <c r="C346" s="88" t="s">
        <v>478</v>
      </c>
      <c r="D346" s="73" t="s">
        <v>479</v>
      </c>
      <c r="E346" s="266"/>
      <c r="F346" s="324">
        <f>'[1]Switch board'!K347</f>
        <v>42</v>
      </c>
      <c r="G346" s="266"/>
    </row>
    <row r="347" spans="1:7">
      <c r="A347" s="190" t="str">
        <f>'[1]Switch board'!$A348</f>
        <v>SW145</v>
      </c>
      <c r="B347" s="320" t="str">
        <f>'[1]Switch board'!$B348</f>
        <v>TT2 04</v>
      </c>
      <c r="C347" s="88" t="s">
        <v>480</v>
      </c>
      <c r="D347" s="73"/>
      <c r="E347" s="266"/>
      <c r="F347" s="324">
        <f>'[1]Switch board'!K348</f>
        <v>47.5833333333333</v>
      </c>
      <c r="G347" s="266"/>
    </row>
    <row r="348" spans="1:7">
      <c r="A348" s="190" t="str">
        <f>'[1]Switch board'!$A349</f>
        <v>SW146</v>
      </c>
      <c r="B348" s="320" t="str">
        <f>'[1]Switch board'!$B349</f>
        <v>TT2 05</v>
      </c>
      <c r="C348" s="88" t="s">
        <v>481</v>
      </c>
      <c r="D348" s="73"/>
      <c r="E348" s="266"/>
      <c r="F348" s="324">
        <f>'[1]Switch board'!K349</f>
        <v>55.3333333333333</v>
      </c>
      <c r="G348" s="266"/>
    </row>
    <row r="349" spans="1:7">
      <c r="A349" s="190" t="str">
        <f>'[1]Switch board'!$A350</f>
        <v>SW147</v>
      </c>
      <c r="B349" s="320" t="str">
        <f>'[1]Switch board'!$B350</f>
        <v>TT1 06</v>
      </c>
      <c r="C349" s="88" t="s">
        <v>482</v>
      </c>
      <c r="D349" s="73"/>
      <c r="E349" s="266"/>
      <c r="F349" s="324">
        <f>'[1]Switch board'!K350</f>
        <v>63.0833333333333</v>
      </c>
      <c r="G349" s="266"/>
    </row>
    <row r="350" spans="1:7">
      <c r="A350" s="190" t="str">
        <f>'[1]Switch board'!$A351</f>
        <v>SW148</v>
      </c>
      <c r="B350" s="320" t="str">
        <f>'[1]Switch board'!$B351</f>
        <v>TB-AG-1115</v>
      </c>
      <c r="C350" s="241" t="s">
        <v>483</v>
      </c>
      <c r="D350" s="47" t="s">
        <v>484</v>
      </c>
      <c r="E350" s="266"/>
      <c r="F350" s="324">
        <f>'[1]Switch board'!K351</f>
        <v>10.4166666666667</v>
      </c>
      <c r="G350" s="266"/>
    </row>
    <row r="351" spans="1:7">
      <c r="A351" s="190" t="str">
        <f>'[1]Switch board'!$A352</f>
        <v>SW149</v>
      </c>
      <c r="B351" s="320" t="str">
        <f>'[1]Switch board'!$B352</f>
        <v>TB-AG-1419</v>
      </c>
      <c r="C351" s="241" t="s">
        <v>485</v>
      </c>
      <c r="D351" s="47"/>
      <c r="E351" s="266"/>
      <c r="F351" s="324">
        <f>'[1]Switch board'!K352</f>
        <v>17.3333333333333</v>
      </c>
      <c r="G351" s="266"/>
    </row>
    <row r="352" spans="1:7">
      <c r="A352" s="190" t="str">
        <f>'[1]Switch board'!$A353</f>
        <v>SW150</v>
      </c>
      <c r="B352" s="320" t="str">
        <f>'[1]Switch board'!$B353</f>
        <v>TB-AG-1924</v>
      </c>
      <c r="C352" s="241" t="s">
        <v>486</v>
      </c>
      <c r="D352" s="47"/>
      <c r="E352" s="266"/>
      <c r="F352" s="324">
        <f>'[1]Switch board'!K353</f>
        <v>25.8333333333333</v>
      </c>
      <c r="G352" s="266"/>
    </row>
    <row r="353" spans="1:7">
      <c r="A353" s="190" t="str">
        <f>'[1]Switch board'!$A354</f>
        <v>SW151</v>
      </c>
      <c r="B353" s="320" t="str">
        <f>'[1]Switch board'!$B354</f>
        <v>TB-AG-1924-1</v>
      </c>
      <c r="C353" s="241" t="s">
        <v>487</v>
      </c>
      <c r="D353" s="47"/>
      <c r="E353" s="266"/>
      <c r="F353" s="324">
        <f>'[1]Switch board'!K354</f>
        <v>36.8333333333333</v>
      </c>
      <c r="G353" s="266"/>
    </row>
    <row r="354" spans="1:7">
      <c r="A354" s="190" t="str">
        <f>'[1]Switch board'!$A355</f>
        <v>SW152</v>
      </c>
      <c r="B354" s="320" t="str">
        <f>'[1]Switch board'!$B355</f>
        <v>TB-AG-2230</v>
      </c>
      <c r="C354" s="241" t="s">
        <v>488</v>
      </c>
      <c r="D354" s="47"/>
      <c r="E354" s="266"/>
      <c r="F354" s="324">
        <f>'[1]Switch board'!K355</f>
        <v>50</v>
      </c>
      <c r="G354" s="266"/>
    </row>
    <row r="355" spans="1:7">
      <c r="A355" s="190" t="str">
        <f>'[1]Switch board'!$A356</f>
        <v>SW153</v>
      </c>
      <c r="B355" s="320" t="str">
        <f>'[1]Switch board'!$B356</f>
        <v>TB-AG-3038</v>
      </c>
      <c r="C355" s="241" t="s">
        <v>489</v>
      </c>
      <c r="D355" s="47"/>
      <c r="E355" s="266"/>
      <c r="F355" s="324">
        <f>'[1]Switch board'!K356</f>
        <v>72.25</v>
      </c>
      <c r="G355" s="266"/>
    </row>
    <row r="356" spans="1:7">
      <c r="A356" s="190" t="str">
        <f>'[1]Switch board'!$A357</f>
        <v>SW154</v>
      </c>
      <c r="B356" s="320" t="str">
        <f>'[1]Switch board'!$B357</f>
        <v>TB-AG-3038-1</v>
      </c>
      <c r="C356" s="241" t="s">
        <v>490</v>
      </c>
      <c r="D356" s="47"/>
      <c r="E356" s="266"/>
      <c r="F356" s="324">
        <f>'[1]Switch board'!K357</f>
        <v>93.0833333333333</v>
      </c>
      <c r="G356" s="266"/>
    </row>
    <row r="357" spans="1:7">
      <c r="A357" s="190" t="str">
        <f>'[1]Switch board'!$A358</f>
        <v>SW155</v>
      </c>
      <c r="B357" s="320" t="str">
        <f>'[1]Switch board'!$B358</f>
        <v>MEP4540/18 plexiglass door</v>
      </c>
      <c r="C357" s="241" t="s">
        <v>491</v>
      </c>
      <c r="D357" s="141" t="s">
        <v>492</v>
      </c>
      <c r="E357" s="266"/>
      <c r="F357" s="324">
        <f>'[1]Switch board'!K358</f>
        <v>212.5</v>
      </c>
      <c r="G357" s="266"/>
    </row>
    <row r="358" spans="1:7">
      <c r="A358" s="190" t="str">
        <f>'[1]Switch board'!$A359</f>
        <v>SW156</v>
      </c>
      <c r="B358" s="320" t="str">
        <f>'[1]Switch board'!$B359</f>
        <v>MEP6060/20 plexiglass door</v>
      </c>
      <c r="C358" s="241" t="s">
        <v>493</v>
      </c>
      <c r="D358" s="143"/>
      <c r="E358" s="266"/>
      <c r="F358" s="324">
        <f>'[1]Switch board'!K359</f>
        <v>336.222222222222</v>
      </c>
      <c r="G358" s="266"/>
    </row>
  </sheetData>
  <mergeCells count="54">
    <mergeCell ref="C9:C21"/>
    <mergeCell ref="C22:C36"/>
    <mergeCell ref="C37:C45"/>
    <mergeCell ref="C46:C60"/>
    <mergeCell ref="C74:C79"/>
    <mergeCell ref="C80:C97"/>
    <mergeCell ref="C98:C99"/>
    <mergeCell ref="C108:C111"/>
    <mergeCell ref="C113:C116"/>
    <mergeCell ref="C136:C144"/>
    <mergeCell ref="C147:C156"/>
    <mergeCell ref="C157:C162"/>
    <mergeCell ref="C163:C173"/>
    <mergeCell ref="C244:C245"/>
    <mergeCell ref="C246:C247"/>
    <mergeCell ref="C248:C253"/>
    <mergeCell ref="C254:C257"/>
    <mergeCell ref="C258:C263"/>
    <mergeCell ref="C264:C271"/>
    <mergeCell ref="C272:C277"/>
    <mergeCell ref="C278:C287"/>
    <mergeCell ref="C289:C297"/>
    <mergeCell ref="C308:C311"/>
    <mergeCell ref="D243:D245"/>
    <mergeCell ref="D346:D349"/>
    <mergeCell ref="D350:D356"/>
    <mergeCell ref="D357:D358"/>
    <mergeCell ref="G9:G21"/>
    <mergeCell ref="G22:G36"/>
    <mergeCell ref="G37:G45"/>
    <mergeCell ref="G46:G60"/>
    <mergeCell ref="G80:G97"/>
    <mergeCell ref="G98:G99"/>
    <mergeCell ref="G100:G102"/>
    <mergeCell ref="G103:G104"/>
    <mergeCell ref="G105:G107"/>
    <mergeCell ref="G110:G111"/>
    <mergeCell ref="G113:G116"/>
    <mergeCell ref="G118:G122"/>
    <mergeCell ref="G123:G127"/>
    <mergeCell ref="G128:G131"/>
    <mergeCell ref="G133:G134"/>
    <mergeCell ref="G137:G139"/>
    <mergeCell ref="G142:G146"/>
    <mergeCell ref="G147:G156"/>
    <mergeCell ref="G157:G162"/>
    <mergeCell ref="G163:G173"/>
    <mergeCell ref="G176:G178"/>
    <mergeCell ref="G181:G183"/>
    <mergeCell ref="G189:G190"/>
    <mergeCell ref="G191:G192"/>
    <mergeCell ref="G193:G194"/>
    <mergeCell ref="G246:G296"/>
    <mergeCell ref="G312:G345"/>
  </mergeCells>
  <pageMargins left="0.7" right="0.7" top="0.75" bottom="0.75" header="0.3" footer="0.3"/>
  <pageSetup paperSize="9" orientation="portrait" horizontalDpi="180" verticalDpi="180"/>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dimension ref="A1:T148"/>
  <sheetViews>
    <sheetView workbookViewId="0">
      <pane xSplit="2" ySplit="8" topLeftCell="C9" activePane="bottomRight" state="frozen"/>
      <selection/>
      <selection pane="topRight"/>
      <selection pane="bottomLeft"/>
      <selection pane="bottomRight" activeCell="G3" sqref="G3"/>
    </sheetView>
  </sheetViews>
  <sheetFormatPr defaultColWidth="9" defaultRowHeight="12"/>
  <cols>
    <col min="1" max="1" width="13.8571428571429" style="41" customWidth="1"/>
    <col min="2" max="2" width="30.7142857142857" style="269" customWidth="1"/>
    <col min="3" max="3" width="20.4285714285714" style="270" customWidth="1"/>
    <col min="4" max="4" width="25.4285714285714" style="270" customWidth="1"/>
    <col min="5" max="5" width="27.4285714285714" style="270" customWidth="1"/>
    <col min="6" max="6" width="16.2857142857143" style="39" customWidth="1"/>
    <col min="7" max="7" width="24.7142857142857" style="39" customWidth="1"/>
    <col min="8" max="8" width="11.4285714285714" style="39" customWidth="1"/>
    <col min="9" max="9" width="16" style="39" customWidth="1"/>
    <col min="10" max="10" width="16.2857142857143" style="39" customWidth="1"/>
    <col min="11" max="11" width="9.85714285714286" style="39" customWidth="1"/>
    <col min="12" max="12" width="12" style="39" customWidth="1"/>
    <col min="13" max="13" width="21.4285714285714" style="271" customWidth="1"/>
    <col min="14" max="14" width="9.85714285714286" style="39" customWidth="1"/>
    <col min="15" max="15" width="11" style="39" customWidth="1"/>
    <col min="16" max="16" width="38.1428571428571" style="39" customWidth="1"/>
    <col min="17" max="20" width="9.14285714285714" style="272"/>
    <col min="21" max="16384" width="9.14285714285714" style="39"/>
  </cols>
  <sheetData>
    <row r="1" ht="16.5" customHeight="1" spans="1:1">
      <c r="A1" s="7" t="s">
        <v>0</v>
      </c>
    </row>
    <row r="2" hidden="1"/>
    <row r="3" spans="1:1">
      <c r="A3" s="9" t="str">
        <f>'Switch board'!A3</f>
        <v>DATE :5.12.25</v>
      </c>
    </row>
    <row r="4" hidden="1"/>
    <row r="5" hidden="1"/>
    <row r="6" hidden="1"/>
    <row r="8" s="164" customFormat="1" ht="36" spans="1:20">
      <c r="A8" s="273" t="str">
        <f>'[1]FLAKE ICE'!$A8</f>
        <v>ITEM CODE</v>
      </c>
      <c r="B8" s="274" t="str">
        <f>'[1]FLAKE ICE'!$B8</f>
        <v>MODEL</v>
      </c>
      <c r="C8" s="275" t="s">
        <v>124</v>
      </c>
      <c r="D8" s="276" t="str">
        <f>'[1]FLAKE ICE'!$D8</f>
        <v>TON</v>
      </c>
      <c r="E8" s="276" t="str">
        <f>'[1]FLAKE ICE'!$E8</f>
        <v>Cooling capacity(kw/h)</v>
      </c>
      <c r="F8" s="43" t="str">
        <f>'[1]FLAKE ICE'!J8</f>
        <v>(RM) </v>
      </c>
      <c r="G8" s="277" t="str">
        <f>'[1]FLAKE ICE'!$M$8</f>
        <v>Rotary cond unit</v>
      </c>
      <c r="H8" s="278" t="str">
        <f>'[1]FLAKE ICE'!O8</f>
        <v>highly complete set c/w bin</v>
      </c>
      <c r="I8" s="288" t="str">
        <f>'[1]FLAKE ICE'!$Q$8</f>
        <v>highly Complete set w/o bin</v>
      </c>
      <c r="J8" s="289" t="str">
        <f>'[1]FLAKE ICE'!$R8</f>
        <v>copeland scroll</v>
      </c>
      <c r="K8" s="290" t="str">
        <f>'[1]FLAKE ICE'!$T8</f>
        <v>copeland complete set c/w bin</v>
      </c>
      <c r="L8" s="291" t="str">
        <f>'[1]FLAKE ICE'!$V8</f>
        <v>copeland Complete set w/o bin</v>
      </c>
      <c r="M8" s="292" t="str">
        <f>'[1]FLAKE ICE'!$W8</f>
        <v>WELZER Cond unit</v>
      </c>
      <c r="N8" s="290" t="str">
        <f>'[1]FLAKE ICE'!$Y8</f>
        <v>complete set c/w bin</v>
      </c>
      <c r="O8" s="291" t="str">
        <f>'[1]FLAKE ICE'!$AA8</f>
        <v>Complete set w/o bin</v>
      </c>
      <c r="P8" s="293" t="s">
        <v>187</v>
      </c>
      <c r="Q8" s="299"/>
      <c r="R8" s="299"/>
      <c r="S8" s="299"/>
      <c r="T8" s="299"/>
    </row>
    <row r="9" s="164" customFormat="1" customHeight="1" spans="1:20">
      <c r="A9" s="279" t="str">
        <f>'[1]FLAKE ICE'!$A9</f>
        <v>FLA001.1</v>
      </c>
      <c r="B9" s="280" t="str">
        <f>'[1]FLAKE ICE'!$B9</f>
        <v>F0.3T</v>
      </c>
      <c r="C9" s="58" t="s">
        <v>494</v>
      </c>
      <c r="D9" s="143" t="str">
        <f>'[1]FLAKE ICE'!D9</f>
        <v>RCX1034,TS-02</v>
      </c>
      <c r="E9" s="143">
        <f>'[1]FLAKE ICE'!E9</f>
        <v>1.9</v>
      </c>
      <c r="F9" s="281">
        <f>'[1]FLAKE ICE'!J9</f>
        <v>4988.19520506268</v>
      </c>
      <c r="G9" s="282" t="str">
        <f>'[1]FLAKE ICE'!$M9</f>
        <v>PH310M2CS-4KTH</v>
      </c>
      <c r="H9" s="281">
        <f>'[1]FLAKE ICE'!$O9</f>
        <v>10778.8496533266</v>
      </c>
      <c r="I9" s="285">
        <f>'[1]FLAKE ICE'!$Q9</f>
        <v>10105.4564550918</v>
      </c>
      <c r="J9" s="285" t="str">
        <f>'[1]FLAKE ICE'!$R9</f>
        <v>ZB15 cw cu32qc</v>
      </c>
      <c r="K9" s="281">
        <f>'[1]FLAKE ICE'!$T9</f>
        <v>13403.0420311363</v>
      </c>
      <c r="L9" s="294">
        <f>'[1]FLAKE ICE'!$V9</f>
        <v>11538.4407689447</v>
      </c>
      <c r="M9" s="42"/>
      <c r="N9" s="294"/>
      <c r="O9" s="294"/>
      <c r="P9" s="295"/>
      <c r="Q9" s="299"/>
      <c r="R9" s="299"/>
      <c r="S9" s="299"/>
      <c r="T9" s="299"/>
    </row>
    <row r="10" s="188" customFormat="1" ht="15" customHeight="1" spans="1:20">
      <c r="A10" s="279" t="str">
        <f>'[1]FLAKE ICE'!$A11</f>
        <v>FLA001</v>
      </c>
      <c r="B10" s="280" t="str">
        <f>'[1]FLAKE ICE'!$B11</f>
        <v>F0.5T</v>
      </c>
      <c r="C10" s="59"/>
      <c r="D10" s="143" t="str">
        <f>'[1]FLAKE ICE'!D11</f>
        <v>RCX2434,3134(TX2-3,TS2-4)</v>
      </c>
      <c r="E10" s="143">
        <f>'[1]FLAKE ICE'!E11</f>
        <v>3.2</v>
      </c>
      <c r="F10" s="281">
        <f>'[1]FLAKE ICE'!J11</f>
        <v>5985.5421686747</v>
      </c>
      <c r="G10" s="282" t="str">
        <f>'[1]FLAKE ICE'!$M11</f>
        <v>DTH488LC3-3ph</v>
      </c>
      <c r="H10" s="281">
        <f>'[1]FLAKE ICE'!$O11</f>
        <v>13930.979469403</v>
      </c>
      <c r="I10" s="285">
        <f>'[1]FLAKE ICE'!$Q11</f>
        <v>10918.9312766319</v>
      </c>
      <c r="J10" s="285" t="str">
        <f>'[1]FLAKE ICE'!$R11</f>
        <v>ZB21 cw cu40qc</v>
      </c>
      <c r="K10" s="281">
        <f>'[1]FLAKE ICE'!$T11</f>
        <v>15792.6992512431</v>
      </c>
      <c r="L10" s="294">
        <f>'[1]FLAKE ICE'!$V11</f>
        <v>12780.6510584721</v>
      </c>
      <c r="M10" s="42"/>
      <c r="N10" s="294"/>
      <c r="O10" s="294"/>
      <c r="P10" s="296"/>
      <c r="Q10" s="300"/>
      <c r="R10" s="300"/>
      <c r="S10" s="300"/>
      <c r="T10" s="301"/>
    </row>
    <row r="11" s="188" customFormat="1" ht="14.25" customHeight="1" spans="1:20">
      <c r="A11" s="279" t="str">
        <f>'[1]FLAKE ICE'!$A12</f>
        <v>FLA002</v>
      </c>
      <c r="B11" s="280" t="str">
        <f>'[1]FLAKE ICE'!$B12</f>
        <v>F1T</v>
      </c>
      <c r="C11" s="59"/>
      <c r="D11" s="143" t="str">
        <f>'[1]FLAKE ICE'!D12</f>
        <v>RCX4734(TX2-5,TS2-6)</v>
      </c>
      <c r="E11" s="143">
        <f>'[1]FLAKE ICE'!E12</f>
        <v>6.5</v>
      </c>
      <c r="F11" s="281">
        <f>'[1]FLAKE ICE'!J12</f>
        <v>9855.56772544724</v>
      </c>
      <c r="G11" s="282" t="str">
        <f>'[1]FLAKE ICE'!$M12</f>
        <v>DTE752LC3-3ph</v>
      </c>
      <c r="H11" s="281">
        <f>'[1]FLAKE ICE'!$O12</f>
        <v>19980.3902922748</v>
      </c>
      <c r="I11" s="285">
        <f>'[1]FLAKE ICE'!$Q12</f>
        <v>17684.462413179</v>
      </c>
      <c r="J11" s="285" t="str">
        <f>'[1]FLAKE ICE'!$R12</f>
        <v>ZB45 cw cu72bqc</v>
      </c>
      <c r="K11" s="281">
        <f>'[1]FLAKE ICE'!$T12</f>
        <v>22274.059067675</v>
      </c>
      <c r="L11" s="294">
        <f>'[1]FLAKE ICE'!$V12</f>
        <v>19262.0108749039</v>
      </c>
      <c r="M11" s="42" t="str">
        <f>'[1]FLAKE ICE'!$W12</f>
        <v>B4DES5Y cw cu72bqc</v>
      </c>
      <c r="N11" s="294">
        <f>'[1]FLAKE ICE'!$Y12</f>
        <v>23152.8001753504</v>
      </c>
      <c r="O11" s="294">
        <f>'[1]FLAKE ICE'!$AA12</f>
        <v>20140.7519825793</v>
      </c>
      <c r="P11" s="296"/>
      <c r="Q11" s="300"/>
      <c r="R11" s="300"/>
      <c r="S11" s="300"/>
      <c r="T11" s="301"/>
    </row>
    <row r="12" s="188" customFormat="1" ht="14.25" customHeight="1" spans="1:20">
      <c r="A12" s="279" t="str">
        <f>'[1]FLAKE ICE'!$A13</f>
        <v>FLA003</v>
      </c>
      <c r="B12" s="280" t="str">
        <f>'[1]FLAKE ICE'!$B13</f>
        <v>F1.5T</v>
      </c>
      <c r="C12" s="59"/>
      <c r="D12" s="143" t="str">
        <f>'[1]FLAKE ICE'!D13</f>
        <v>TGES5</v>
      </c>
      <c r="E12" s="143">
        <f>'[1]FLAKE ICE'!E13</f>
        <v>9.8</v>
      </c>
      <c r="F12" s="281">
        <f>'[1]FLAKE ICE'!J13</f>
        <v>10952.9025191676</v>
      </c>
      <c r="G12" s="282" t="str">
        <f>'[1]FLAKE ICE'!$M13</f>
        <v>C-SCN603H8T cw cu125Bqc</v>
      </c>
      <c r="H12" s="281">
        <f>'[1]FLAKE ICE'!$O13</f>
        <v>27901.5990643911</v>
      </c>
      <c r="I12" s="285">
        <f>'[1]FLAKE ICE'!$Q13</f>
        <v>23634.5307912987</v>
      </c>
      <c r="J12" s="285" t="str">
        <f>'[1]FLAKE ICE'!$R13</f>
        <v>ZFI36 cw cu125Bqc</v>
      </c>
      <c r="K12" s="281">
        <f>'[1]FLAKE ICE'!$T13</f>
        <v>29933.0196585107</v>
      </c>
      <c r="L12" s="294">
        <f>'[1]FLAKE ICE'!$V13</f>
        <v>25665.9513854183</v>
      </c>
      <c r="M12" s="42" t="str">
        <f>'[1]FLAKE ICE'!$W13</f>
        <v>B4TES9Y cw cu125qc</v>
      </c>
      <c r="N12" s="294">
        <f>'[1]FLAKE ICE'!$Y13</f>
        <v>31564.2635995285</v>
      </c>
      <c r="O12" s="294">
        <f>'[1]FLAKE ICE'!$AA13</f>
        <v>27297.1953264361</v>
      </c>
      <c r="P12" s="296"/>
      <c r="Q12" s="300"/>
      <c r="R12" s="300"/>
      <c r="S12" s="300"/>
      <c r="T12" s="301"/>
    </row>
    <row r="13" s="188" customFormat="1" spans="1:20">
      <c r="A13" s="279" t="str">
        <f>'[1]FLAKE ICE'!$A14</f>
        <v>FLA004</v>
      </c>
      <c r="B13" s="280" t="str">
        <f>'[1]FLAKE ICE'!$B14</f>
        <v>F2T</v>
      </c>
      <c r="C13" s="59"/>
      <c r="D13" s="143" t="str">
        <f>'[1]FLAKE ICE'!D14</f>
        <v>TGES7.5,SCX0857</v>
      </c>
      <c r="E13" s="143">
        <f>'[1]FLAKE ICE'!E14</f>
        <v>13</v>
      </c>
      <c r="F13" s="281">
        <f>'[1]FLAKE ICE'!J14</f>
        <v>16099.4470763668</v>
      </c>
      <c r="G13" s="282" t="str">
        <f>'[1]FLAKE ICE'!$M14</f>
        <v>C-SCN903H8T cw cu144Bqc</v>
      </c>
      <c r="H13" s="281">
        <f>'[1]FLAKE ICE'!$O14</f>
        <v>35811.18041456</v>
      </c>
      <c r="I13" s="285">
        <f>'[1]FLAKE ICE'!$Q14</f>
        <v>31396.9718561886</v>
      </c>
      <c r="J13" s="285" t="str">
        <f>'[1]FLAKE ICE'!$R14</f>
        <v>ZFI50 cw cu144Bqc</v>
      </c>
      <c r="K13" s="281">
        <f>'[1]FLAKE ICE'!$T14</f>
        <v>37320.0280712005</v>
      </c>
      <c r="L13" s="294">
        <f>'[1]FLAKE ICE'!$V14</f>
        <v>34192.7170325256</v>
      </c>
      <c r="M13" s="42" t="str">
        <f>'[1]FLAKE ICE'!$W14</f>
        <v>B4PES12Y cw cu144qc</v>
      </c>
      <c r="N13" s="294">
        <f>'[1]FLAKE ICE'!$Y14</f>
        <v>39211.2186080368</v>
      </c>
      <c r="O13" s="294">
        <f>'[1]FLAKE ICE'!$AA14</f>
        <v>34797.0100496654</v>
      </c>
      <c r="P13" s="296"/>
      <c r="Q13" s="300"/>
      <c r="R13" s="300"/>
      <c r="S13" s="300"/>
      <c r="T13" s="301"/>
    </row>
    <row r="14" s="188" customFormat="1" spans="1:20">
      <c r="A14" s="279" t="str">
        <f>'[1]FLAKE ICE'!$A15</f>
        <v>FLA005</v>
      </c>
      <c r="B14" s="280" t="str">
        <f>'[1]FLAKE ICE'!$B15</f>
        <v>F3T</v>
      </c>
      <c r="C14" s="59"/>
      <c r="D14" s="143" t="str">
        <f>'[1]FLAKE ICE'!D15</f>
        <v>2*TGES5</v>
      </c>
      <c r="E14" s="143">
        <f>'[1]FLAKE ICE'!E15</f>
        <v>19.5</v>
      </c>
      <c r="F14" s="281">
        <f>'[1]FLAKE ICE'!J15</f>
        <v>19662.4394621201</v>
      </c>
      <c r="G14" s="283" t="str">
        <f>'[1]FLAKE ICE'!$M15</f>
        <v>1TON CSBN453 cw cu72Bqc</v>
      </c>
      <c r="H14" s="281">
        <f>'[1]FLAKE ICE'!$O15</f>
        <v>22345.1031255367</v>
      </c>
      <c r="I14" s="285">
        <f>'[1]FLAKE ICE'!$Q15</f>
        <v>18078.0348524443</v>
      </c>
      <c r="J14" s="285" t="str">
        <f>'[1]FLAKE ICE'!$R15</f>
        <v>ZFI59 cw cu160qc</v>
      </c>
      <c r="K14" s="281"/>
      <c r="L14" s="294">
        <f>'[1]FLAKE ICE'!$V15</f>
        <v>40309.1181594996</v>
      </c>
      <c r="M14" s="42" t="str">
        <f>'[1]FLAKE ICE'!$W15</f>
        <v>B4nes14Y c/w cu160qc</v>
      </c>
      <c r="N14" s="294" t="str">
        <f>'[1]FLAKE ICE'!$Y15</f>
        <v>~</v>
      </c>
      <c r="O14" s="294">
        <f>'[1]FLAKE ICE'!$AA15</f>
        <v>39439.3104040275</v>
      </c>
      <c r="P14" s="296"/>
      <c r="Q14" s="300"/>
      <c r="R14" s="300"/>
      <c r="S14" s="300"/>
      <c r="T14" s="301"/>
    </row>
    <row r="15" s="188" customFormat="1" spans="1:20">
      <c r="A15" s="279" t="str">
        <f>'[1]FLAKE ICE'!$A16</f>
        <v>FLA006</v>
      </c>
      <c r="B15" s="280" t="str">
        <f>'[1]FLAKE ICE'!$B16</f>
        <v>F4T</v>
      </c>
      <c r="C15" s="59"/>
      <c r="D15" s="143" t="str">
        <f>'[1]FLAKE ICE'!D16</f>
        <v>2*TGES5</v>
      </c>
      <c r="E15" s="143">
        <f>'[1]FLAKE ICE'!E16</f>
        <v>26</v>
      </c>
      <c r="F15" s="281" t="str">
        <f>'[1]FLAKE ICE'!J16</f>
        <v>~</v>
      </c>
      <c r="G15" s="282"/>
      <c r="H15" s="281"/>
      <c r="I15" s="285"/>
      <c r="J15" s="285" t="str">
        <f>'[1]FLAKE ICE'!$R16</f>
        <v>ZFI68 cw cu200qc</v>
      </c>
      <c r="K15" s="281"/>
      <c r="L15" s="294">
        <f>'[1]FLAKE ICE'!$V16</f>
        <v>52454.0331908907</v>
      </c>
      <c r="M15" s="42" t="str">
        <f>'[1]FLAKE ICE'!$W16</f>
        <v>B4HE18Y c/w cu200qc</v>
      </c>
      <c r="N15" s="294" t="str">
        <f>'[1]FLAKE ICE'!$Y16</f>
        <v>~</v>
      </c>
      <c r="O15" s="294">
        <f>'[1]FLAKE ICE'!$AA16</f>
        <v>54501.9613916001</v>
      </c>
      <c r="P15" s="296"/>
      <c r="Q15" s="302"/>
      <c r="R15" s="302"/>
      <c r="S15" s="300"/>
      <c r="T15" s="301"/>
    </row>
    <row r="16" s="188" customFormat="1" spans="1:20">
      <c r="A16" s="279" t="str">
        <f>'[1]FLAKE ICE'!$A17</f>
        <v>FLA007</v>
      </c>
      <c r="B16" s="280" t="str">
        <f>'[1]FLAKE ICE'!$B17</f>
        <v>F5T</v>
      </c>
      <c r="C16" s="59"/>
      <c r="D16" s="143" t="str">
        <f>'[1]FLAKE ICE'!D17</f>
        <v>2*SCX0857,2*TGES7.5</v>
      </c>
      <c r="E16" s="143">
        <f>'[1]FLAKE ICE'!E17</f>
        <v>32.5</v>
      </c>
      <c r="F16" s="281">
        <f>'[1]FLAKE ICE'!J17</f>
        <v>30351.41661938</v>
      </c>
      <c r="G16" s="282"/>
      <c r="H16" s="281"/>
      <c r="I16" s="285"/>
      <c r="J16" s="285" t="str">
        <f>'[1]FLAKE ICE'!$R17</f>
        <v>ZFI122 cw cu300qc</v>
      </c>
      <c r="K16" s="281"/>
      <c r="L16" s="294">
        <f>'[1]FLAKE ICE'!$V17</f>
        <v>67050.9274434564</v>
      </c>
      <c r="M16" s="42" t="str">
        <f>'[1]FLAKE ICE'!$W17</f>
        <v>B6GE34Y c/w cu300qc</v>
      </c>
      <c r="N16" s="294" t="str">
        <f>'[1]FLAKE ICE'!$Y17</f>
        <v>~</v>
      </c>
      <c r="O16" s="294">
        <f>'[1]FLAKE ICE'!$AA17</f>
        <v>65057.2987340233</v>
      </c>
      <c r="P16" s="296"/>
      <c r="Q16" s="302"/>
      <c r="R16" s="302"/>
      <c r="S16" s="300"/>
      <c r="T16" s="301"/>
    </row>
    <row r="17" s="188" customFormat="1" customHeight="1" spans="1:20">
      <c r="A17" s="279" t="str">
        <f>'[1]FLAKE ICE'!$A18</f>
        <v>FLA008</v>
      </c>
      <c r="B17" s="280" t="str">
        <f>'[1]FLAKE ICE'!$B18</f>
        <v>F6T</v>
      </c>
      <c r="C17" s="59"/>
      <c r="D17" s="143" t="str">
        <f>'[1]FLAKE ICE'!D18</f>
        <v>3*TGES5</v>
      </c>
      <c r="E17" s="143">
        <f>'[1]FLAKE ICE'!E18</f>
        <v>39</v>
      </c>
      <c r="F17" s="281">
        <f>'[1]FLAKE ICE'!J18</f>
        <v>31671.0434289183</v>
      </c>
      <c r="G17" s="282"/>
      <c r="H17" s="281"/>
      <c r="I17" s="285"/>
      <c r="J17" s="285" t="str">
        <f>'[1]FLAKE ICE'!$R18</f>
        <v>ZFI122 cw cu300qc</v>
      </c>
      <c r="K17" s="281"/>
      <c r="L17" s="294">
        <f>'[1]FLAKE ICE'!$V18</f>
        <v>68474.7114869842</v>
      </c>
      <c r="M17" s="42" t="str">
        <f>'[1]FLAKE ICE'!$W18</f>
        <v>B6GE34Y c/w cu300qc</v>
      </c>
      <c r="N17" s="294" t="str">
        <f>'[1]FLAKE ICE'!$Y18</f>
        <v>~</v>
      </c>
      <c r="O17" s="294">
        <f>'[1]FLAKE ICE'!$AA18</f>
        <v>66481.0827775511</v>
      </c>
      <c r="P17" s="296"/>
      <c r="Q17" s="302"/>
      <c r="R17" s="302"/>
      <c r="S17" s="300"/>
      <c r="T17" s="301"/>
    </row>
    <row r="18" s="188" customFormat="1" spans="1:20">
      <c r="A18" s="279" t="str">
        <f>'[1]FLAKE ICE'!$A19</f>
        <v>FLA009</v>
      </c>
      <c r="B18" s="280" t="str">
        <f>'[1]FLAKE ICE'!$B19</f>
        <v>F8T</v>
      </c>
      <c r="C18" s="59"/>
      <c r="D18" s="143">
        <f>'[1]FLAKE ICE'!D19</f>
        <v>0</v>
      </c>
      <c r="E18" s="143">
        <f>'[1]FLAKE ICE'!E19</f>
        <v>0</v>
      </c>
      <c r="F18" s="281">
        <f>'[1]FLAKE ICE'!J19</f>
        <v>51465.4455719922</v>
      </c>
      <c r="G18" s="284"/>
      <c r="H18" s="285"/>
      <c r="I18" s="285"/>
      <c r="J18" s="285"/>
      <c r="K18" s="285"/>
      <c r="L18" s="294"/>
      <c r="M18" s="42" t="str">
        <f>'[1]FLAKE ICE'!$W19</f>
        <v>SW3L 3000</v>
      </c>
      <c r="N18" s="294">
        <f>'[1]FLAKE ICE'!$Y19</f>
        <v>0</v>
      </c>
      <c r="O18" s="294">
        <f>'[1]FLAKE ICE'!$AA19</f>
        <v>99165.8270938773</v>
      </c>
      <c r="P18" s="296"/>
      <c r="Q18" s="302"/>
      <c r="R18" s="302"/>
      <c r="S18" s="300"/>
      <c r="T18" s="301"/>
    </row>
    <row r="19" s="188" customFormat="1" spans="1:20">
      <c r="A19" s="279" t="str">
        <f>'[1]FLAKE ICE'!$A20</f>
        <v>FLA010</v>
      </c>
      <c r="B19" s="280" t="str">
        <f>'[1]FLAKE ICE'!$B20</f>
        <v>F10T</v>
      </c>
      <c r="C19" s="59"/>
      <c r="D19" s="143">
        <f>'[1]FLAKE ICE'!D20</f>
        <v>0</v>
      </c>
      <c r="E19" s="143">
        <f>'[1]FLAKE ICE'!E20</f>
        <v>0</v>
      </c>
      <c r="F19" s="281">
        <f>'[1]FLAKE ICE'!J20</f>
        <v>55424.326000607</v>
      </c>
      <c r="G19" s="286"/>
      <c r="H19" s="285"/>
      <c r="I19" s="285"/>
      <c r="J19" s="285"/>
      <c r="K19" s="285"/>
      <c r="L19" s="294"/>
      <c r="M19" s="42" t="str">
        <f>'[1]FLAKE ICE'!$W20</f>
        <v>SW3L 4000</v>
      </c>
      <c r="N19" s="294">
        <f>'[1]FLAKE ICE'!$Y20</f>
        <v>0</v>
      </c>
      <c r="O19" s="294">
        <f>'[1]FLAKE ICE'!$AA20</f>
        <v>131267.662390851</v>
      </c>
      <c r="P19" s="296"/>
      <c r="Q19" s="302"/>
      <c r="R19" s="302"/>
      <c r="S19" s="300"/>
      <c r="T19" s="301"/>
    </row>
    <row r="20" s="188" customFormat="1" spans="1:20">
      <c r="A20" s="279" t="str">
        <f>'[1]FLAKE ICE'!$A21</f>
        <v>FLA011</v>
      </c>
      <c r="B20" s="280" t="str">
        <f>'[1]FLAKE ICE'!$B21</f>
        <v>F12T</v>
      </c>
      <c r="C20" s="59"/>
      <c r="D20" s="143">
        <f>'[1]FLAKE ICE'!D21</f>
        <v>0</v>
      </c>
      <c r="E20" s="143">
        <f>'[1]FLAKE ICE'!E21</f>
        <v>0</v>
      </c>
      <c r="F20" s="281">
        <f>'[1]FLAKE ICE'!J21</f>
        <v>59383.2064292218</v>
      </c>
      <c r="G20" s="286"/>
      <c r="H20" s="287"/>
      <c r="I20" s="285"/>
      <c r="J20" s="285"/>
      <c r="K20" s="285"/>
      <c r="L20" s="294"/>
      <c r="M20" s="42" t="str">
        <f>'[1]FLAKE ICE'!$W21</f>
        <v>SW3L 5000</v>
      </c>
      <c r="N20" s="294">
        <f>'[1]FLAKE ICE'!$Y21</f>
        <v>0</v>
      </c>
      <c r="O20" s="294">
        <f>'[1]FLAKE ICE'!$AA21</f>
        <v>151310.335734767</v>
      </c>
      <c r="P20" s="296"/>
      <c r="Q20" s="302"/>
      <c r="R20" s="302"/>
      <c r="S20" s="300"/>
      <c r="T20" s="301"/>
    </row>
    <row r="21" s="188" customFormat="1" spans="1:20">
      <c r="A21" s="279" t="str">
        <f>'[1]FLAKE ICE'!$A22</f>
        <v>FLA010.01</v>
      </c>
      <c r="B21" s="280" t="str">
        <f>'[1]FLAKE ICE'!$B22</f>
        <v>F15T</v>
      </c>
      <c r="C21" s="59"/>
      <c r="D21" s="143">
        <f>'[1]FLAKE ICE'!D22</f>
        <v>0</v>
      </c>
      <c r="E21" s="143">
        <f>'[1]FLAKE ICE'!E22</f>
        <v>0</v>
      </c>
      <c r="F21" s="281">
        <f>'[1]FLAKE ICE'!J22</f>
        <v>69940.2209055279</v>
      </c>
      <c r="G21" s="286"/>
      <c r="H21" s="287">
        <f>'[1]FLAKE ICE'!N25</f>
        <v>700</v>
      </c>
      <c r="I21" s="285"/>
      <c r="J21" s="285"/>
      <c r="K21" s="285"/>
      <c r="L21" s="294"/>
      <c r="M21" s="42" t="str">
        <f>'[1]FLAKE ICE'!$W22</f>
        <v>SW3L 6000</v>
      </c>
      <c r="N21" s="294">
        <f>'[1]FLAKE ICE'!$Y22</f>
        <v>0</v>
      </c>
      <c r="O21" s="294">
        <f>'[1]FLAKE ICE'!$AA22</f>
        <v>163527.302933461</v>
      </c>
      <c r="P21" s="296"/>
      <c r="Q21" s="302"/>
      <c r="R21" s="302"/>
      <c r="S21" s="300"/>
      <c r="T21" s="301"/>
    </row>
    <row r="22" s="188" customFormat="1" spans="1:20">
      <c r="A22" s="279" t="str">
        <f>'[1]FLAKE ICE'!$A23</f>
        <v>FLA010.02</v>
      </c>
      <c r="B22" s="280" t="str">
        <f>'[1]FLAKE ICE'!$B23</f>
        <v>F20T</v>
      </c>
      <c r="C22" s="60"/>
      <c r="D22" s="143">
        <f>'[1]FLAKE ICE'!D23</f>
        <v>0</v>
      </c>
      <c r="E22" s="143">
        <f>'[1]FLAKE ICE'!E23</f>
        <v>0</v>
      </c>
      <c r="F22" s="281">
        <f>'[1]FLAKE ICE'!J23</f>
        <v>75218.728143681</v>
      </c>
      <c r="G22" s="286"/>
      <c r="H22" s="287">
        <f>'[1]FLAKE ICE'!N26</f>
        <v>900</v>
      </c>
      <c r="I22" s="285"/>
      <c r="J22" s="285"/>
      <c r="K22" s="285"/>
      <c r="L22" s="294"/>
      <c r="M22" s="42" t="str">
        <f>'[1]FLAKE ICE'!$W23</f>
        <v>SW3L 8000</v>
      </c>
      <c r="N22" s="294">
        <f>'[1]FLAKE ICE'!$Y23</f>
        <v>0</v>
      </c>
      <c r="O22" s="294">
        <f>'[1]FLAKE ICE'!$AA23</f>
        <v>201218.362879754</v>
      </c>
      <c r="P22" s="296"/>
      <c r="Q22" s="302"/>
      <c r="R22" s="302"/>
      <c r="S22" s="300"/>
      <c r="T22" s="301"/>
    </row>
    <row r="23" s="188" customFormat="1" customHeight="1" spans="1:20">
      <c r="A23" s="279" t="str">
        <f>'[1]FLAKE ICE'!$A24</f>
        <v>FLA010.05</v>
      </c>
      <c r="B23" s="280" t="str">
        <f>'[1]FLAKE ICE'!$B24</f>
        <v>STF0.5T</v>
      </c>
      <c r="C23" s="58" t="s">
        <v>495</v>
      </c>
      <c r="D23" s="143" t="str">
        <f>'[1]FLAKE ICE'!D24</f>
        <v>RCX2434,3134(TX2-3,TS2-4)</v>
      </c>
      <c r="E23" s="143">
        <f>'[1]FLAKE ICE'!E24</f>
        <v>3.2</v>
      </c>
      <c r="F23" s="281">
        <f>'[1]FLAKE ICE'!J24</f>
        <v>6912.33090710519</v>
      </c>
      <c r="G23" s="286"/>
      <c r="H23" s="287">
        <f>'[1]FLAKE ICE'!N27</f>
        <v>1750</v>
      </c>
      <c r="I23" s="285"/>
      <c r="J23" s="285"/>
      <c r="K23" s="285"/>
      <c r="L23" s="293"/>
      <c r="M23" s="297"/>
      <c r="N23" s="294"/>
      <c r="O23" s="294"/>
      <c r="P23" s="296"/>
      <c r="Q23" s="302"/>
      <c r="R23" s="302"/>
      <c r="S23" s="300"/>
      <c r="T23" s="301"/>
    </row>
    <row r="24" s="188" customFormat="1" spans="1:20">
      <c r="A24" s="279" t="str">
        <f>'[1]FLAKE ICE'!$A25</f>
        <v>FLA010.06</v>
      </c>
      <c r="B24" s="280" t="str">
        <f>'[1]FLAKE ICE'!$B25</f>
        <v>STF1T</v>
      </c>
      <c r="C24" s="59"/>
      <c r="D24" s="143" t="str">
        <f>'[1]FLAKE ICE'!D25</f>
        <v>RCX4734(TX2-5,TS2-6)</v>
      </c>
      <c r="E24" s="143">
        <f>'[1]FLAKE ICE'!E25</f>
        <v>6.5</v>
      </c>
      <c r="F24" s="281">
        <f>'[1]FLAKE ICE'!J25</f>
        <v>11480.7532429829</v>
      </c>
      <c r="G24" s="286"/>
      <c r="H24" s="287">
        <f>'[1]FLAKE ICE'!N28</f>
        <v>2100</v>
      </c>
      <c r="I24" s="285"/>
      <c r="J24" s="285"/>
      <c r="K24" s="285"/>
      <c r="L24" s="293"/>
      <c r="M24" s="297"/>
      <c r="N24" s="294"/>
      <c r="O24" s="294"/>
      <c r="P24" s="296"/>
      <c r="Q24" s="302"/>
      <c r="R24" s="302"/>
      <c r="S24" s="300"/>
      <c r="T24" s="301"/>
    </row>
    <row r="25" s="188" customFormat="1" spans="1:20">
      <c r="A25" s="279" t="str">
        <f>'[1]FLAKE ICE'!$A26</f>
        <v>FLA010.07</v>
      </c>
      <c r="B25" s="280" t="str">
        <f>'[1]FLAKE ICE'!$B26</f>
        <v>STF1.5T</v>
      </c>
      <c r="C25" s="59"/>
      <c r="D25" s="143" t="str">
        <f>'[1]FLAKE ICE'!D26</f>
        <v>TGES5</v>
      </c>
      <c r="E25" s="143">
        <f>'[1]FLAKE ICE'!E26</f>
        <v>9.8</v>
      </c>
      <c r="F25" s="281">
        <f>'[1]FLAKE ICE'!J26</f>
        <v>13935.2591087241</v>
      </c>
      <c r="G25" s="286"/>
      <c r="H25" s="287">
        <f>'[1]FLAKE ICE'!N29</f>
        <v>2900</v>
      </c>
      <c r="I25" s="285"/>
      <c r="J25" s="285"/>
      <c r="K25" s="285"/>
      <c r="L25" s="293"/>
      <c r="M25" s="297"/>
      <c r="N25" s="294"/>
      <c r="O25" s="294"/>
      <c r="P25" s="296"/>
      <c r="Q25" s="302"/>
      <c r="R25" s="302"/>
      <c r="S25" s="300"/>
      <c r="T25" s="301"/>
    </row>
    <row r="26" s="188" customFormat="1" spans="1:20">
      <c r="A26" s="279" t="str">
        <f>'[1]FLAKE ICE'!$A27</f>
        <v>FLA010.08</v>
      </c>
      <c r="B26" s="280" t="str">
        <f>'[1]FLAKE ICE'!$B27</f>
        <v>STF2T</v>
      </c>
      <c r="C26" s="59"/>
      <c r="D26" s="143" t="str">
        <f>'[1]FLAKE ICE'!D27</f>
        <v>TGES7.5,SCX0857</v>
      </c>
      <c r="E26" s="143">
        <f>'[1]FLAKE ICE'!E27</f>
        <v>13</v>
      </c>
      <c r="F26" s="281">
        <f>'[1]FLAKE ICE'!J27</f>
        <v>18580.3454782987</v>
      </c>
      <c r="G26" s="286"/>
      <c r="H26" s="287">
        <f>'[1]FLAKE ICE'!N30</f>
        <v>3000</v>
      </c>
      <c r="I26" s="285"/>
      <c r="J26" s="285"/>
      <c r="K26" s="285"/>
      <c r="L26" s="293"/>
      <c r="M26" s="297"/>
      <c r="N26" s="294"/>
      <c r="O26" s="294"/>
      <c r="P26" s="296"/>
      <c r="Q26" s="302"/>
      <c r="R26" s="302"/>
      <c r="S26" s="300"/>
      <c r="T26" s="301"/>
    </row>
    <row r="27" s="188" customFormat="1" spans="1:20">
      <c r="A27" s="279" t="str">
        <f>'[1]FLAKE ICE'!$A28</f>
        <v>FLA010.09</v>
      </c>
      <c r="B27" s="280" t="str">
        <f>'[1]FLAKE ICE'!$B28</f>
        <v>STF3T</v>
      </c>
      <c r="C27" s="59"/>
      <c r="D27" s="143" t="str">
        <f>'[1]FLAKE ICE'!D28</f>
        <v>2*TGES5</v>
      </c>
      <c r="E27" s="143">
        <f>'[1]FLAKE ICE'!E28</f>
        <v>19.5</v>
      </c>
      <c r="F27" s="281">
        <f>'[1]FLAKE ICE'!J28</f>
        <v>22209.319204529</v>
      </c>
      <c r="G27" s="286"/>
      <c r="H27" s="287">
        <f>'[1]FLAKE ICE'!N31</f>
        <v>5500</v>
      </c>
      <c r="I27" s="285"/>
      <c r="J27" s="285"/>
      <c r="K27" s="285"/>
      <c r="L27" s="293"/>
      <c r="M27" s="297"/>
      <c r="N27" s="294"/>
      <c r="O27" s="294"/>
      <c r="P27" s="296"/>
      <c r="Q27" s="302"/>
      <c r="R27" s="302"/>
      <c r="S27" s="300"/>
      <c r="T27" s="301"/>
    </row>
    <row r="28" s="188" customFormat="1" spans="1:20">
      <c r="A28" s="279" t="str">
        <f>'[1]FLAKE ICE'!$A29</f>
        <v>FLA010.10</v>
      </c>
      <c r="B28" s="280" t="str">
        <f>'[1]FLAKE ICE'!$B29</f>
        <v>STF4T</v>
      </c>
      <c r="C28" s="59"/>
      <c r="D28" s="143" t="str">
        <f>'[1]FLAKE ICE'!D29</f>
        <v>2*TGES5</v>
      </c>
      <c r="E28" s="143">
        <f>'[1]FLAKE ICE'!E29</f>
        <v>26</v>
      </c>
      <c r="F28" s="281">
        <f>'[1]FLAKE ICE'!J29</f>
        <v>29636.6187642135</v>
      </c>
      <c r="G28" s="286"/>
      <c r="H28" s="286"/>
      <c r="I28" s="285"/>
      <c r="J28" s="285"/>
      <c r="K28" s="285"/>
      <c r="L28" s="293"/>
      <c r="M28" s="297"/>
      <c r="N28" s="294"/>
      <c r="O28" s="294"/>
      <c r="P28" s="296"/>
      <c r="Q28" s="302"/>
      <c r="R28" s="302"/>
      <c r="S28" s="300"/>
      <c r="T28" s="301"/>
    </row>
    <row r="29" s="188" customFormat="1" spans="1:20">
      <c r="A29" s="279" t="str">
        <f>'[1]FLAKE ICE'!$A30</f>
        <v>FLA010.11</v>
      </c>
      <c r="B29" s="280" t="str">
        <f>'[1]FLAKE ICE'!$B30</f>
        <v>STF5T</v>
      </c>
      <c r="C29" s="59"/>
      <c r="D29" s="143" t="str">
        <f>'[1]FLAKE ICE'!D30</f>
        <v>2*SCX0857,2*TGES7.5</v>
      </c>
      <c r="E29" s="143">
        <f>'[1]FLAKE ICE'!E30</f>
        <v>32.5</v>
      </c>
      <c r="F29" s="281">
        <f>'[1]FLAKE ICE'!J30</f>
        <v>39588.8042861479</v>
      </c>
      <c r="G29" s="286"/>
      <c r="H29" s="285"/>
      <c r="I29" s="285"/>
      <c r="J29" s="285"/>
      <c r="K29" s="285"/>
      <c r="L29" s="293"/>
      <c r="M29" s="297"/>
      <c r="N29" s="294"/>
      <c r="O29" s="294"/>
      <c r="P29" s="296"/>
      <c r="Q29" s="302"/>
      <c r="R29" s="302"/>
      <c r="S29" s="300"/>
      <c r="T29" s="301"/>
    </row>
    <row r="30" s="188" customFormat="1" spans="1:20">
      <c r="A30" s="279" t="str">
        <f>'[1]FLAKE ICE'!$A31</f>
        <v>FLA010.12</v>
      </c>
      <c r="B30" s="280" t="str">
        <f>'[1]FLAKE ICE'!$B31</f>
        <v>STF6T</v>
      </c>
      <c r="C30" s="60"/>
      <c r="D30" s="143" t="str">
        <f>'[1]FLAKE ICE'!D31</f>
        <v>3*TGES5</v>
      </c>
      <c r="E30" s="143">
        <f>'[1]FLAKE ICE'!E31</f>
        <v>39</v>
      </c>
      <c r="F30" s="281">
        <f>'[1]FLAKE ICE'!J31</f>
        <v>40321.9302914469</v>
      </c>
      <c r="G30" s="286"/>
      <c r="H30" s="285"/>
      <c r="I30" s="285"/>
      <c r="J30" s="285"/>
      <c r="K30" s="285"/>
      <c r="L30" s="293"/>
      <c r="M30" s="297"/>
      <c r="N30" s="294"/>
      <c r="O30" s="294"/>
      <c r="P30" s="296"/>
      <c r="Q30" s="302"/>
      <c r="R30" s="302"/>
      <c r="S30" s="300"/>
      <c r="T30" s="301"/>
    </row>
    <row r="31" s="188" customFormat="1" spans="1:20">
      <c r="A31" s="279" t="str">
        <f>'[1]FLAKE ICE'!$A32</f>
        <v>FLA010.13</v>
      </c>
      <c r="B31" s="280" t="str">
        <f>'[1]FLAKE ICE'!$B32</f>
        <v>STF1T-316</v>
      </c>
      <c r="C31" s="59" t="s">
        <v>496</v>
      </c>
      <c r="D31" s="143">
        <f>'[1]FLAKE ICE'!D32</f>
        <v>0</v>
      </c>
      <c r="E31" s="143">
        <f>'[1]FLAKE ICE'!E32</f>
        <v>0</v>
      </c>
      <c r="F31" s="281">
        <f>'[1]FLAKE ICE'!J32</f>
        <v>15835.5217144592</v>
      </c>
      <c r="G31" s="286"/>
      <c r="H31" s="285"/>
      <c r="I31" s="285"/>
      <c r="J31" s="285"/>
      <c r="K31" s="285"/>
      <c r="L31" s="293"/>
      <c r="M31" s="297"/>
      <c r="N31" s="294"/>
      <c r="O31" s="294"/>
      <c r="P31" s="298"/>
      <c r="Q31" s="302"/>
      <c r="R31" s="302"/>
      <c r="S31" s="300"/>
      <c r="T31" s="301"/>
    </row>
    <row r="32" s="188" customFormat="1" spans="1:20">
      <c r="A32" s="279" t="str">
        <f>'[1]FLAKE ICE'!$A33</f>
        <v>FLA024.1</v>
      </c>
      <c r="B32" s="280" t="str">
        <f>'[1]FLAKE ICE'!$B33</f>
        <v>ICE BIN 600P (0.3ton machine)</v>
      </c>
      <c r="C32" s="58" t="s">
        <v>497</v>
      </c>
      <c r="D32" s="143" t="str">
        <f>'[1]FLAKE ICE'!D33</f>
        <v>03ton</v>
      </c>
      <c r="E32" s="143" t="str">
        <f>'[1]FLAKE ICE'!E33</f>
        <v>1060h*760l*800w(42"*30"*31.5")</v>
      </c>
      <c r="F32" s="281">
        <f>'[1]FLAKE ICE'!J33</f>
        <v>2237.52151462995</v>
      </c>
      <c r="G32" s="286"/>
      <c r="H32" s="285"/>
      <c r="I32" s="285"/>
      <c r="J32" s="285"/>
      <c r="K32" s="285"/>
      <c r="L32" s="293"/>
      <c r="M32" s="286"/>
      <c r="N32" s="285"/>
      <c r="O32" s="285"/>
      <c r="P32" s="293"/>
      <c r="Q32" s="302"/>
      <c r="R32" s="302"/>
      <c r="S32" s="302"/>
      <c r="T32" s="302"/>
    </row>
    <row r="33" s="188" customFormat="1" spans="1:20">
      <c r="A33" s="279" t="str">
        <f>'[1]FLAKE ICE'!$A34</f>
        <v>FLA025</v>
      </c>
      <c r="B33" s="280" t="str">
        <f>'[1]FLAKE ICE'!$B34</f>
        <v>ICE BIN 2000P (0.5~1ton machine)</v>
      </c>
      <c r="C33" s="59"/>
      <c r="D33" s="143" t="str">
        <f>'[1]FLAKE ICE'!D34</f>
        <v>0.5ton-1ton</v>
      </c>
      <c r="E33" s="143" t="str">
        <f>'[1]FLAKE ICE'!E34</f>
        <v>1170h * 1220l * 920w (47"*48"*36")</v>
      </c>
      <c r="F33" s="281">
        <f>'[1]FLAKE ICE'!J34</f>
        <v>3614.4578313253</v>
      </c>
      <c r="G33" s="286"/>
      <c r="H33" s="285"/>
      <c r="I33" s="285"/>
      <c r="J33" s="285"/>
      <c r="K33" s="285"/>
      <c r="L33" s="293"/>
      <c r="M33" s="286"/>
      <c r="N33" s="285"/>
      <c r="O33" s="285"/>
      <c r="P33" s="293"/>
      <c r="Q33" s="302"/>
      <c r="R33" s="302"/>
      <c r="S33" s="302"/>
      <c r="T33" s="302"/>
    </row>
    <row r="34" s="188" customFormat="1" ht="24" spans="1:20">
      <c r="A34" s="279" t="str">
        <f>'[1]FLAKE ICE'!$A35</f>
        <v>FLA027</v>
      </c>
      <c r="B34" s="280" t="str">
        <f>'[1]FLAKE ICE'!$B35</f>
        <v>ICE BIN 2500P (1.5ton~2ton machine)</v>
      </c>
      <c r="C34" s="60"/>
      <c r="D34" s="143" t="str">
        <f>'[1]FLAKE ICE'!D35</f>
        <v>1.5-2ton</v>
      </c>
      <c r="E34" s="143" t="str">
        <f>'[1]FLAKE ICE'!E35</f>
        <v>1100h * 1500l * 1126w (43"*59"*44")</v>
      </c>
      <c r="F34" s="281">
        <f>'[1]FLAKE ICE'!J35</f>
        <v>5120.48192771084</v>
      </c>
      <c r="G34" s="286"/>
      <c r="H34" s="285"/>
      <c r="I34" s="285"/>
      <c r="J34" s="285"/>
      <c r="K34" s="285"/>
      <c r="L34" s="293"/>
      <c r="M34" s="286"/>
      <c r="N34" s="285"/>
      <c r="O34" s="285"/>
      <c r="P34" s="293"/>
      <c r="Q34" s="302"/>
      <c r="R34" s="302"/>
      <c r="S34" s="302"/>
      <c r="T34" s="302"/>
    </row>
    <row r="35" s="188" customFormat="1" ht="30.75" customHeight="1" spans="1:20">
      <c r="A35" s="279" t="str">
        <f>'[1]FLAKE ICE'!$A36</f>
        <v>SB031</v>
      </c>
      <c r="B35" s="280" t="str">
        <f>'[1]FLAKE ICE'!$B36</f>
        <v>0.3T~1T Flake ice control panel (DOL) cw plc</v>
      </c>
      <c r="C35" s="58" t="s">
        <v>498</v>
      </c>
      <c r="D35" s="143" t="str">
        <f>'[1]FLAKE ICE'!D36</f>
        <v>0.3-1T</v>
      </c>
      <c r="E35" s="143">
        <f>'[1]FLAKE ICE'!E36</f>
        <v>0</v>
      </c>
      <c r="F35" s="281">
        <f>'[1]FLAKE ICE'!J36</f>
        <v>1008.33227537497</v>
      </c>
      <c r="G35" s="286"/>
      <c r="H35" s="285"/>
      <c r="I35" s="285"/>
      <c r="J35" s="285"/>
      <c r="K35" s="285"/>
      <c r="L35" s="293"/>
      <c r="M35" s="286"/>
      <c r="N35" s="285"/>
      <c r="O35" s="285"/>
      <c r="P35" s="295"/>
      <c r="Q35" s="302"/>
      <c r="R35" s="302"/>
      <c r="S35" s="302"/>
      <c r="T35" s="302"/>
    </row>
    <row r="36" s="268" customFormat="1" ht="30.75" customHeight="1" spans="1:20">
      <c r="A36" s="279" t="str">
        <f>'[1]FLAKE ICE'!$A37</f>
        <v>SB032</v>
      </c>
      <c r="B36" s="280" t="str">
        <f>'[1]FLAKE ICE'!$B37</f>
        <v>1.5T~3T Flake ice control panel (DOL) cw plc</v>
      </c>
      <c r="C36" s="59"/>
      <c r="D36" s="143" t="str">
        <f>'[1]FLAKE ICE'!D37</f>
        <v>1.5-3T</v>
      </c>
      <c r="E36" s="143">
        <f>'[1]FLAKE ICE'!E37</f>
        <v>0</v>
      </c>
      <c r="F36" s="281">
        <f>'[1]FLAKE ICE'!J37</f>
        <v>1207.34302094929</v>
      </c>
      <c r="G36" s="286"/>
      <c r="H36" s="285"/>
      <c r="I36" s="285"/>
      <c r="J36" s="285"/>
      <c r="K36" s="285"/>
      <c r="L36" s="293"/>
      <c r="M36" s="286"/>
      <c r="N36" s="285"/>
      <c r="O36" s="285"/>
      <c r="P36" s="296"/>
      <c r="Q36" s="303"/>
      <c r="R36" s="303"/>
      <c r="S36" s="303"/>
      <c r="T36" s="303"/>
    </row>
    <row r="37" s="268" customFormat="1" ht="30.75" customHeight="1" spans="1:20">
      <c r="A37" s="279" t="str">
        <f>'[1]FLAKE ICE'!$A38</f>
        <v>SB032.1</v>
      </c>
      <c r="B37" s="280" t="str">
        <f>'[1]FLAKE ICE'!$B38</f>
        <v>4T~6T Flake ice control panel (p.winding) cw plc</v>
      </c>
      <c r="C37" s="59"/>
      <c r="D37" s="143" t="str">
        <f>'[1]FLAKE ICE'!D38</f>
        <v>4-6T</v>
      </c>
      <c r="E37" s="143">
        <f>'[1]FLAKE ICE'!E38</f>
        <v>0</v>
      </c>
      <c r="F37" s="281">
        <f>'[1]FLAKE ICE'!J38</f>
        <v>2121.43955061609</v>
      </c>
      <c r="G37" s="286"/>
      <c r="H37" s="285"/>
      <c r="I37" s="285"/>
      <c r="J37" s="285"/>
      <c r="K37" s="285"/>
      <c r="L37" s="293"/>
      <c r="M37" s="286"/>
      <c r="N37" s="285"/>
      <c r="O37" s="285"/>
      <c r="P37" s="296"/>
      <c r="Q37" s="303"/>
      <c r="R37" s="303"/>
      <c r="S37" s="303"/>
      <c r="T37" s="303"/>
    </row>
    <row r="38" s="268" customFormat="1" ht="30.75" customHeight="1" spans="1:20">
      <c r="A38" s="279" t="str">
        <f>'[1]FLAKE ICE'!$A39</f>
        <v>SB033</v>
      </c>
      <c r="B38" s="280" t="str">
        <f>'[1]FLAKE ICE'!$B39</f>
        <v>0.5T-1T Flake ice control panel (DOL)</v>
      </c>
      <c r="C38" s="59"/>
      <c r="D38" s="143" t="str">
        <f>'[1]FLAKE ICE'!D39</f>
        <v>0.5-1T</v>
      </c>
      <c r="E38" s="143">
        <f>'[1]FLAKE ICE'!E39</f>
        <v>0</v>
      </c>
      <c r="F38" s="281">
        <f>'[1]FLAKE ICE'!J39</f>
        <v>1460.7220736837</v>
      </c>
      <c r="G38" s="286"/>
      <c r="H38" s="285"/>
      <c r="I38" s="285"/>
      <c r="J38" s="285"/>
      <c r="K38" s="285"/>
      <c r="L38" s="293"/>
      <c r="M38" s="286"/>
      <c r="N38" s="285"/>
      <c r="O38" s="285"/>
      <c r="P38" s="296"/>
      <c r="Q38" s="303"/>
      <c r="R38" s="303"/>
      <c r="S38" s="303"/>
      <c r="T38" s="303"/>
    </row>
    <row r="39" s="188" customFormat="1" ht="30.75" customHeight="1" spans="1:20">
      <c r="A39" s="279" t="str">
        <f>'[1]FLAKE ICE'!$A40</f>
        <v>SB034</v>
      </c>
      <c r="B39" s="280" t="str">
        <f>'[1]FLAKE ICE'!$B40</f>
        <v>1.5T-3T Flake ice control panel (DOL)</v>
      </c>
      <c r="C39" s="59"/>
      <c r="D39" s="143" t="str">
        <f>'[1]FLAKE ICE'!D40</f>
        <v>1.5-3T</v>
      </c>
      <c r="E39" s="143">
        <f>'[1]FLAKE ICE'!E40</f>
        <v>0</v>
      </c>
      <c r="F39" s="281">
        <f>'[1]FLAKE ICE'!J40</f>
        <v>1751.23006163488</v>
      </c>
      <c r="G39" s="286"/>
      <c r="H39" s="285"/>
      <c r="I39" s="285"/>
      <c r="J39" s="285"/>
      <c r="K39" s="285"/>
      <c r="L39" s="293"/>
      <c r="M39" s="286"/>
      <c r="N39" s="285"/>
      <c r="O39" s="285"/>
      <c r="P39" s="296"/>
      <c r="Q39" s="302"/>
      <c r="R39" s="302"/>
      <c r="S39" s="302"/>
      <c r="T39" s="302"/>
    </row>
    <row r="40" s="188" customFormat="1" ht="30.75" customHeight="1" spans="1:20">
      <c r="A40" s="279" t="str">
        <f>'[1]FLAKE ICE'!$A41</f>
        <v>SB035</v>
      </c>
      <c r="B40" s="280" t="str">
        <f>'[1]FLAKE ICE'!$B41</f>
        <v>2T~4T Flake ice control panel (PART WINDING)</v>
      </c>
      <c r="C40" s="59"/>
      <c r="D40" s="143" t="str">
        <f>'[1]FLAKE ICE'!D41</f>
        <v>2-4T</v>
      </c>
      <c r="E40" s="143">
        <f>'[1]FLAKE ICE'!E41</f>
        <v>0</v>
      </c>
      <c r="F40" s="281">
        <f>'[1]FLAKE ICE'!J41</f>
        <v>2438.53675575031</v>
      </c>
      <c r="G40" s="286"/>
      <c r="H40" s="285"/>
      <c r="I40" s="285"/>
      <c r="J40" s="285"/>
      <c r="K40" s="285"/>
      <c r="L40" s="293"/>
      <c r="M40" s="286"/>
      <c r="N40" s="285"/>
      <c r="O40" s="285"/>
      <c r="P40" s="296"/>
      <c r="Q40" s="302"/>
      <c r="R40" s="302"/>
      <c r="S40" s="302"/>
      <c r="T40" s="302"/>
    </row>
    <row r="41" s="188" customFormat="1" ht="30.75" customHeight="1" spans="1:20">
      <c r="A41" s="279" t="str">
        <f>'[1]FLAKE ICE'!$A42</f>
        <v>SB036</v>
      </c>
      <c r="B41" s="280" t="str">
        <f>'[1]FLAKE ICE'!$B42</f>
        <v>5T~6T Flake ice control panel (PART WINDING)</v>
      </c>
      <c r="C41" s="59"/>
      <c r="D41" s="143" t="str">
        <f>'[1]FLAKE ICE'!D42</f>
        <v>5-6T</v>
      </c>
      <c r="E41" s="143">
        <f>'[1]FLAKE ICE'!E42</f>
        <v>0</v>
      </c>
      <c r="F41" s="281">
        <f>'[1]FLAKE ICE'!J42</f>
        <v>2831.50768455838</v>
      </c>
      <c r="G41" s="286"/>
      <c r="H41" s="285"/>
      <c r="I41" s="285"/>
      <c r="J41" s="285"/>
      <c r="K41" s="285"/>
      <c r="L41" s="293"/>
      <c r="M41" s="286"/>
      <c r="N41" s="285"/>
      <c r="O41" s="285"/>
      <c r="P41" s="296"/>
      <c r="Q41" s="302"/>
      <c r="R41" s="302"/>
      <c r="S41" s="302"/>
      <c r="T41" s="302"/>
    </row>
    <row r="42" s="188" customFormat="1" ht="30.75" customHeight="1" spans="1:20">
      <c r="A42" s="279" t="str">
        <f>'[1]FLAKE ICE'!$A43</f>
        <v>SB037</v>
      </c>
      <c r="B42" s="280" t="str">
        <f>'[1]FLAKE ICE'!$B43</f>
        <v>10T Flake ice control panel (PART WINDING)</v>
      </c>
      <c r="C42" s="59"/>
      <c r="D42" s="143" t="str">
        <f>'[1]FLAKE ICE'!D43</f>
        <v>8-10T</v>
      </c>
      <c r="E42" s="143">
        <f>'[1]FLAKE ICE'!E43</f>
        <v>0</v>
      </c>
      <c r="F42" s="281">
        <f>'[1]FLAKE ICE'!J43</f>
        <v>3446.892299943</v>
      </c>
      <c r="G42" s="286"/>
      <c r="H42" s="285"/>
      <c r="I42" s="285"/>
      <c r="J42" s="285"/>
      <c r="K42" s="285"/>
      <c r="L42" s="293"/>
      <c r="M42" s="286"/>
      <c r="N42" s="285"/>
      <c r="O42" s="285"/>
      <c r="P42" s="298"/>
      <c r="Q42" s="302"/>
      <c r="R42" s="302"/>
      <c r="S42" s="302"/>
      <c r="T42" s="302"/>
    </row>
    <row r="43" s="188" customFormat="1" ht="30.75" customHeight="1" spans="1:20">
      <c r="A43" s="279" t="str">
        <f>'[1]FLAKE ICE'!$A44</f>
        <v>SB038</v>
      </c>
      <c r="B43" s="280" t="str">
        <f>'[1]FLAKE ICE'!$B44</f>
        <v>PLC CONTROL</v>
      </c>
      <c r="C43" s="59"/>
      <c r="D43" s="143">
        <f>'[1]FLAKE ICE'!D44</f>
        <v>0</v>
      </c>
      <c r="E43" s="143">
        <f>'[1]FLAKE ICE'!E44</f>
        <v>0</v>
      </c>
      <c r="F43" s="281">
        <f>'[1]FLAKE ICE'!J44</f>
        <v>814.368585452923</v>
      </c>
      <c r="G43" s="286"/>
      <c r="H43" s="285"/>
      <c r="I43" s="285"/>
      <c r="J43" s="285"/>
      <c r="K43" s="285"/>
      <c r="L43" s="293"/>
      <c r="M43" s="286"/>
      <c r="N43" s="285"/>
      <c r="O43" s="285"/>
      <c r="P43" s="298"/>
      <c r="Q43" s="302"/>
      <c r="R43" s="302"/>
      <c r="S43" s="302"/>
      <c r="T43" s="302"/>
    </row>
    <row r="44" s="188" customFormat="1" ht="30.75" customHeight="1" spans="1:20">
      <c r="A44" s="279" t="str">
        <f>'[1]FLAKE ICE'!$A45</f>
        <v>FLA028</v>
      </c>
      <c r="B44" s="280" t="str">
        <f>'[1]FLAKE ICE'!$B45</f>
        <v>PLC CONTROL BOARD 3PH</v>
      </c>
      <c r="C44" s="59"/>
      <c r="D44" s="143"/>
      <c r="E44" s="143"/>
      <c r="F44" s="281">
        <f>'[1]FLAKE ICE'!J45</f>
        <v>354.75234270415</v>
      </c>
      <c r="G44" s="286"/>
      <c r="H44" s="285"/>
      <c r="I44" s="285"/>
      <c r="J44" s="285"/>
      <c r="K44" s="285"/>
      <c r="L44" s="293"/>
      <c r="M44" s="286"/>
      <c r="N44" s="285"/>
      <c r="O44" s="285"/>
      <c r="P44" s="296"/>
      <c r="Q44" s="302"/>
      <c r="R44" s="302"/>
      <c r="S44" s="302"/>
      <c r="T44" s="302"/>
    </row>
    <row r="45" s="188" customFormat="1" ht="30.75" customHeight="1" spans="1:20">
      <c r="A45" s="279" t="str">
        <f>'[1]FLAKE ICE'!$A46</f>
        <v>FLA029</v>
      </c>
      <c r="B45" s="280" t="str">
        <f>'[1]FLAKE ICE'!$B46</f>
        <v>PLC CONTROL BOARD 1PH</v>
      </c>
      <c r="C45" s="60"/>
      <c r="D45" s="143"/>
      <c r="E45" s="143"/>
      <c r="F45" s="281">
        <f>'[1]FLAKE ICE'!J46</f>
        <v>334.672021419009</v>
      </c>
      <c r="G45" s="286"/>
      <c r="H45" s="285"/>
      <c r="I45" s="285"/>
      <c r="J45" s="285"/>
      <c r="K45" s="285"/>
      <c r="L45" s="293"/>
      <c r="M45" s="286"/>
      <c r="N45" s="285"/>
      <c r="O45" s="285"/>
      <c r="P45" s="296"/>
      <c r="Q45" s="302"/>
      <c r="R45" s="302"/>
      <c r="S45" s="302"/>
      <c r="T45" s="302"/>
    </row>
    <row r="46" s="188" customFormat="1" spans="1:20">
      <c r="A46" s="279" t="str">
        <f>'[1]FLAKE ICE'!$A47</f>
        <v>FLA033</v>
      </c>
      <c r="B46" s="280" t="str">
        <f>'[1]FLAKE ICE'!$B47</f>
        <v>ICE SHOVEL SMALL (66CM*20CM)</v>
      </c>
      <c r="C46" s="60"/>
      <c r="D46" s="143" t="str">
        <f>'[1]FLAKE ICE'!D47</f>
        <v>0.3-0.5</v>
      </c>
      <c r="E46" s="143">
        <f>'[1]FLAKE ICE'!E47</f>
        <v>0</v>
      </c>
      <c r="F46" s="281">
        <f>'[1]FLAKE ICE'!J47</f>
        <v>83.9070567986231</v>
      </c>
      <c r="G46" s="286"/>
      <c r="H46" s="285"/>
      <c r="I46" s="285"/>
      <c r="J46" s="285"/>
      <c r="K46" s="285"/>
      <c r="L46" s="293"/>
      <c r="M46" s="286"/>
      <c r="N46" s="285"/>
      <c r="O46" s="285"/>
      <c r="P46" s="295"/>
      <c r="Q46" s="302"/>
      <c r="R46" s="302"/>
      <c r="S46" s="302"/>
      <c r="T46" s="302"/>
    </row>
    <row r="47" s="188" customFormat="1" spans="1:20">
      <c r="A47" s="279" t="str">
        <f>'[1]FLAKE ICE'!$A48</f>
        <v>FLA034</v>
      </c>
      <c r="B47" s="280" t="str">
        <f>'[1]FLAKE ICE'!$B48</f>
        <v>ICE SHOVEL MEDIUM (96CM*26CM)</v>
      </c>
      <c r="C47" s="200"/>
      <c r="D47" s="143" t="str">
        <f>'[1]FLAKE ICE'!D48</f>
        <v>1~3</v>
      </c>
      <c r="E47" s="143">
        <f>'[1]FLAKE ICE'!E48</f>
        <v>0</v>
      </c>
      <c r="F47" s="281">
        <f>'[1]FLAKE ICE'!J48</f>
        <v>111.876075731497</v>
      </c>
      <c r="G47" s="286"/>
      <c r="H47" s="285"/>
      <c r="I47" s="285"/>
      <c r="J47" s="285"/>
      <c r="K47" s="285"/>
      <c r="L47" s="293"/>
      <c r="M47" s="286"/>
      <c r="N47" s="285"/>
      <c r="O47" s="285"/>
      <c r="P47" s="296"/>
      <c r="Q47" s="302"/>
      <c r="R47" s="302"/>
      <c r="S47" s="302"/>
      <c r="T47" s="302"/>
    </row>
    <row r="48" s="188" customFormat="1" spans="1:20">
      <c r="A48" s="279" t="str">
        <f>'[1]FLAKE ICE'!$A49</f>
        <v>FLA034.1</v>
      </c>
      <c r="B48" s="280" t="str">
        <f>'[1]FLAKE ICE'!$B49</f>
        <v>ICE SHOVEL MEDIUM (112CM*35CM)</v>
      </c>
      <c r="C48" s="200"/>
      <c r="D48" s="143" t="str">
        <f>'[1]FLAKE ICE'!D49</f>
        <v>4~10</v>
      </c>
      <c r="E48" s="143">
        <f>'[1]FLAKE ICE'!E49</f>
        <v>0</v>
      </c>
      <c r="F48" s="281">
        <f>'[1]FLAKE ICE'!J49</f>
        <v>140.963855421687</v>
      </c>
      <c r="G48" s="286"/>
      <c r="H48" s="285"/>
      <c r="I48" s="285"/>
      <c r="J48" s="285"/>
      <c r="K48" s="285"/>
      <c r="L48" s="293"/>
      <c r="M48" s="286"/>
      <c r="N48" s="285"/>
      <c r="O48" s="285"/>
      <c r="P48" s="298"/>
      <c r="Q48" s="302"/>
      <c r="R48" s="302"/>
      <c r="S48" s="302"/>
      <c r="T48" s="302"/>
    </row>
    <row r="49" s="188" customFormat="1" ht="57.75" customHeight="1" spans="1:20">
      <c r="A49" s="279" t="str">
        <f>'[1]FLAKE ICE'!$A50</f>
        <v>FLA035</v>
      </c>
      <c r="B49" s="280" t="str">
        <f>'[1]FLAKE ICE'!$B50</f>
        <v>Water pump motor 2WATTS</v>
      </c>
      <c r="C49" s="57" t="s">
        <v>499</v>
      </c>
      <c r="D49" s="143">
        <f>'[1]FLAKE ICE'!D50</f>
        <v>0</v>
      </c>
      <c r="E49" s="143">
        <f>'[1]FLAKE ICE'!E50</f>
        <v>0</v>
      </c>
      <c r="F49" s="281">
        <f>'[1]FLAKE ICE'!J50</f>
        <v>100.903614457831</v>
      </c>
      <c r="G49" s="286"/>
      <c r="H49" s="285"/>
      <c r="I49" s="285"/>
      <c r="J49" s="285"/>
      <c r="K49" s="285"/>
      <c r="L49" s="293"/>
      <c r="M49" s="286"/>
      <c r="N49" s="285"/>
      <c r="O49" s="285"/>
      <c r="P49" s="295"/>
      <c r="Q49" s="302"/>
      <c r="R49" s="302"/>
      <c r="S49" s="302"/>
      <c r="T49" s="302"/>
    </row>
    <row r="50" s="188" customFormat="1" ht="57.75" customHeight="1" spans="1:20">
      <c r="A50" s="279" t="str">
        <f>'[1]FLAKE ICE'!$A51</f>
        <v>FLA036</v>
      </c>
      <c r="B50" s="280" t="str">
        <f>'[1]FLAKE ICE'!$B51</f>
        <v>Water pump motor 6WATTS</v>
      </c>
      <c r="C50" s="57" t="s">
        <v>499</v>
      </c>
      <c r="D50" s="143">
        <f>'[1]FLAKE ICE'!D51</f>
        <v>0</v>
      </c>
      <c r="E50" s="143">
        <f>'[1]FLAKE ICE'!E51</f>
        <v>0</v>
      </c>
      <c r="F50" s="281">
        <f>'[1]FLAKE ICE'!J51</f>
        <v>158.132530120482</v>
      </c>
      <c r="G50" s="286"/>
      <c r="H50" s="285"/>
      <c r="I50" s="285"/>
      <c r="J50" s="285"/>
      <c r="K50" s="285"/>
      <c r="L50" s="293"/>
      <c r="M50" s="286"/>
      <c r="N50" s="285"/>
      <c r="O50" s="285"/>
      <c r="P50" s="296"/>
      <c r="Q50" s="302"/>
      <c r="R50" s="302"/>
      <c r="S50" s="302"/>
      <c r="T50" s="302"/>
    </row>
    <row r="51" s="188" customFormat="1" ht="75.75" customHeight="1" spans="1:20">
      <c r="A51" s="279" t="str">
        <f>'[1]FLAKE ICE'!$A52</f>
        <v>FLA037</v>
      </c>
      <c r="B51" s="280" t="str">
        <f>'[1]FLAKE ICE'!$B52</f>
        <v>Water pump motor 9WATTS</v>
      </c>
      <c r="C51" s="144" t="s">
        <v>500</v>
      </c>
      <c r="D51" s="143" t="str">
        <f>'[1]FLAKE ICE'!D52</f>
        <v>0.5T-1T</v>
      </c>
      <c r="E51" s="143" t="str">
        <f>'[1]FLAKE ICE'!E52</f>
        <v>9W</v>
      </c>
      <c r="F51" s="281">
        <f>'[1]FLAKE ICE'!J52</f>
        <v>188.253012048193</v>
      </c>
      <c r="G51" s="286"/>
      <c r="H51" s="285"/>
      <c r="I51" s="285"/>
      <c r="J51" s="285"/>
      <c r="K51" s="285"/>
      <c r="L51" s="293"/>
      <c r="M51" s="286"/>
      <c r="N51" s="285"/>
      <c r="O51" s="285"/>
      <c r="P51" s="296"/>
      <c r="Q51" s="302"/>
      <c r="R51" s="302"/>
      <c r="S51" s="302"/>
      <c r="T51" s="302"/>
    </row>
    <row r="52" s="188" customFormat="1" ht="69.75" customHeight="1" spans="1:20">
      <c r="A52" s="279" t="str">
        <f>'[1]FLAKE ICE'!$A53</f>
        <v>FLA038</v>
      </c>
      <c r="B52" s="280" t="str">
        <f>'[1]FLAKE ICE'!$B53</f>
        <v>Water pump motor 14WATTS</v>
      </c>
      <c r="C52" s="144" t="s">
        <v>500</v>
      </c>
      <c r="D52" s="143" t="str">
        <f>'[1]FLAKE ICE'!D53</f>
        <v>0.5T-1.5T</v>
      </c>
      <c r="E52" s="143" t="str">
        <f>'[1]FLAKE ICE'!E53</f>
        <v>14W</v>
      </c>
      <c r="F52" s="281">
        <f>'[1]FLAKE ICE'!J53</f>
        <v>260.542168674699</v>
      </c>
      <c r="G52" s="286"/>
      <c r="H52" s="285"/>
      <c r="I52" s="285"/>
      <c r="J52" s="285"/>
      <c r="K52" s="285"/>
      <c r="L52" s="293"/>
      <c r="M52" s="286"/>
      <c r="N52" s="285"/>
      <c r="O52" s="285"/>
      <c r="P52" s="298"/>
      <c r="Q52" s="302"/>
      <c r="R52" s="302"/>
      <c r="S52" s="302"/>
      <c r="T52" s="302"/>
    </row>
    <row r="53" s="188" customFormat="1" ht="69.75" customHeight="1" spans="1:20">
      <c r="A53" s="279" t="str">
        <f>'[1]FLAKE ICE'!$A54</f>
        <v>FLA038.1</v>
      </c>
      <c r="B53" s="280" t="str">
        <f>'[1]FLAKE ICE'!$B54</f>
        <v>0.12kw water pump short shaft (2T-3T)</v>
      </c>
      <c r="C53" s="144"/>
      <c r="D53" s="143" t="str">
        <f>'[1]FLAKE ICE'!D54</f>
        <v>2T-3T</v>
      </c>
      <c r="E53" s="143">
        <f>'[1]FLAKE ICE'!E54</f>
        <v>0</v>
      </c>
      <c r="F53" s="281">
        <f>'[1]FLAKE ICE'!J54</f>
        <v>632.530120481928</v>
      </c>
      <c r="G53" s="286"/>
      <c r="H53" s="285"/>
      <c r="I53" s="285"/>
      <c r="J53" s="285"/>
      <c r="K53" s="285"/>
      <c r="L53" s="293"/>
      <c r="M53" s="286"/>
      <c r="N53" s="285"/>
      <c r="O53" s="285"/>
      <c r="P53" s="298"/>
      <c r="Q53" s="302"/>
      <c r="R53" s="302"/>
      <c r="S53" s="302"/>
      <c r="T53" s="302"/>
    </row>
    <row r="54" s="188" customFormat="1" ht="69.75" customHeight="1" spans="1:20">
      <c r="A54" s="279" t="str">
        <f>'[1]FLAKE ICE'!$A55</f>
        <v>FLA038.2</v>
      </c>
      <c r="B54" s="280" t="str">
        <f>'[1]FLAKE ICE'!$B55</f>
        <v>0.12kw water pump long shaft (4T-6T)</v>
      </c>
      <c r="C54" s="144"/>
      <c r="D54" s="143" t="str">
        <f>'[1]FLAKE ICE'!D55</f>
        <v>4T-6T</v>
      </c>
      <c r="E54" s="143">
        <f>'[1]FLAKE ICE'!E55</f>
        <v>0</v>
      </c>
      <c r="F54" s="281">
        <f>'[1]FLAKE ICE'!J55</f>
        <v>702.81124497992</v>
      </c>
      <c r="G54" s="286"/>
      <c r="H54" s="285"/>
      <c r="I54" s="285"/>
      <c r="J54" s="285"/>
      <c r="K54" s="285"/>
      <c r="L54" s="293"/>
      <c r="M54" s="286"/>
      <c r="N54" s="285"/>
      <c r="O54" s="285"/>
      <c r="P54" s="298"/>
      <c r="Q54" s="302"/>
      <c r="R54" s="302"/>
      <c r="S54" s="302"/>
      <c r="T54" s="302"/>
    </row>
    <row r="55" s="188" customFormat="1" ht="52.5" customHeight="1" spans="1:20">
      <c r="A55" s="279" t="str">
        <f>'[1]FLAKE ICE'!$A56</f>
        <v>FLA039</v>
      </c>
      <c r="B55" s="280" t="str">
        <f>'[1]FLAKE ICE'!$B56</f>
        <v>DOB-20</v>
      </c>
      <c r="C55" s="141" t="s">
        <v>501</v>
      </c>
      <c r="D55" s="143" t="str">
        <f>'[1]FLAKE ICE'!D56</f>
        <v>0.5T-3T (140mm)</v>
      </c>
      <c r="E55" s="143" t="str">
        <f>'[1]FLAKE ICE'!E56</f>
        <v>20W</v>
      </c>
      <c r="F55" s="281">
        <f>'[1]FLAKE ICE'!J56</f>
        <v>257.279116465863</v>
      </c>
      <c r="G55" s="286"/>
      <c r="H55" s="285"/>
      <c r="I55" s="285"/>
      <c r="J55" s="285"/>
      <c r="K55" s="285"/>
      <c r="L55" s="293"/>
      <c r="M55" s="286"/>
      <c r="N55" s="285"/>
      <c r="O55" s="285"/>
      <c r="P55" s="112"/>
      <c r="Q55" s="302"/>
      <c r="R55" s="302"/>
      <c r="S55" s="302"/>
      <c r="T55" s="302"/>
    </row>
    <row r="56" s="188" customFormat="1" ht="30.75" customHeight="1" spans="1:20">
      <c r="A56" s="279" t="str">
        <f>'[1]FLAKE ICE'!$A57</f>
        <v>FLA040</v>
      </c>
      <c r="B56" s="280" t="str">
        <f>'[1]FLAKE ICE'!$B57</f>
        <v>TC-8180</v>
      </c>
      <c r="C56" s="142"/>
      <c r="D56" s="143" t="str">
        <f>'[1]FLAKE ICE'!D57</f>
        <v>4T (180mm)</v>
      </c>
      <c r="E56" s="143" t="str">
        <f>'[1]FLAKE ICE'!E57</f>
        <v>90W</v>
      </c>
      <c r="F56" s="281">
        <f>'[1]FLAKE ICE'!J57</f>
        <v>420.43172690763</v>
      </c>
      <c r="G56" s="286"/>
      <c r="H56" s="285"/>
      <c r="I56" s="285"/>
      <c r="J56" s="285"/>
      <c r="K56" s="285"/>
      <c r="L56" s="293"/>
      <c r="M56" s="286"/>
      <c r="N56" s="285"/>
      <c r="O56" s="285"/>
      <c r="P56" s="293"/>
      <c r="Q56" s="302"/>
      <c r="R56" s="302"/>
      <c r="S56" s="302"/>
      <c r="T56" s="302"/>
    </row>
    <row r="57" s="188" customFormat="1" ht="30.75" customHeight="1" spans="1:20">
      <c r="A57" s="279" t="str">
        <f>'[1]FLAKE ICE'!$A58</f>
        <v>FLA041</v>
      </c>
      <c r="B57" s="280" t="str">
        <f>'[1]FLAKE ICE'!$B58</f>
        <v>TC-4180</v>
      </c>
      <c r="C57" s="142"/>
      <c r="D57" s="143" t="str">
        <f>'[1]FLAKE ICE'!D58</f>
        <v>5T-8T (180mm)</v>
      </c>
      <c r="E57" s="143" t="str">
        <f>'[1]FLAKE ICE'!E58</f>
        <v>180W</v>
      </c>
      <c r="F57" s="281">
        <f>'[1]FLAKE ICE'!J58</f>
        <v>652.610441767068</v>
      </c>
      <c r="G57" s="286"/>
      <c r="H57" s="285"/>
      <c r="I57" s="285"/>
      <c r="J57" s="285"/>
      <c r="K57" s="285"/>
      <c r="L57" s="293"/>
      <c r="M57" s="286"/>
      <c r="N57" s="285"/>
      <c r="O57" s="285"/>
      <c r="P57" s="293"/>
      <c r="Q57" s="302"/>
      <c r="R57" s="302"/>
      <c r="S57" s="302"/>
      <c r="T57" s="302"/>
    </row>
    <row r="58" s="188" customFormat="1" ht="30.75" customHeight="1" spans="1:20">
      <c r="A58" s="279" t="str">
        <f>'[1]FLAKE ICE'!$A59</f>
        <v>FLA042</v>
      </c>
      <c r="B58" s="280" t="str">
        <f>'[1]FLAKE ICE'!$B59</f>
        <v>TC-2180</v>
      </c>
      <c r="C58" s="143"/>
      <c r="D58" s="143" t="str">
        <f>'[1]FLAKE ICE'!D59</f>
        <v>10T-12T (195mm)</v>
      </c>
      <c r="E58" s="143" t="str">
        <f>'[1]FLAKE ICE'!E59</f>
        <v>370W</v>
      </c>
      <c r="F58" s="281">
        <f>'[1]FLAKE ICE'!J59</f>
        <v>853.413654618474</v>
      </c>
      <c r="G58" s="286"/>
      <c r="H58" s="285"/>
      <c r="I58" s="285"/>
      <c r="J58" s="285"/>
      <c r="K58" s="285"/>
      <c r="L58" s="293"/>
      <c r="M58" s="286"/>
      <c r="N58" s="285"/>
      <c r="O58" s="285"/>
      <c r="P58" s="293"/>
      <c r="Q58" s="302"/>
      <c r="R58" s="302"/>
      <c r="S58" s="302"/>
      <c r="T58" s="302"/>
    </row>
    <row r="59" s="188" customFormat="1" ht="93.75" customHeight="1" spans="1:20">
      <c r="A59" s="279" t="str">
        <f>'[1]FLAKE ICE'!$A60</f>
        <v>FLA043</v>
      </c>
      <c r="B59" s="280" t="str">
        <f>'[1]FLAKE ICE'!$B60</f>
        <v>IWAKI PUMP (ES-B11VC-230N1)</v>
      </c>
      <c r="C59" s="58" t="s">
        <v>502</v>
      </c>
      <c r="D59" s="143" t="str">
        <f>'[1]FLAKE ICE'!D60</f>
        <v>0.5-40T</v>
      </c>
      <c r="E59" s="143">
        <f>'[1]FLAKE ICE'!E60</f>
        <v>0</v>
      </c>
      <c r="F59" s="281">
        <f>'[1]FLAKE ICE'!J60</f>
        <v>1500</v>
      </c>
      <c r="G59" s="13"/>
      <c r="H59" s="273"/>
      <c r="I59" s="274"/>
      <c r="J59" s="285"/>
      <c r="K59" s="285"/>
      <c r="L59" s="293"/>
      <c r="M59" s="286"/>
      <c r="N59" s="285"/>
      <c r="O59" s="285"/>
      <c r="P59" s="112"/>
      <c r="Q59" s="302"/>
      <c r="R59" s="302"/>
      <c r="S59" s="302"/>
      <c r="T59" s="302"/>
    </row>
    <row r="60" s="188" customFormat="1" ht="93.75" customHeight="1" spans="1:20">
      <c r="A60" s="279" t="str">
        <f>'[1]FLAKE ICE'!$A61</f>
        <v>FLA043.1</v>
      </c>
      <c r="B60" s="280" t="str">
        <f>'[1]FLAKE ICE'!$B61</f>
        <v>IWAKI FOOT VALVE</v>
      </c>
      <c r="C60" s="59"/>
      <c r="D60" s="143">
        <f>'[1]FLAKE ICE'!D61</f>
        <v>0</v>
      </c>
      <c r="E60" s="143">
        <f>'[1]FLAKE ICE'!E61</f>
        <v>0</v>
      </c>
      <c r="F60" s="281">
        <f>'[1]FLAKE ICE'!J61</f>
        <v>254.545454545455</v>
      </c>
      <c r="G60" s="286"/>
      <c r="H60" s="285"/>
      <c r="I60" s="285"/>
      <c r="J60" s="285"/>
      <c r="K60" s="285"/>
      <c r="L60" s="293"/>
      <c r="M60" s="286"/>
      <c r="N60" s="285"/>
      <c r="O60" s="285"/>
      <c r="P60" s="112"/>
      <c r="Q60" s="302"/>
      <c r="R60" s="302"/>
      <c r="S60" s="302"/>
      <c r="T60" s="302"/>
    </row>
    <row r="61" s="188" customFormat="1" ht="93.75" customHeight="1" spans="1:20">
      <c r="A61" s="279" t="str">
        <f>'[1]FLAKE ICE'!$A62</f>
        <v>FLA043.2</v>
      </c>
      <c r="B61" s="280" t="str">
        <f>'[1]FLAKE ICE'!$B62</f>
        <v>IWAKI HOSE (PER METER)</v>
      </c>
      <c r="C61" s="60"/>
      <c r="D61" s="143">
        <f>'[1]FLAKE ICE'!D62</f>
        <v>0</v>
      </c>
      <c r="E61" s="143">
        <f>'[1]FLAKE ICE'!E62</f>
        <v>0</v>
      </c>
      <c r="F61" s="281">
        <f>'[1]FLAKE ICE'!J62</f>
        <v>13.6</v>
      </c>
      <c r="G61" s="286"/>
      <c r="H61" s="285"/>
      <c r="I61" s="285"/>
      <c r="J61" s="285"/>
      <c r="K61" s="285"/>
      <c r="L61" s="293"/>
      <c r="M61" s="286"/>
      <c r="N61" s="285"/>
      <c r="O61" s="285"/>
      <c r="P61" s="112"/>
      <c r="Q61" s="302"/>
      <c r="R61" s="302"/>
      <c r="S61" s="302"/>
      <c r="T61" s="302"/>
    </row>
    <row r="62" s="188" customFormat="1" ht="84.75" customHeight="1" spans="1:20">
      <c r="A62" s="279" t="str">
        <f>'[1]FLAKE ICE'!$A63</f>
        <v>FLA044</v>
      </c>
      <c r="B62" s="280" t="str">
        <f>'[1]FLAKE ICE'!$B63</f>
        <v>Newdose Salt water pump</v>
      </c>
      <c r="C62" s="58" t="s">
        <v>503</v>
      </c>
      <c r="D62" s="143">
        <f>'[1]FLAKE ICE'!D63</f>
        <v>0</v>
      </c>
      <c r="E62" s="143">
        <f>'[1]FLAKE ICE'!E63</f>
        <v>0</v>
      </c>
      <c r="F62" s="281">
        <f>'[1]FLAKE ICE'!J63</f>
        <v>472.47814788566</v>
      </c>
      <c r="G62" s="286"/>
      <c r="H62" s="285"/>
      <c r="I62" s="285"/>
      <c r="J62" s="285"/>
      <c r="K62" s="285"/>
      <c r="L62" s="293"/>
      <c r="M62" s="286"/>
      <c r="N62" s="285"/>
      <c r="O62" s="285"/>
      <c r="P62" s="112"/>
      <c r="Q62" s="302"/>
      <c r="R62" s="302"/>
      <c r="S62" s="302"/>
      <c r="T62" s="302"/>
    </row>
    <row r="63" s="188" customFormat="1" ht="60.75" customHeight="1" spans="1:20">
      <c r="A63" s="279" t="str">
        <f>'[1]FLAKE ICE'!$A64</f>
        <v>FLA045</v>
      </c>
      <c r="B63" s="280" t="str">
        <f>'[1]FLAKE ICE'!$B64</f>
        <v>FLOAT VALVE (SMALL)</v>
      </c>
      <c r="C63" s="58"/>
      <c r="D63" s="143">
        <f>'[1]FLAKE ICE'!D64</f>
        <v>0</v>
      </c>
      <c r="E63" s="143">
        <f>'[1]FLAKE ICE'!E64</f>
        <v>0</v>
      </c>
      <c r="F63" s="281">
        <f>'[1]FLAKE ICE'!J64</f>
        <v>30.1204819277108</v>
      </c>
      <c r="G63" s="286"/>
      <c r="H63" s="285"/>
      <c r="I63" s="285"/>
      <c r="J63" s="285"/>
      <c r="K63" s="285"/>
      <c r="L63" s="293"/>
      <c r="M63" s="286"/>
      <c r="N63" s="285"/>
      <c r="O63" s="285"/>
      <c r="P63" s="112"/>
      <c r="Q63" s="302"/>
      <c r="R63" s="302"/>
      <c r="S63" s="302"/>
      <c r="T63" s="302"/>
    </row>
    <row r="64" s="188" customFormat="1" ht="58.5" customHeight="1" spans="1:20">
      <c r="A64" s="279" t="str">
        <f>'[1]FLAKE ICE'!$A65</f>
        <v>FLA046</v>
      </c>
      <c r="B64" s="280" t="str">
        <f>'[1]FLAKE ICE'!$B65</f>
        <v>FLOAT VALVE (BIG)</v>
      </c>
      <c r="C64" s="60"/>
      <c r="D64" s="143">
        <f>'[1]FLAKE ICE'!D65</f>
        <v>0</v>
      </c>
      <c r="E64" s="143">
        <f>'[1]FLAKE ICE'!E65</f>
        <v>0</v>
      </c>
      <c r="F64" s="281">
        <f>'[1]FLAKE ICE'!J65</f>
        <v>75.3012048192771</v>
      </c>
      <c r="G64" s="286"/>
      <c r="H64" s="285"/>
      <c r="I64" s="285"/>
      <c r="J64" s="285"/>
      <c r="K64" s="285"/>
      <c r="L64" s="293"/>
      <c r="M64" s="286"/>
      <c r="N64" s="285"/>
      <c r="O64" s="285"/>
      <c r="P64" s="112"/>
      <c r="Q64" s="302"/>
      <c r="R64" s="302"/>
      <c r="S64" s="302"/>
      <c r="T64" s="302"/>
    </row>
    <row r="65" s="188" customFormat="1" ht="70.5" customHeight="1" spans="1:20">
      <c r="A65" s="279" t="str">
        <f>'[1]FLAKE ICE'!$A66</f>
        <v>FLA047</v>
      </c>
      <c r="B65" s="280" t="str">
        <f>'[1]FLAKE ICE'!$B66</f>
        <v>MF-5KP2</v>
      </c>
      <c r="C65" s="47" t="s">
        <v>504</v>
      </c>
      <c r="D65" s="143" t="str">
        <f>'[1]FLAKE ICE'!D66</f>
        <v>Versatile</v>
      </c>
      <c r="E65" s="143">
        <f>'[1]FLAKE ICE'!E66</f>
        <v>0</v>
      </c>
      <c r="F65" s="281">
        <f>'[1]FLAKE ICE'!J66</f>
        <v>163.152610441767</v>
      </c>
      <c r="G65" s="286"/>
      <c r="H65" s="285"/>
      <c r="I65" s="285"/>
      <c r="J65" s="285"/>
      <c r="K65" s="285"/>
      <c r="L65" s="293"/>
      <c r="M65" s="286"/>
      <c r="N65" s="285"/>
      <c r="O65" s="285"/>
      <c r="P65" s="112"/>
      <c r="Q65" s="302"/>
      <c r="R65" s="302"/>
      <c r="S65" s="302"/>
      <c r="T65" s="302"/>
    </row>
    <row r="66" s="188" customFormat="1" ht="70.5" customHeight="1" spans="1:20">
      <c r="A66" s="279" t="str">
        <f>'[1]FLAKE ICE'!$A67</f>
        <v>FLA047.1</v>
      </c>
      <c r="B66" s="280" t="str">
        <f>'[1]FLAKE ICE'!$B67</f>
        <v>WEIG INFRARED SWITCH</v>
      </c>
      <c r="C66" s="47" t="s">
        <v>504</v>
      </c>
      <c r="D66" s="143">
        <f>'[1]FLAKE ICE'!D67</f>
        <v>0</v>
      </c>
      <c r="E66" s="143">
        <f>'[1]FLAKE ICE'!E67</f>
        <v>0</v>
      </c>
      <c r="F66" s="281">
        <f>'[1]FLAKE ICE'!J67</f>
        <v>104.58500669344</v>
      </c>
      <c r="G66" s="286"/>
      <c r="H66" s="285"/>
      <c r="I66" s="285"/>
      <c r="J66" s="285"/>
      <c r="K66" s="285"/>
      <c r="L66" s="293"/>
      <c r="M66" s="286"/>
      <c r="N66" s="285"/>
      <c r="O66" s="285"/>
      <c r="P66" s="112"/>
      <c r="Q66" s="302"/>
      <c r="R66" s="302"/>
      <c r="S66" s="302"/>
      <c r="T66" s="302"/>
    </row>
    <row r="67" s="188" customFormat="1" ht="70.5" customHeight="1" spans="1:20">
      <c r="A67" s="279" t="str">
        <f>'[1]FLAKE ICE'!$A68</f>
        <v>FLA048</v>
      </c>
      <c r="B67" s="280" t="str">
        <f>'[1]FLAKE ICE'!$B68</f>
        <v>RF-0H21DS</v>
      </c>
      <c r="C67" s="47" t="s">
        <v>505</v>
      </c>
      <c r="D67" s="143" t="str">
        <f>'[1]FLAKE ICE'!D68</f>
        <v>Versatile</v>
      </c>
      <c r="E67" s="143">
        <f>'[1]FLAKE ICE'!E68</f>
        <v>0</v>
      </c>
      <c r="F67" s="281">
        <f>'[1]FLAKE ICE'!J68</f>
        <v>25.8366800535475</v>
      </c>
      <c r="G67" s="286"/>
      <c r="H67" s="285"/>
      <c r="I67" s="285"/>
      <c r="J67" s="285"/>
      <c r="K67" s="285"/>
      <c r="L67" s="293"/>
      <c r="M67" s="286"/>
      <c r="N67" s="285"/>
      <c r="O67" s="285"/>
      <c r="P67" s="112"/>
      <c r="Q67" s="302"/>
      <c r="R67" s="302"/>
      <c r="S67" s="302"/>
      <c r="T67" s="302"/>
    </row>
    <row r="68" s="188" customFormat="1" ht="30.75" customHeight="1" spans="1:20">
      <c r="A68" s="279" t="str">
        <f>'[1]FLAKE ICE'!$A69</f>
        <v>FLA049</v>
      </c>
      <c r="B68" s="280" t="str">
        <f>'[1]FLAKE ICE'!$B69</f>
        <v>6GU600RC c/w 6IK250GU-S3FT motor</v>
      </c>
      <c r="C68" s="141" t="s">
        <v>506</v>
      </c>
      <c r="D68" s="143" t="str">
        <f>'[1]FLAKE ICE'!D69</f>
        <v>300kgs</v>
      </c>
      <c r="E68" s="143">
        <f>'[1]FLAKE ICE'!E69</f>
        <v>0</v>
      </c>
      <c r="F68" s="281">
        <f>'[1]FLAKE ICE'!J69</f>
        <v>1133.0588812932</v>
      </c>
      <c r="G68" s="286"/>
      <c r="H68" s="285"/>
      <c r="I68" s="285"/>
      <c r="J68" s="285"/>
      <c r="K68" s="285"/>
      <c r="L68" s="293"/>
      <c r="M68" s="286"/>
      <c r="N68" s="285"/>
      <c r="O68" s="285"/>
      <c r="P68" s="295"/>
      <c r="Q68" s="302"/>
      <c r="R68" s="302"/>
      <c r="S68" s="302"/>
      <c r="T68" s="302"/>
    </row>
    <row r="69" s="188" customFormat="1" ht="30.75" customHeight="1" spans="1:20">
      <c r="A69" s="279" t="str">
        <f>'[1]FLAKE ICE'!$A70</f>
        <v>FLA050</v>
      </c>
      <c r="B69" s="280" t="str">
        <f>'[1]FLAKE ICE'!$B70</f>
        <v>BHVWEQ70X40-600</v>
      </c>
      <c r="C69" s="142"/>
      <c r="D69" s="143" t="str">
        <f>'[1]FLAKE ICE'!D70</f>
        <v>0.5T-1.5T</v>
      </c>
      <c r="E69" s="143">
        <f>'[1]FLAKE ICE'!E70</f>
        <v>0</v>
      </c>
      <c r="F69" s="281">
        <f>'[1]FLAKE ICE'!J70</f>
        <v>2250.38083367955</v>
      </c>
      <c r="G69" s="286"/>
      <c r="H69" s="285"/>
      <c r="I69" s="285"/>
      <c r="J69" s="285"/>
      <c r="K69" s="285"/>
      <c r="L69" s="293"/>
      <c r="M69" s="286"/>
      <c r="N69" s="285"/>
      <c r="O69" s="285"/>
      <c r="P69" s="296"/>
      <c r="Q69" s="302"/>
      <c r="R69" s="302"/>
      <c r="S69" s="302"/>
      <c r="T69" s="302"/>
    </row>
    <row r="70" s="188" customFormat="1" ht="30.75" customHeight="1" spans="1:20">
      <c r="A70" s="279" t="str">
        <f>'[1]FLAKE ICE'!$A71</f>
        <v>FLA051</v>
      </c>
      <c r="B70" s="280" t="str">
        <f>'[1]FLAKE ICE'!$B71</f>
        <v>BHVWEQ80X50-800</v>
      </c>
      <c r="C70" s="142"/>
      <c r="D70" s="143" t="str">
        <f>'[1]FLAKE ICE'!D71</f>
        <v>2T</v>
      </c>
      <c r="E70" s="143">
        <f>'[1]FLAKE ICE'!E71</f>
        <v>0</v>
      </c>
      <c r="F70" s="281">
        <f>'[1]FLAKE ICE'!J71</f>
        <v>2631.21451322532</v>
      </c>
      <c r="G70" s="286"/>
      <c r="H70" s="285"/>
      <c r="I70" s="285"/>
      <c r="J70" s="285"/>
      <c r="K70" s="285"/>
      <c r="L70" s="293"/>
      <c r="M70" s="286"/>
      <c r="N70" s="285"/>
      <c r="O70" s="285"/>
      <c r="P70" s="296"/>
      <c r="Q70" s="302"/>
      <c r="R70" s="302"/>
      <c r="S70" s="302"/>
      <c r="T70" s="302"/>
    </row>
    <row r="71" s="188" customFormat="1" ht="30.75" customHeight="1" spans="1:20">
      <c r="A71" s="279" t="str">
        <f>'[1]FLAKE ICE'!$A72</f>
        <v>FLA052</v>
      </c>
      <c r="B71" s="280" t="str">
        <f>'[1]FLAKE ICE'!$B72</f>
        <v>BHVWEQ80X50-600</v>
      </c>
      <c r="C71" s="142"/>
      <c r="D71" s="143" t="str">
        <f>'[1]FLAKE ICE'!D72</f>
        <v>2.5T-4T</v>
      </c>
      <c r="E71" s="143">
        <f>'[1]FLAKE ICE'!E72</f>
        <v>0</v>
      </c>
      <c r="F71" s="281">
        <f>'[1]FLAKE ICE'!J72</f>
        <v>2631.21451322532</v>
      </c>
      <c r="G71" s="286"/>
      <c r="H71" s="285"/>
      <c r="I71" s="285"/>
      <c r="J71" s="285"/>
      <c r="K71" s="285"/>
      <c r="L71" s="293"/>
      <c r="M71" s="286"/>
      <c r="N71" s="285"/>
      <c r="O71" s="285"/>
      <c r="P71" s="296"/>
      <c r="Q71" s="302"/>
      <c r="R71" s="302"/>
      <c r="S71" s="302"/>
      <c r="T71" s="302"/>
    </row>
    <row r="72" s="188" customFormat="1" ht="30.75" customHeight="1" spans="1:20">
      <c r="A72" s="279" t="str">
        <f>'[1]FLAKE ICE'!$A73</f>
        <v>FLA053</v>
      </c>
      <c r="B72" s="280" t="str">
        <f>'[1]FLAKE ICE'!$B73</f>
        <v>BHVWEQ100X60-600</v>
      </c>
      <c r="C72" s="142"/>
      <c r="D72" s="143" t="str">
        <f>'[1]FLAKE ICE'!D73</f>
        <v>5T</v>
      </c>
      <c r="E72" s="143">
        <f>'[1]FLAKE ICE'!E73</f>
        <v>0</v>
      </c>
      <c r="F72" s="281">
        <f>'[1]FLAKE ICE'!J73</f>
        <v>4293.03420578867</v>
      </c>
      <c r="G72" s="286"/>
      <c r="H72" s="285"/>
      <c r="I72" s="285"/>
      <c r="J72" s="285"/>
      <c r="K72" s="285"/>
      <c r="L72" s="293"/>
      <c r="M72" s="286"/>
      <c r="N72" s="285"/>
      <c r="O72" s="285"/>
      <c r="P72" s="296"/>
      <c r="Q72" s="302"/>
      <c r="R72" s="302"/>
      <c r="S72" s="302"/>
      <c r="T72" s="302"/>
    </row>
    <row r="73" s="188" customFormat="1" ht="30.75" customHeight="1" spans="1:20">
      <c r="A73" s="279" t="str">
        <f>'[1]FLAKE ICE'!$A74</f>
        <v>FLA053.1</v>
      </c>
      <c r="B73" s="280" t="str">
        <f>'[1]FLAKE ICE'!$B74</f>
        <v>TKVWEQ60-800</v>
      </c>
      <c r="C73" s="142"/>
      <c r="D73" s="143" t="str">
        <f>'[1]FLAKE ICE'!D74</f>
        <v>0.5T</v>
      </c>
      <c r="E73" s="143" t="str">
        <f>'[1]FLAKE ICE'!E74</f>
        <v>0.25KW</v>
      </c>
      <c r="F73" s="281">
        <f>'[1]FLAKE ICE'!J74</f>
        <v>1673.36010709505</v>
      </c>
      <c r="G73" s="286"/>
      <c r="H73" s="285"/>
      <c r="I73" s="285"/>
      <c r="J73" s="285"/>
      <c r="K73" s="285"/>
      <c r="L73" s="293"/>
      <c r="M73" s="286"/>
      <c r="N73" s="285"/>
      <c r="O73" s="285"/>
      <c r="P73" s="296"/>
      <c r="Q73" s="302"/>
      <c r="R73" s="302"/>
      <c r="S73" s="302"/>
      <c r="T73" s="302"/>
    </row>
    <row r="74" s="188" customFormat="1" ht="30.75" customHeight="1" spans="1:20">
      <c r="A74" s="279" t="str">
        <f>'[1]FLAKE ICE'!$A75</f>
        <v>FLA054</v>
      </c>
      <c r="B74" s="280" t="str">
        <f>'[1]FLAKE ICE'!$B75</f>
        <v>TKVWEQ70*40-600-800</v>
      </c>
      <c r="C74" s="142"/>
      <c r="D74" s="143" t="str">
        <f>'[1]FLAKE ICE'!D75</f>
        <v>1T-1.5T</v>
      </c>
      <c r="E74" s="143" t="str">
        <f>'[1]FLAKE ICE'!E75</f>
        <v>0.25KW(11MM)</v>
      </c>
      <c r="F74" s="281">
        <f>'[1]FLAKE ICE'!J75</f>
        <v>1856.85269814892</v>
      </c>
      <c r="G74" s="286"/>
      <c r="H74" s="285"/>
      <c r="I74" s="285"/>
      <c r="J74" s="285"/>
      <c r="K74" s="285"/>
      <c r="L74" s="293"/>
      <c r="M74" s="286"/>
      <c r="N74" s="285"/>
      <c r="O74" s="285"/>
      <c r="P74" s="296"/>
      <c r="Q74" s="302"/>
      <c r="R74" s="302"/>
      <c r="S74" s="302"/>
      <c r="T74" s="302"/>
    </row>
    <row r="75" s="188" customFormat="1" ht="30.75" customHeight="1" spans="1:20">
      <c r="A75" s="279" t="str">
        <f>'[1]FLAKE ICE'!$A76</f>
        <v>FLA055</v>
      </c>
      <c r="B75" s="280" t="str">
        <f>'[1]FLAKE ICE'!$B76</f>
        <v>TKVWEQ80*50-800</v>
      </c>
      <c r="C75" s="142"/>
      <c r="D75" s="143" t="str">
        <f>'[1]FLAKE ICE'!D76</f>
        <v>2T-3T </v>
      </c>
      <c r="E75" s="143" t="str">
        <f>'[1]FLAKE ICE'!E76</f>
        <v>0.37KW</v>
      </c>
      <c r="F75" s="281">
        <f>'[1]FLAKE ICE'!J76</f>
        <v>2841.25005770207</v>
      </c>
      <c r="G75" s="286"/>
      <c r="H75" s="285"/>
      <c r="I75" s="285"/>
      <c r="J75" s="285"/>
      <c r="K75" s="285"/>
      <c r="L75" s="293"/>
      <c r="M75" s="286"/>
      <c r="N75" s="285"/>
      <c r="O75" s="285"/>
      <c r="P75" s="296"/>
      <c r="Q75" s="302"/>
      <c r="R75" s="302"/>
      <c r="S75" s="302"/>
      <c r="T75" s="302"/>
    </row>
    <row r="76" s="188" customFormat="1" ht="30.75" customHeight="1" spans="1:20">
      <c r="A76" s="279" t="str">
        <f>'[1]FLAKE ICE'!$A77</f>
        <v>FLA056</v>
      </c>
      <c r="B76" s="280" t="str">
        <f>'[1]FLAKE ICE'!$B77</f>
        <v>TKVWEQ100*60-800</v>
      </c>
      <c r="C76" s="142"/>
      <c r="D76" s="143" t="str">
        <f>'[1]FLAKE ICE'!D77</f>
        <v>4T-6T</v>
      </c>
      <c r="E76" s="143" t="str">
        <f>'[1]FLAKE ICE'!E77</f>
        <v>0.55KW</v>
      </c>
      <c r="F76" s="281">
        <f>'[1]FLAKE ICE'!J77</f>
        <v>4602.31731523796</v>
      </c>
      <c r="G76" s="286"/>
      <c r="H76" s="285"/>
      <c r="I76" s="285"/>
      <c r="J76" s="285"/>
      <c r="K76" s="285"/>
      <c r="L76" s="293"/>
      <c r="M76" s="286"/>
      <c r="N76" s="285"/>
      <c r="O76" s="285"/>
      <c r="P76" s="296"/>
      <c r="Q76" s="302"/>
      <c r="R76" s="302"/>
      <c r="S76" s="302"/>
      <c r="T76" s="302"/>
    </row>
    <row r="77" s="188" customFormat="1" ht="30.75" customHeight="1" spans="1:20">
      <c r="A77" s="279" t="str">
        <f>'[1]FLAKE ICE'!$A78</f>
        <v>FLA057</v>
      </c>
      <c r="B77" s="280" t="str">
        <f>'[1]FLAKE ICE'!$B78</f>
        <v>TKVWEQ100*60-600</v>
      </c>
      <c r="C77" s="142"/>
      <c r="D77" s="143" t="str">
        <f>'[1]FLAKE ICE'!D78</f>
        <v>4T-6T</v>
      </c>
      <c r="E77" s="143" t="str">
        <f>'[1]FLAKE ICE'!E78</f>
        <v>0.55KW</v>
      </c>
      <c r="F77" s="281">
        <f>'[1]FLAKE ICE'!J78</f>
        <v>4602.31731523796</v>
      </c>
      <c r="G77" s="286"/>
      <c r="H77" s="285"/>
      <c r="I77" s="285"/>
      <c r="J77" s="285"/>
      <c r="K77" s="285"/>
      <c r="L77" s="293"/>
      <c r="M77" s="286"/>
      <c r="N77" s="285"/>
      <c r="O77" s="285"/>
      <c r="P77" s="296"/>
      <c r="Q77" s="302"/>
      <c r="R77" s="302"/>
      <c r="S77" s="302"/>
      <c r="T77" s="302"/>
    </row>
    <row r="78" s="188" customFormat="1" ht="30.75" customHeight="1" spans="1:20">
      <c r="A78" s="279" t="str">
        <f>'[1]FLAKE ICE'!$A79</f>
        <v>FLA057.1</v>
      </c>
      <c r="B78" s="280" t="str">
        <f>'[1]FLAKE ICE'!$B79</f>
        <v>TKVWEQM120*70-800R</v>
      </c>
      <c r="C78" s="142"/>
      <c r="D78" s="143" t="str">
        <f>'[1]FLAKE ICE'!D79</f>
        <v>8-10ton</v>
      </c>
      <c r="E78" s="143">
        <f>'[1]FLAKE ICE'!E79</f>
        <v>0</v>
      </c>
      <c r="F78" s="281">
        <f>'[1]FLAKE ICE'!J79</f>
        <v>7501.26944559849</v>
      </c>
      <c r="G78" s="286"/>
      <c r="H78" s="285"/>
      <c r="I78" s="285"/>
      <c r="J78" s="285"/>
      <c r="K78" s="285"/>
      <c r="L78" s="293"/>
      <c r="M78" s="286"/>
      <c r="N78" s="285"/>
      <c r="O78" s="285"/>
      <c r="P78" s="296"/>
      <c r="Q78" s="302"/>
      <c r="R78" s="302"/>
      <c r="S78" s="302"/>
      <c r="T78" s="302"/>
    </row>
    <row r="79" s="188" customFormat="1" ht="30.75" customHeight="1" spans="1:20">
      <c r="A79" s="279" t="str">
        <f>'[1]FLAKE ICE'!$A80</f>
        <v>FLA057.2</v>
      </c>
      <c r="B79" s="280" t="str">
        <f>'[1]FLAKE ICE'!$B80</f>
        <v>TKVWEQM135*80-800R</v>
      </c>
      <c r="C79" s="143"/>
      <c r="D79" s="143">
        <f>'[1]FLAKE ICE'!D80</f>
        <v>0</v>
      </c>
      <c r="E79" s="143">
        <f>'[1]FLAKE ICE'!E80</f>
        <v>0</v>
      </c>
      <c r="F79" s="281">
        <f>'[1]FLAKE ICE'!J80</f>
        <v>9809.35235193648</v>
      </c>
      <c r="G79" s="286"/>
      <c r="H79" s="285"/>
      <c r="I79" s="285"/>
      <c r="J79" s="285"/>
      <c r="K79" s="285"/>
      <c r="L79" s="293"/>
      <c r="M79" s="286"/>
      <c r="N79" s="285"/>
      <c r="O79" s="285"/>
      <c r="P79" s="298"/>
      <c r="Q79" s="302"/>
      <c r="R79" s="302"/>
      <c r="S79" s="302"/>
      <c r="T79" s="302"/>
    </row>
    <row r="80" s="188" customFormat="1" ht="24" spans="1:20">
      <c r="A80" s="279" t="str">
        <f>'[1]FLAKE ICE'!$A81</f>
        <v>FLA058</v>
      </c>
      <c r="B80" s="280" t="str">
        <f>'[1]FLAKE ICE'!$B81</f>
        <v>1ton icesta gear motor (5RK120A-YFT)</v>
      </c>
      <c r="C80" s="141" t="s">
        <v>507</v>
      </c>
      <c r="D80" s="143" t="str">
        <f>'[1]FLAKE ICE'!D81</f>
        <v>1T</v>
      </c>
      <c r="E80" s="143">
        <f>'[1]FLAKE ICE'!E81</f>
        <v>0</v>
      </c>
      <c r="F80" s="281">
        <f>'[1]FLAKE ICE'!J81</f>
        <v>389.583333333333</v>
      </c>
      <c r="G80" s="286"/>
      <c r="H80" s="285"/>
      <c r="I80" s="285"/>
      <c r="J80" s="285"/>
      <c r="K80" s="285"/>
      <c r="L80" s="293"/>
      <c r="M80" s="286"/>
      <c r="N80" s="285"/>
      <c r="O80" s="285"/>
      <c r="P80" s="293"/>
      <c r="Q80" s="302"/>
      <c r="R80" s="302"/>
      <c r="S80" s="302"/>
      <c r="T80" s="302"/>
    </row>
    <row r="81" s="188" customFormat="1" spans="1:20">
      <c r="A81" s="279" t="str">
        <f>'[1]FLAKE ICE'!$A82</f>
        <v>FLA058.1</v>
      </c>
      <c r="B81" s="280" t="str">
        <f>'[1]FLAKE ICE'!$B82</f>
        <v>0.18KW (63)</v>
      </c>
      <c r="C81" s="142"/>
      <c r="D81" s="143" t="str">
        <f>'[1]FLAKE ICE'!D82</f>
        <v>1T</v>
      </c>
      <c r="E81" s="143">
        <f>'[1]FLAKE ICE'!E82</f>
        <v>0</v>
      </c>
      <c r="F81" s="281" t="str">
        <f>'[1]FLAKE ICE'!J82</f>
        <v>~</v>
      </c>
      <c r="G81" s="286"/>
      <c r="H81" s="285"/>
      <c r="I81" s="285"/>
      <c r="J81" s="285"/>
      <c r="K81" s="285"/>
      <c r="L81" s="293"/>
      <c r="M81" s="286"/>
      <c r="N81" s="285"/>
      <c r="O81" s="285"/>
      <c r="P81" s="293"/>
      <c r="Q81" s="302"/>
      <c r="R81" s="302"/>
      <c r="S81" s="302"/>
      <c r="T81" s="302"/>
    </row>
    <row r="82" s="188" customFormat="1" spans="1:20">
      <c r="A82" s="279" t="str">
        <f>'[1]FLAKE ICE'!$A83</f>
        <v>FLA058.2</v>
      </c>
      <c r="B82" s="280" t="str">
        <f>'[1]FLAKE ICE'!$B83</f>
        <v>0.25KW (SMALL FLANGE 3PH)</v>
      </c>
      <c r="C82" s="142"/>
      <c r="D82" s="143" t="str">
        <f>'[1]FLAKE ICE'!D83</f>
        <v>0.5T</v>
      </c>
      <c r="E82" s="143">
        <f>'[1]FLAKE ICE'!E83</f>
        <v>0</v>
      </c>
      <c r="F82" s="281">
        <f>'[1]FLAKE ICE'!J83</f>
        <v>600</v>
      </c>
      <c r="G82" s="286"/>
      <c r="H82" s="285"/>
      <c r="I82" s="285"/>
      <c r="J82" s="285"/>
      <c r="K82" s="285"/>
      <c r="L82" s="293"/>
      <c r="M82" s="286"/>
      <c r="N82" s="285"/>
      <c r="O82" s="285"/>
      <c r="P82" s="293"/>
      <c r="Q82" s="302"/>
      <c r="R82" s="302"/>
      <c r="S82" s="302"/>
      <c r="T82" s="302"/>
    </row>
    <row r="83" s="188" customFormat="1" spans="1:20">
      <c r="A83" s="279" t="str">
        <f>'[1]FLAKE ICE'!$A84</f>
        <v>FLA059</v>
      </c>
      <c r="B83" s="280" t="str">
        <f>'[1]FLAKE ICE'!$B84</f>
        <v>0.25KW (63) </v>
      </c>
      <c r="C83" s="142"/>
      <c r="D83" s="143" t="str">
        <f>'[1]FLAKE ICE'!D84</f>
        <v>0.5T-1.5T</v>
      </c>
      <c r="E83" s="143" t="str">
        <f>'[1]FLAKE ICE'!E84</f>
        <v>0.25KW (63) 11mm*23mm</v>
      </c>
      <c r="F83" s="281">
        <f>'[1]FLAKE ICE'!J84</f>
        <v>450</v>
      </c>
      <c r="G83" s="286"/>
      <c r="H83" s="285"/>
      <c r="I83" s="285"/>
      <c r="J83" s="285"/>
      <c r="K83" s="285"/>
      <c r="L83" s="293"/>
      <c r="M83" s="286"/>
      <c r="N83" s="285"/>
      <c r="O83" s="285"/>
      <c r="P83" s="293"/>
      <c r="Q83" s="302"/>
      <c r="R83" s="302"/>
      <c r="S83" s="302"/>
      <c r="T83" s="302"/>
    </row>
    <row r="84" s="188" customFormat="1" spans="1:20">
      <c r="A84" s="279" t="str">
        <f>'[1]FLAKE ICE'!$A85</f>
        <v>FLA060</v>
      </c>
      <c r="B84" s="280" t="str">
        <f>'[1]FLAKE ICE'!$B85</f>
        <v>0.25KW (71)</v>
      </c>
      <c r="C84" s="142"/>
      <c r="D84" s="143" t="str">
        <f>'[1]FLAKE ICE'!D85</f>
        <v>0.5-1T</v>
      </c>
      <c r="E84" s="143" t="str">
        <f>'[1]FLAKE ICE'!E85</f>
        <v>0.25KW (71) 14mm*30mm</v>
      </c>
      <c r="F84" s="281">
        <f>'[1]FLAKE ICE'!J85</f>
        <v>516.666666666667</v>
      </c>
      <c r="G84" s="286"/>
      <c r="H84" s="285"/>
      <c r="I84" s="285"/>
      <c r="J84" s="285"/>
      <c r="K84" s="285"/>
      <c r="L84" s="293"/>
      <c r="M84" s="286"/>
      <c r="N84" s="285"/>
      <c r="O84" s="285"/>
      <c r="P84" s="293"/>
      <c r="Q84" s="302"/>
      <c r="R84" s="302"/>
      <c r="S84" s="302"/>
      <c r="T84" s="302"/>
    </row>
    <row r="85" s="188" customFormat="1" spans="1:20">
      <c r="A85" s="279" t="str">
        <f>'[1]FLAKE ICE'!$A86</f>
        <v>FLA060.1</v>
      </c>
      <c r="B85" s="280" t="str">
        <f>'[1]FLAKE ICE'!$B86</f>
        <v>0.25KW (71)</v>
      </c>
      <c r="C85" s="142"/>
      <c r="D85" s="143" t="str">
        <f>'[1]FLAKE ICE'!D86</f>
        <v>0.5T-2T</v>
      </c>
      <c r="E85" s="143" t="str">
        <f>'[1]FLAKE ICE'!E86</f>
        <v>0.25KW (71) 11mm*30mm</v>
      </c>
      <c r="F85" s="281">
        <f>'[1]FLAKE ICE'!J86</f>
        <v>666.666666666667</v>
      </c>
      <c r="G85" s="286"/>
      <c r="H85" s="285"/>
      <c r="I85" s="285"/>
      <c r="J85" s="285"/>
      <c r="K85" s="285"/>
      <c r="L85" s="293"/>
      <c r="M85" s="286"/>
      <c r="N85" s="285"/>
      <c r="O85" s="285"/>
      <c r="P85" s="293"/>
      <c r="Q85" s="302"/>
      <c r="R85" s="302"/>
      <c r="S85" s="302"/>
      <c r="T85" s="302"/>
    </row>
    <row r="86" s="188" customFormat="1" spans="1:20">
      <c r="A86" s="279" t="str">
        <f>'[1]FLAKE ICE'!$A87</f>
        <v>FLA061</v>
      </c>
      <c r="B86" s="280" t="str">
        <f>'[1]FLAKE ICE'!$B87</f>
        <v>0.37KW (71)</v>
      </c>
      <c r="C86" s="142"/>
      <c r="D86" s="143" t="str">
        <f>'[1]FLAKE ICE'!D87</f>
        <v>0.5T-3T</v>
      </c>
      <c r="E86" s="143" t="str">
        <f>'[1]FLAKE ICE'!E87</f>
        <v>0.37KW (71) 14mm*30mm</v>
      </c>
      <c r="F86" s="281">
        <f>'[1]FLAKE ICE'!J87</f>
        <v>566.666666666667</v>
      </c>
      <c r="G86" s="286"/>
      <c r="H86" s="285"/>
      <c r="I86" s="285"/>
      <c r="J86" s="285"/>
      <c r="K86" s="285"/>
      <c r="L86" s="293"/>
      <c r="M86" s="286"/>
      <c r="N86" s="285"/>
      <c r="O86" s="285"/>
      <c r="P86" s="293"/>
      <c r="Q86" s="302"/>
      <c r="R86" s="302"/>
      <c r="S86" s="302"/>
      <c r="T86" s="302"/>
    </row>
    <row r="87" s="188" customFormat="1" spans="1:20">
      <c r="A87" s="279" t="str">
        <f>'[1]FLAKE ICE'!$A88</f>
        <v>FLA062</v>
      </c>
      <c r="B87" s="280" t="str">
        <f>'[1]FLAKE ICE'!$B88</f>
        <v>0.55KW (71)</v>
      </c>
      <c r="C87" s="142"/>
      <c r="D87" s="143" t="str">
        <f>'[1]FLAKE ICE'!D88</f>
        <v>4T-6T</v>
      </c>
      <c r="E87" s="143" t="str">
        <f>'[1]FLAKE ICE'!E88</f>
        <v>0.55KW (71) 14mm*30mm</v>
      </c>
      <c r="F87" s="281">
        <f>'[1]FLAKE ICE'!J88</f>
        <v>633.333333333333</v>
      </c>
      <c r="G87" s="286"/>
      <c r="H87" s="285"/>
      <c r="I87" s="285"/>
      <c r="J87" s="285"/>
      <c r="K87" s="285"/>
      <c r="L87" s="293"/>
      <c r="M87" s="286"/>
      <c r="N87" s="285"/>
      <c r="O87" s="285"/>
      <c r="P87" s="293"/>
      <c r="Q87" s="302"/>
      <c r="R87" s="302"/>
      <c r="S87" s="302"/>
      <c r="T87" s="302"/>
    </row>
    <row r="88" s="188" customFormat="1" spans="1:20">
      <c r="A88" s="279" t="str">
        <f>'[1]FLAKE ICE'!$A89</f>
        <v>FLA063</v>
      </c>
      <c r="B88" s="280" t="str">
        <f>'[1]FLAKE ICE'!$B89</f>
        <v>0.75KW (80)</v>
      </c>
      <c r="C88" s="143"/>
      <c r="D88" s="143" t="str">
        <f>'[1]FLAKE ICE'!D89</f>
        <v>8T-20T</v>
      </c>
      <c r="E88" s="143" t="str">
        <f>'[1]FLAKE ICE'!E89</f>
        <v>0.75KW</v>
      </c>
      <c r="F88" s="281">
        <f>'[1]FLAKE ICE'!J89</f>
        <v>713.333333333333</v>
      </c>
      <c r="G88" s="286"/>
      <c r="H88" s="285"/>
      <c r="I88" s="285"/>
      <c r="J88" s="285"/>
      <c r="K88" s="285"/>
      <c r="L88" s="293"/>
      <c r="M88" s="286"/>
      <c r="N88" s="285"/>
      <c r="O88" s="285"/>
      <c r="P88" s="293"/>
      <c r="Q88" s="302"/>
      <c r="R88" s="302"/>
      <c r="S88" s="302"/>
      <c r="T88" s="302"/>
    </row>
    <row r="89" s="188" customFormat="1" spans="1:20">
      <c r="A89" s="279" t="str">
        <f>'[1]FLAKE ICE'!$A90</f>
        <v>FLA063.1</v>
      </c>
      <c r="B89" s="280" t="str">
        <f>'[1]FLAKE ICE'!$B90</f>
        <v>0.3TON ICE SCRAPER</v>
      </c>
      <c r="C89" s="141" t="s">
        <v>508</v>
      </c>
      <c r="D89" s="143" t="str">
        <f>'[1]FLAKE ICE'!D90</f>
        <v>60*220</v>
      </c>
      <c r="E89" s="143">
        <f>'[1]FLAKE ICE'!E90</f>
        <v>0</v>
      </c>
      <c r="F89" s="281">
        <f>'[1]FLAKE ICE'!J90</f>
        <v>708.717221828491</v>
      </c>
      <c r="G89" s="286"/>
      <c r="H89" s="285"/>
      <c r="I89" s="285"/>
      <c r="J89" s="285"/>
      <c r="K89" s="285"/>
      <c r="L89" s="293"/>
      <c r="M89" s="286"/>
      <c r="N89" s="285"/>
      <c r="O89" s="285"/>
      <c r="P89" s="295"/>
      <c r="Q89" s="302"/>
      <c r="R89" s="302"/>
      <c r="S89" s="302"/>
      <c r="T89" s="302"/>
    </row>
    <row r="90" s="188" customFormat="1" spans="1:20">
      <c r="A90" s="279" t="str">
        <f>'[1]FLAKE ICE'!$A91</f>
        <v>FLA064</v>
      </c>
      <c r="B90" s="280" t="str">
        <f>'[1]FLAKE ICE'!$B91</f>
        <v>0.5TON ICE SCRAPER</v>
      </c>
      <c r="C90" s="142"/>
      <c r="D90" s="143" t="str">
        <f>'[1]FLAKE ICE'!D91</f>
        <v>60*220 (60*270)</v>
      </c>
      <c r="E90" s="143">
        <f>'[1]FLAKE ICE'!E91</f>
        <v>0</v>
      </c>
      <c r="F90" s="281">
        <f>'[1]FLAKE ICE'!J91</f>
        <v>1133.94755492558</v>
      </c>
      <c r="G90" s="286"/>
      <c r="H90" s="285"/>
      <c r="I90" s="285"/>
      <c r="J90" s="285"/>
      <c r="K90" s="285"/>
      <c r="L90" s="293"/>
      <c r="M90" s="286"/>
      <c r="N90" s="285"/>
      <c r="O90" s="285"/>
      <c r="P90" s="296"/>
      <c r="Q90" s="302"/>
      <c r="R90" s="302"/>
      <c r="S90" s="302"/>
      <c r="T90" s="302"/>
    </row>
    <row r="91" s="188" customFormat="1" spans="1:20">
      <c r="A91" s="279" t="str">
        <f>'[1]FLAKE ICE'!$A92</f>
        <v>FLA065</v>
      </c>
      <c r="B91" s="280" t="str">
        <f>'[1]FLAKE ICE'!$B92</f>
        <v>1TON ICE SCRAPER</v>
      </c>
      <c r="C91" s="142"/>
      <c r="D91" s="143" t="str">
        <f>'[1]FLAKE ICE'!D92</f>
        <v>70*320</v>
      </c>
      <c r="E91" s="143">
        <f>'[1]FLAKE ICE'!E92</f>
        <v>0</v>
      </c>
      <c r="F91" s="281">
        <f>'[1]FLAKE ICE'!J92</f>
        <v>1389.08575478384</v>
      </c>
      <c r="G91" s="286"/>
      <c r="H91" s="285"/>
      <c r="I91" s="285"/>
      <c r="J91" s="285"/>
      <c r="K91" s="285"/>
      <c r="L91" s="293"/>
      <c r="M91" s="286"/>
      <c r="N91" s="285"/>
      <c r="O91" s="285"/>
      <c r="P91" s="296"/>
      <c r="Q91" s="302"/>
      <c r="R91" s="302"/>
      <c r="S91" s="302"/>
      <c r="T91" s="302"/>
    </row>
    <row r="92" s="188" customFormat="1" spans="1:20">
      <c r="A92" s="279" t="str">
        <f>'[1]FLAKE ICE'!$A93</f>
        <v>FLA066</v>
      </c>
      <c r="B92" s="280" t="str">
        <f>'[1]FLAKE ICE'!$B93</f>
        <v>1.5TON ICE SCRAPER</v>
      </c>
      <c r="C92" s="142"/>
      <c r="D92" s="143" t="str">
        <f>'[1]FLAKE ICE'!D93</f>
        <v> 70*420</v>
      </c>
      <c r="E92" s="143">
        <f>'[1]FLAKE ICE'!E93</f>
        <v>0</v>
      </c>
      <c r="F92" s="281">
        <f>'[1]FLAKE ICE'!J93</f>
        <v>1559.17788802268</v>
      </c>
      <c r="G92" s="286"/>
      <c r="H92" s="285"/>
      <c r="I92" s="285"/>
      <c r="J92" s="285"/>
      <c r="K92" s="285"/>
      <c r="L92" s="293"/>
      <c r="M92" s="286"/>
      <c r="N92" s="285"/>
      <c r="O92" s="285"/>
      <c r="P92" s="296"/>
      <c r="Q92" s="302"/>
      <c r="R92" s="302"/>
      <c r="S92" s="302"/>
      <c r="T92" s="302"/>
    </row>
    <row r="93" s="188" customFormat="1" spans="1:20">
      <c r="A93" s="279" t="str">
        <f>'[1]FLAKE ICE'!$A94</f>
        <v>FLA067</v>
      </c>
      <c r="B93" s="280" t="str">
        <f>'[1]FLAKE ICE'!$B94</f>
        <v>2TON ICE SCRAPER</v>
      </c>
      <c r="C93" s="142"/>
      <c r="D93" s="143" t="str">
        <f>'[1]FLAKE ICE'!D94</f>
        <v>70*520 </v>
      </c>
      <c r="E93" s="143">
        <f>'[1]FLAKE ICE'!E94</f>
        <v>0</v>
      </c>
      <c r="F93" s="281">
        <f>'[1]FLAKE ICE'!J94</f>
        <v>1771.79305457123</v>
      </c>
      <c r="G93" s="286"/>
      <c r="H93" s="285"/>
      <c r="I93" s="285"/>
      <c r="J93" s="285"/>
      <c r="K93" s="285"/>
      <c r="L93" s="293"/>
      <c r="M93" s="286"/>
      <c r="N93" s="285"/>
      <c r="O93" s="285"/>
      <c r="P93" s="296"/>
      <c r="Q93" s="302"/>
      <c r="R93" s="302"/>
      <c r="S93" s="302"/>
      <c r="T93" s="302"/>
    </row>
    <row r="94" s="188" customFormat="1" spans="1:20">
      <c r="A94" s="279" t="str">
        <f>'[1]FLAKE ICE'!$A95</f>
        <v>FLA068</v>
      </c>
      <c r="B94" s="280" t="str">
        <f>'[1]FLAKE ICE'!$B95</f>
        <v>2TON big ICE SCRAPER</v>
      </c>
      <c r="C94" s="142"/>
      <c r="D94" s="143" t="str">
        <f>'[1]FLAKE ICE'!D95</f>
        <v>70*470</v>
      </c>
      <c r="E94" s="143">
        <f>'[1]FLAKE ICE'!E95</f>
        <v>0</v>
      </c>
      <c r="F94" s="281">
        <f>'[1]FLAKE ICE'!J95</f>
        <v>1927.71084337349</v>
      </c>
      <c r="G94" s="286"/>
      <c r="H94" s="285"/>
      <c r="I94" s="285"/>
      <c r="J94" s="285"/>
      <c r="K94" s="285"/>
      <c r="L94" s="293"/>
      <c r="M94" s="286"/>
      <c r="N94" s="285"/>
      <c r="O94" s="285"/>
      <c r="P94" s="296"/>
      <c r="Q94" s="302"/>
      <c r="R94" s="302"/>
      <c r="S94" s="302"/>
      <c r="T94" s="302"/>
    </row>
    <row r="95" s="188" customFormat="1" spans="1:20">
      <c r="A95" s="279" t="str">
        <f>'[1]FLAKE ICE'!$A96</f>
        <v>FLA069</v>
      </c>
      <c r="B95" s="280" t="str">
        <f>'[1]FLAKE ICE'!$B96</f>
        <v>3TON ICE SCRAPER</v>
      </c>
      <c r="C95" s="142"/>
      <c r="D95" s="143" t="str">
        <f>'[1]FLAKE ICE'!D96</f>
        <v>80*635</v>
      </c>
      <c r="E95" s="143">
        <f>'[1]FLAKE ICE'!E96</f>
        <v>0</v>
      </c>
      <c r="F95" s="281">
        <f>'[1]FLAKE ICE'!J96</f>
        <v>2126.15166548547</v>
      </c>
      <c r="G95" s="286"/>
      <c r="H95" s="285"/>
      <c r="I95" s="285"/>
      <c r="J95" s="285"/>
      <c r="K95" s="285"/>
      <c r="L95" s="293"/>
      <c r="M95" s="286"/>
      <c r="N95" s="285"/>
      <c r="O95" s="285"/>
      <c r="P95" s="296"/>
      <c r="Q95" s="302"/>
      <c r="R95" s="302"/>
      <c r="S95" s="302"/>
      <c r="T95" s="302"/>
    </row>
    <row r="96" s="188" customFormat="1" spans="1:20">
      <c r="A96" s="279" t="str">
        <f>'[1]FLAKE ICE'!$A97</f>
        <v>FLA070</v>
      </c>
      <c r="B96" s="280" t="str">
        <f>'[1]FLAKE ICE'!$B97</f>
        <v>4TON ICE SCRAPER</v>
      </c>
      <c r="C96" s="142"/>
      <c r="D96" s="143" t="str">
        <f>'[1]FLAKE ICE'!D97</f>
        <v>80mm*635mm</v>
      </c>
      <c r="E96" s="143">
        <f>'[1]FLAKE ICE'!E97</f>
        <v>0</v>
      </c>
      <c r="F96" s="281">
        <f>'[1]FLAKE ICE'!J97</f>
        <v>2551.38199858257</v>
      </c>
      <c r="G96" s="286"/>
      <c r="H96" s="285"/>
      <c r="I96" s="285"/>
      <c r="J96" s="285"/>
      <c r="K96" s="285"/>
      <c r="L96" s="293"/>
      <c r="M96" s="286"/>
      <c r="N96" s="285"/>
      <c r="O96" s="285"/>
      <c r="P96" s="296"/>
      <c r="Q96" s="302"/>
      <c r="R96" s="302"/>
      <c r="S96" s="302"/>
      <c r="T96" s="302"/>
    </row>
    <row r="97" s="188" customFormat="1" spans="1:20">
      <c r="A97" s="279" t="str">
        <f>'[1]FLAKE ICE'!$A98</f>
        <v>FLA071</v>
      </c>
      <c r="B97" s="280" t="str">
        <f>'[1]FLAKE ICE'!$B98</f>
        <v>5TON ICE SCRAPER</v>
      </c>
      <c r="C97" s="142"/>
      <c r="D97" s="143" t="str">
        <f>'[1]FLAKE ICE'!D98</f>
        <v>80*740</v>
      </c>
      <c r="E97" s="143">
        <f>'[1]FLAKE ICE'!E98</f>
        <v>0</v>
      </c>
      <c r="F97" s="281">
        <f>'[1]FLAKE ICE'!J98</f>
        <v>2693.12544294826</v>
      </c>
      <c r="G97" s="286"/>
      <c r="H97" s="285"/>
      <c r="I97" s="285"/>
      <c r="J97" s="285"/>
      <c r="K97" s="285"/>
      <c r="L97" s="293"/>
      <c r="M97" s="286"/>
      <c r="N97" s="285"/>
      <c r="O97" s="285"/>
      <c r="P97" s="296"/>
      <c r="Q97" s="302"/>
      <c r="R97" s="302"/>
      <c r="S97" s="302"/>
      <c r="T97" s="302"/>
    </row>
    <row r="98" s="188" customFormat="1" spans="1:20">
      <c r="A98" s="279" t="str">
        <f>'[1]FLAKE ICE'!$A99</f>
        <v>FLA072</v>
      </c>
      <c r="B98" s="280" t="str">
        <f>'[1]FLAKE ICE'!$B99</f>
        <v>6TON ICE SCRAPER</v>
      </c>
      <c r="C98" s="142"/>
      <c r="D98" s="143" t="str">
        <f>'[1]FLAKE ICE'!D99</f>
        <v>80*790</v>
      </c>
      <c r="E98" s="143">
        <f>'[1]FLAKE ICE'!E99</f>
        <v>0</v>
      </c>
      <c r="F98" s="281">
        <f>'[1]FLAKE ICE'!J99</f>
        <v>3260.09922041106</v>
      </c>
      <c r="G98" s="286"/>
      <c r="H98" s="285"/>
      <c r="I98" s="285"/>
      <c r="J98" s="285"/>
      <c r="K98" s="285"/>
      <c r="L98" s="293"/>
      <c r="M98" s="286"/>
      <c r="N98" s="285"/>
      <c r="O98" s="285"/>
      <c r="P98" s="296"/>
      <c r="Q98" s="302"/>
      <c r="R98" s="302"/>
      <c r="S98" s="302"/>
      <c r="T98" s="302"/>
    </row>
    <row r="99" s="188" customFormat="1" spans="1:20">
      <c r="A99" s="279" t="str">
        <f>'[1]FLAKE ICE'!$A100</f>
        <v>FLA073</v>
      </c>
      <c r="B99" s="280" t="str">
        <f>'[1]FLAKE ICE'!$B100</f>
        <v>8TON ICE SCRAPER</v>
      </c>
      <c r="C99" s="142"/>
      <c r="D99" s="143" t="str">
        <f>'[1]FLAKE ICE'!D100</f>
        <v>80*880</v>
      </c>
      <c r="E99" s="143">
        <f>'[1]FLAKE ICE'!E100</f>
        <v>0</v>
      </c>
      <c r="F99" s="281">
        <f>'[1]FLAKE ICE'!J100</f>
        <v>3543.58610914245</v>
      </c>
      <c r="G99" s="286"/>
      <c r="H99" s="285"/>
      <c r="I99" s="285"/>
      <c r="J99" s="285"/>
      <c r="K99" s="285"/>
      <c r="L99" s="293"/>
      <c r="M99" s="286"/>
      <c r="N99" s="285"/>
      <c r="O99" s="285"/>
      <c r="P99" s="296"/>
      <c r="Q99" s="302"/>
      <c r="R99" s="302"/>
      <c r="S99" s="302"/>
      <c r="T99" s="302"/>
    </row>
    <row r="100" s="188" customFormat="1" spans="1:20">
      <c r="A100" s="279" t="str">
        <f>'[1]FLAKE ICE'!$A101</f>
        <v>FLA074</v>
      </c>
      <c r="B100" s="280" t="str">
        <f>'[1]FLAKE ICE'!$B101</f>
        <v>10TON ICE SCRAPER</v>
      </c>
      <c r="C100" s="143"/>
      <c r="D100" s="143" t="str">
        <f>'[1]FLAKE ICE'!D101</f>
        <v>95*1020</v>
      </c>
      <c r="E100" s="143">
        <f>'[1]FLAKE ICE'!E101</f>
        <v>0</v>
      </c>
      <c r="F100" s="281">
        <f>'[1]FLAKE ICE'!J101</f>
        <v>4961.02055279943</v>
      </c>
      <c r="G100" s="286"/>
      <c r="H100" s="285"/>
      <c r="I100" s="285"/>
      <c r="J100" s="285"/>
      <c r="K100" s="285"/>
      <c r="L100" s="293"/>
      <c r="M100" s="286"/>
      <c r="N100" s="285"/>
      <c r="O100" s="285"/>
      <c r="P100" s="298"/>
      <c r="Q100" s="302"/>
      <c r="R100" s="302"/>
      <c r="S100" s="302"/>
      <c r="T100" s="302"/>
    </row>
    <row r="101" s="188" customFormat="1" spans="1:20">
      <c r="A101" s="279" t="str">
        <f>'[1]FLAKE ICE'!$A102</f>
        <v>FLA075</v>
      </c>
      <c r="B101" s="280" t="str">
        <f>'[1]FLAKE ICE'!$B102</f>
        <v>BEARING SET 25X38 (0.3-0.5TON)</v>
      </c>
      <c r="C101" s="144" t="s">
        <v>509</v>
      </c>
      <c r="D101" s="143" t="str">
        <f>'[1]FLAKE ICE'!D102</f>
        <v>0.3T-0.5T</v>
      </c>
      <c r="E101" s="143">
        <f>'[1]FLAKE ICE'!E102</f>
        <v>0</v>
      </c>
      <c r="F101" s="281">
        <f>'[1]FLAKE ICE'!J102</f>
        <v>566.973777462792</v>
      </c>
      <c r="G101" s="286"/>
      <c r="H101" s="285"/>
      <c r="I101" s="285"/>
      <c r="J101" s="285"/>
      <c r="K101" s="285"/>
      <c r="L101" s="293"/>
      <c r="M101" s="286"/>
      <c r="N101" s="285"/>
      <c r="O101" s="285"/>
      <c r="P101" s="112"/>
      <c r="Q101" s="302"/>
      <c r="R101" s="302"/>
      <c r="S101" s="302"/>
      <c r="T101" s="302"/>
    </row>
    <row r="102" s="188" customFormat="1" spans="1:20">
      <c r="A102" s="279" t="str">
        <f>'[1]FLAKE ICE'!$A103</f>
        <v>FLA076</v>
      </c>
      <c r="B102" s="280" t="str">
        <f>'[1]FLAKE ICE'!$B103</f>
        <v>BEARING SET 30X48 (1-2TON)</v>
      </c>
      <c r="C102" s="146"/>
      <c r="D102" s="143" t="str">
        <f>'[1]FLAKE ICE'!D103</f>
        <v>1T-2T</v>
      </c>
      <c r="E102" s="143">
        <f>'[1]FLAKE ICE'!E103</f>
        <v>0</v>
      </c>
      <c r="F102" s="281">
        <f>'[1]FLAKE ICE'!J103</f>
        <v>708.717221828491</v>
      </c>
      <c r="G102" s="286"/>
      <c r="H102" s="285"/>
      <c r="I102" s="285"/>
      <c r="J102" s="285"/>
      <c r="K102" s="285"/>
      <c r="L102" s="293"/>
      <c r="M102" s="286"/>
      <c r="N102" s="285"/>
      <c r="O102" s="285"/>
      <c r="P102" s="112"/>
      <c r="Q102" s="302"/>
      <c r="R102" s="302"/>
      <c r="S102" s="302"/>
      <c r="T102" s="302"/>
    </row>
    <row r="103" s="188" customFormat="1" spans="1:20">
      <c r="A103" s="279" t="str">
        <f>'[1]FLAKE ICE'!$A104</f>
        <v>FLA077</v>
      </c>
      <c r="B103" s="280" t="str">
        <f>'[1]FLAKE ICE'!$B104</f>
        <v>BEARING SET 30X50 (3-6TON)</v>
      </c>
      <c r="C103" s="145"/>
      <c r="D103" s="142" t="str">
        <f>'[1]FLAKE ICE'!D104</f>
        <v>3T-6T </v>
      </c>
      <c r="E103" s="142">
        <f>'[1]FLAKE ICE'!E104</f>
        <v>0</v>
      </c>
      <c r="F103" s="304">
        <f>'[1]FLAKE ICE'!J104</f>
        <v>708.717221828491</v>
      </c>
      <c r="G103" s="305"/>
      <c r="H103" s="306"/>
      <c r="I103" s="306"/>
      <c r="J103" s="306"/>
      <c r="K103" s="306"/>
      <c r="L103" s="295"/>
      <c r="M103" s="305"/>
      <c r="N103" s="306"/>
      <c r="O103" s="306"/>
      <c r="P103" s="313"/>
      <c r="Q103" s="302"/>
      <c r="R103" s="302"/>
      <c r="S103" s="302"/>
      <c r="T103" s="302"/>
    </row>
    <row r="104" s="188" customFormat="1" spans="1:20">
      <c r="A104" s="279" t="str">
        <f>'[1]FLAKE ICE'!$A105</f>
        <v>FLA078</v>
      </c>
      <c r="B104" s="280" t="str">
        <f>'[1]FLAKE ICE'!$B105</f>
        <v>0.3TON FLAKE ICE SHAFT</v>
      </c>
      <c r="C104" s="47" t="s">
        <v>510</v>
      </c>
      <c r="D104" s="47"/>
      <c r="E104" s="47"/>
      <c r="F104" s="304">
        <f>'[1]FLAKE ICE'!J105</f>
        <v>0</v>
      </c>
      <c r="G104" s="285"/>
      <c r="H104" s="285"/>
      <c r="I104" s="285"/>
      <c r="J104" s="285"/>
      <c r="K104" s="285"/>
      <c r="L104" s="293"/>
      <c r="M104" s="285"/>
      <c r="N104" s="285"/>
      <c r="O104" s="285"/>
      <c r="P104" s="295"/>
      <c r="Q104" s="302"/>
      <c r="R104" s="302"/>
      <c r="S104" s="302"/>
      <c r="T104" s="302"/>
    </row>
    <row r="105" s="188" customFormat="1" spans="1:20">
      <c r="A105" s="279" t="str">
        <f>'[1]FLAKE ICE'!$A106</f>
        <v>FLA079</v>
      </c>
      <c r="B105" s="280" t="str">
        <f>'[1]FLAKE ICE'!$B106</f>
        <v>0.5TON FLAKE ICE SHAFT</v>
      </c>
      <c r="C105" s="47"/>
      <c r="D105" s="47"/>
      <c r="E105" s="47"/>
      <c r="F105" s="304">
        <f>'[1]FLAKE ICE'!J106</f>
        <v>793.763288447909</v>
      </c>
      <c r="G105" s="285"/>
      <c r="H105" s="285"/>
      <c r="I105" s="285"/>
      <c r="J105" s="285"/>
      <c r="K105" s="285"/>
      <c r="L105" s="293"/>
      <c r="M105" s="285"/>
      <c r="N105" s="285"/>
      <c r="O105" s="285"/>
      <c r="P105" s="296"/>
      <c r="Q105" s="302"/>
      <c r="R105" s="302"/>
      <c r="S105" s="302"/>
      <c r="T105" s="302"/>
    </row>
    <row r="106" s="188" customFormat="1" spans="1:20">
      <c r="A106" s="279" t="str">
        <f>'[1]FLAKE ICE'!$A107</f>
        <v>FLA080</v>
      </c>
      <c r="B106" s="280" t="str">
        <f>'[1]FLAKE ICE'!$B107</f>
        <v>1TON FLAKE ICE SHAFT</v>
      </c>
      <c r="C106" s="47"/>
      <c r="D106" s="47"/>
      <c r="E106" s="47"/>
      <c r="F106" s="304">
        <f>'[1]FLAKE ICE'!J107</f>
        <v>1162.29624379872</v>
      </c>
      <c r="G106" s="285"/>
      <c r="H106" s="285"/>
      <c r="I106" s="285"/>
      <c r="J106" s="285"/>
      <c r="K106" s="285"/>
      <c r="L106" s="293"/>
      <c r="M106" s="285"/>
      <c r="N106" s="285"/>
      <c r="O106" s="285"/>
      <c r="P106" s="296"/>
      <c r="Q106" s="302"/>
      <c r="R106" s="302"/>
      <c r="S106" s="302"/>
      <c r="T106" s="302"/>
    </row>
    <row r="107" s="188" customFormat="1" spans="1:20">
      <c r="A107" s="279" t="str">
        <f>'[1]FLAKE ICE'!$A108</f>
        <v>FLA081</v>
      </c>
      <c r="B107" s="280" t="str">
        <f>'[1]FLAKE ICE'!$B108</f>
        <v>1.5TON FLAKE ICE SHAFT</v>
      </c>
      <c r="C107" s="47"/>
      <c r="D107" s="47"/>
      <c r="E107" s="47"/>
      <c r="F107" s="304">
        <f>'[1]FLAKE ICE'!J108</f>
        <v>1346.56272147413</v>
      </c>
      <c r="G107" s="285"/>
      <c r="H107" s="285"/>
      <c r="I107" s="285"/>
      <c r="J107" s="285"/>
      <c r="K107" s="285"/>
      <c r="L107" s="293"/>
      <c r="M107" s="285"/>
      <c r="N107" s="285"/>
      <c r="O107" s="285"/>
      <c r="P107" s="296"/>
      <c r="Q107" s="302"/>
      <c r="R107" s="302"/>
      <c r="S107" s="302"/>
      <c r="T107" s="302"/>
    </row>
    <row r="108" s="188" customFormat="1" spans="1:20">
      <c r="A108" s="279" t="str">
        <f>'[1]FLAKE ICE'!$A109</f>
        <v>FLA082</v>
      </c>
      <c r="B108" s="280" t="str">
        <f>'[1]FLAKE ICE'!$B109</f>
        <v>2TON FLAKE ICE SHAFT</v>
      </c>
      <c r="C108" s="47"/>
      <c r="D108" s="47"/>
      <c r="E108" s="47"/>
      <c r="F108" s="304">
        <f>'[1]FLAKE ICE'!J109</f>
        <v>2097.80297661233</v>
      </c>
      <c r="G108" s="285"/>
      <c r="H108" s="285"/>
      <c r="I108" s="285"/>
      <c r="J108" s="285"/>
      <c r="K108" s="285"/>
      <c r="L108" s="293"/>
      <c r="M108" s="285"/>
      <c r="N108" s="285"/>
      <c r="O108" s="285"/>
      <c r="P108" s="296"/>
      <c r="Q108" s="302"/>
      <c r="R108" s="302"/>
      <c r="S108" s="302"/>
      <c r="T108" s="302"/>
    </row>
    <row r="109" s="188" customFormat="1" spans="1:20">
      <c r="A109" s="279" t="str">
        <f>'[1]FLAKE ICE'!$A110</f>
        <v>FLA083</v>
      </c>
      <c r="B109" s="280" t="str">
        <f>'[1]FLAKE ICE'!$B110</f>
        <v>3TON FLAKE ICE SHAFT</v>
      </c>
      <c r="C109" s="47"/>
      <c r="D109" s="47"/>
      <c r="E109" s="47"/>
      <c r="F109" s="304">
        <f>'[1]FLAKE ICE'!J110</f>
        <v>2211.19773210489</v>
      </c>
      <c r="G109" s="285"/>
      <c r="H109" s="285"/>
      <c r="I109" s="285"/>
      <c r="J109" s="285"/>
      <c r="K109" s="285"/>
      <c r="L109" s="293"/>
      <c r="M109" s="285"/>
      <c r="N109" s="285"/>
      <c r="O109" s="285"/>
      <c r="P109" s="296"/>
      <c r="Q109" s="302"/>
      <c r="R109" s="302"/>
      <c r="S109" s="302"/>
      <c r="T109" s="302"/>
    </row>
    <row r="110" s="188" customFormat="1" spans="1:20">
      <c r="A110" s="279" t="str">
        <f>'[1]FLAKE ICE'!$A111</f>
        <v>FLA084</v>
      </c>
      <c r="B110" s="280" t="str">
        <f>'[1]FLAKE ICE'!$B111</f>
        <v>4TON FLAKE ICE SHAFT</v>
      </c>
      <c r="C110" s="47"/>
      <c r="D110" s="47"/>
      <c r="E110" s="47"/>
      <c r="F110" s="304">
        <f>'[1]FLAKE ICE'!J111</f>
        <v>0</v>
      </c>
      <c r="G110" s="285"/>
      <c r="H110" s="285"/>
      <c r="I110" s="285"/>
      <c r="J110" s="285"/>
      <c r="K110" s="285"/>
      <c r="L110" s="293"/>
      <c r="M110" s="285"/>
      <c r="N110" s="285"/>
      <c r="O110" s="285"/>
      <c r="P110" s="296"/>
      <c r="Q110" s="302"/>
      <c r="R110" s="302"/>
      <c r="S110" s="302"/>
      <c r="T110" s="302"/>
    </row>
    <row r="111" s="188" customFormat="1" spans="1:20">
      <c r="A111" s="279" t="str">
        <f>'[1]FLAKE ICE'!$A112</f>
        <v>FLA085</v>
      </c>
      <c r="B111" s="280" t="str">
        <f>'[1]FLAKE ICE'!$B112</f>
        <v>5TON FLAKE ICE SHAFT</v>
      </c>
      <c r="C111" s="47"/>
      <c r="D111" s="47"/>
      <c r="E111" s="47"/>
      <c r="F111" s="304">
        <f>'[1]FLAKE ICE'!J112</f>
        <v>0</v>
      </c>
      <c r="G111" s="285"/>
      <c r="H111" s="285"/>
      <c r="I111" s="285"/>
      <c r="J111" s="285"/>
      <c r="K111" s="285"/>
      <c r="L111" s="293"/>
      <c r="M111" s="285"/>
      <c r="N111" s="285"/>
      <c r="O111" s="285"/>
      <c r="P111" s="296"/>
      <c r="Q111" s="302"/>
      <c r="R111" s="302"/>
      <c r="S111" s="302"/>
      <c r="T111" s="302"/>
    </row>
    <row r="112" s="188" customFormat="1" spans="1:20">
      <c r="A112" s="279" t="str">
        <f>'[1]FLAKE ICE'!$A113</f>
        <v>FLA086</v>
      </c>
      <c r="B112" s="280" t="str">
        <f>'[1]FLAKE ICE'!$B113</f>
        <v>6TON FLAKE ICE SHAFT</v>
      </c>
      <c r="C112" s="47"/>
      <c r="D112" s="47"/>
      <c r="E112" s="47"/>
      <c r="F112" s="281">
        <f>'[1]FLAKE ICE'!J113</f>
        <v>0</v>
      </c>
      <c r="G112" s="285"/>
      <c r="H112" s="285"/>
      <c r="I112" s="285"/>
      <c r="J112" s="285"/>
      <c r="K112" s="285"/>
      <c r="L112" s="293"/>
      <c r="M112" s="285"/>
      <c r="N112" s="285"/>
      <c r="O112" s="285"/>
      <c r="P112" s="298"/>
      <c r="Q112" s="302"/>
      <c r="R112" s="302"/>
      <c r="S112" s="302"/>
      <c r="T112" s="302"/>
    </row>
    <row r="113" s="188" customFormat="1" ht="24" spans="1:20">
      <c r="A113" s="279" t="str">
        <f>'[1]FLAKE ICE'!$A114</f>
        <v>FLA087</v>
      </c>
      <c r="B113" s="280" t="str">
        <f>'[1]FLAKE ICE'!$B114</f>
        <v>EXTERNAL UPPER BEARING SET (0.3-1.5TON)</v>
      </c>
      <c r="C113" s="47" t="s">
        <v>511</v>
      </c>
      <c r="D113" s="47"/>
      <c r="E113" s="47"/>
      <c r="F113" s="281">
        <f>'[1]FLAKE ICE'!J114</f>
        <v>0</v>
      </c>
      <c r="G113" s="285"/>
      <c r="H113" s="285"/>
      <c r="I113" s="285"/>
      <c r="J113" s="285"/>
      <c r="K113" s="285"/>
      <c r="L113" s="293"/>
      <c r="M113" s="285"/>
      <c r="N113" s="285"/>
      <c r="O113" s="285"/>
      <c r="P113" s="112"/>
      <c r="Q113" s="302"/>
      <c r="R113" s="302"/>
      <c r="S113" s="302"/>
      <c r="T113" s="302"/>
    </row>
    <row r="114" s="188" customFormat="1" ht="24" spans="1:20">
      <c r="A114" s="279" t="str">
        <f>'[1]FLAKE ICE'!$A115</f>
        <v>FLA088</v>
      </c>
      <c r="B114" s="280" t="str">
        <f>'[1]FLAKE ICE'!$B115</f>
        <v>EXTERNAL BOTTOM BEARING SET (0.3-1.5TON)</v>
      </c>
      <c r="C114" s="47"/>
      <c r="D114" s="47"/>
      <c r="E114" s="47"/>
      <c r="F114" s="281">
        <f>'[1]FLAKE ICE'!J115</f>
        <v>0</v>
      </c>
      <c r="G114" s="285"/>
      <c r="H114" s="285"/>
      <c r="I114" s="285"/>
      <c r="J114" s="285"/>
      <c r="K114" s="285"/>
      <c r="L114" s="293"/>
      <c r="M114" s="285"/>
      <c r="N114" s="285"/>
      <c r="O114" s="285"/>
      <c r="P114" s="112"/>
      <c r="Q114" s="302"/>
      <c r="R114" s="302"/>
      <c r="S114" s="302"/>
      <c r="T114" s="302"/>
    </row>
    <row r="115" s="188" customFormat="1" ht="24" spans="1:20">
      <c r="A115" s="279" t="str">
        <f>'[1]FLAKE ICE'!$A116</f>
        <v>FLA089</v>
      </c>
      <c r="B115" s="280" t="str">
        <f>'[1]FLAKE ICE'!$B116</f>
        <v>EXTERNAL UPPER BEARING SET (2-6TON)</v>
      </c>
      <c r="C115" s="47"/>
      <c r="D115" s="47"/>
      <c r="E115" s="47"/>
      <c r="F115" s="281">
        <f>'[1]FLAKE ICE'!J116</f>
        <v>0</v>
      </c>
      <c r="G115" s="285"/>
      <c r="H115" s="285"/>
      <c r="I115" s="285"/>
      <c r="J115" s="285"/>
      <c r="K115" s="285"/>
      <c r="L115" s="293"/>
      <c r="M115" s="285"/>
      <c r="N115" s="285"/>
      <c r="O115" s="285"/>
      <c r="P115" s="112"/>
      <c r="Q115" s="302"/>
      <c r="R115" s="302"/>
      <c r="S115" s="302"/>
      <c r="T115" s="302"/>
    </row>
    <row r="116" s="188" customFormat="1" ht="24" spans="1:20">
      <c r="A116" s="279" t="str">
        <f>'[1]FLAKE ICE'!$A117</f>
        <v>FLA090</v>
      </c>
      <c r="B116" s="280" t="str">
        <f>'[1]FLAKE ICE'!$B117</f>
        <v>EXTERNAL BOTTOM BEARING SET (2-6TON)</v>
      </c>
      <c r="C116" s="47"/>
      <c r="D116" s="47"/>
      <c r="E116" s="47"/>
      <c r="F116" s="281">
        <f>'[1]FLAKE ICE'!J117</f>
        <v>0</v>
      </c>
      <c r="G116" s="285"/>
      <c r="H116" s="285"/>
      <c r="I116" s="285"/>
      <c r="J116" s="285"/>
      <c r="K116" s="285"/>
      <c r="L116" s="293"/>
      <c r="M116" s="285"/>
      <c r="N116" s="285"/>
      <c r="O116" s="285"/>
      <c r="P116" s="112"/>
      <c r="Q116" s="302"/>
      <c r="R116" s="302"/>
      <c r="S116" s="302"/>
      <c r="T116" s="302"/>
    </row>
    <row r="117" spans="1:6">
      <c r="A117" s="9" t="s">
        <v>512</v>
      </c>
      <c r="C117" s="307"/>
      <c r="D117" s="307"/>
      <c r="E117" s="307"/>
      <c r="F117" s="308"/>
    </row>
    <row r="118" spans="1:6">
      <c r="A118" s="9" t="s">
        <v>513</v>
      </c>
      <c r="C118" s="307"/>
      <c r="D118" s="307"/>
      <c r="E118" s="307"/>
      <c r="F118" s="308"/>
    </row>
    <row r="119" spans="1:6">
      <c r="A119" s="9" t="s">
        <v>514</v>
      </c>
      <c r="C119" s="307"/>
      <c r="D119" s="307"/>
      <c r="E119" s="307"/>
      <c r="F119" s="308"/>
    </row>
    <row r="120" spans="1:13">
      <c r="A120" s="111" t="s">
        <v>515</v>
      </c>
      <c r="C120" s="307"/>
      <c r="D120" s="307"/>
      <c r="E120" s="307"/>
      <c r="F120" s="308"/>
      <c r="M120" s="39"/>
    </row>
    <row r="121" spans="1:13">
      <c r="A121" s="111" t="s">
        <v>118</v>
      </c>
      <c r="C121" s="307"/>
      <c r="D121" s="307"/>
      <c r="E121" s="307"/>
      <c r="F121" s="308"/>
      <c r="M121" s="39"/>
    </row>
    <row r="122" spans="1:13">
      <c r="A122" s="111" t="s">
        <v>119</v>
      </c>
      <c r="C122" s="307"/>
      <c r="D122" s="307"/>
      <c r="E122" s="309"/>
      <c r="F122" s="308"/>
      <c r="M122" s="39"/>
    </row>
    <row r="123" spans="1:13">
      <c r="A123" s="310" t="s">
        <v>120</v>
      </c>
      <c r="C123" s="311"/>
      <c r="D123" s="311"/>
      <c r="E123" s="312"/>
      <c r="F123" s="308"/>
      <c r="M123" s="39"/>
    </row>
    <row r="124" spans="1:13">
      <c r="A124" s="111" t="s">
        <v>129</v>
      </c>
      <c r="C124" s="311"/>
      <c r="D124" s="311"/>
      <c r="E124" s="312"/>
      <c r="F124" s="308"/>
      <c r="M124" s="39"/>
    </row>
    <row r="125" spans="3:13">
      <c r="C125" s="311"/>
      <c r="D125" s="311"/>
      <c r="E125" s="312"/>
      <c r="F125" s="308"/>
      <c r="M125" s="39"/>
    </row>
    <row r="148" spans="1:1">
      <c r="A148" s="314"/>
    </row>
  </sheetData>
  <mergeCells count="23">
    <mergeCell ref="C9:C22"/>
    <mergeCell ref="C23:C30"/>
    <mergeCell ref="C32:C34"/>
    <mergeCell ref="C35:C45"/>
    <mergeCell ref="C55:C58"/>
    <mergeCell ref="C59:C61"/>
    <mergeCell ref="C63:C64"/>
    <mergeCell ref="C68:C79"/>
    <mergeCell ref="C80:C88"/>
    <mergeCell ref="C89:C100"/>
    <mergeCell ref="C101:C103"/>
    <mergeCell ref="C104:C112"/>
    <mergeCell ref="C113:C116"/>
    <mergeCell ref="P9:P31"/>
    <mergeCell ref="P32:P34"/>
    <mergeCell ref="P35:P42"/>
    <mergeCell ref="P46:P48"/>
    <mergeCell ref="P49:P52"/>
    <mergeCell ref="P56:P58"/>
    <mergeCell ref="P68:P79"/>
    <mergeCell ref="P80:P88"/>
    <mergeCell ref="P89:P100"/>
    <mergeCell ref="P104:P112"/>
  </mergeCells>
  <pageMargins left="0.708661417322835" right="0.708661417322835" top="0.748031496062992" bottom="0.748031496062992" header="0.31496062992126" footer="0.31496062992126"/>
  <pageSetup paperSize="9" orientation="landscape"/>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pane xSplit="2" ySplit="8" topLeftCell="C18" activePane="bottomRight" state="frozen"/>
      <selection/>
      <selection pane="topRight"/>
      <selection pane="bottomLeft"/>
      <selection pane="bottomRight" activeCell="J26" sqref="J26"/>
    </sheetView>
  </sheetViews>
  <sheetFormatPr defaultColWidth="9" defaultRowHeight="12" outlineLevelCol="7"/>
  <cols>
    <col min="1" max="1" width="15.8571428571429" style="39" customWidth="1"/>
    <col min="2" max="2" width="33.2857142857143" style="39" customWidth="1"/>
    <col min="3" max="3" width="36.8571428571429" style="39" customWidth="1"/>
    <col min="4" max="4" width="16.4285714285714" style="39" customWidth="1"/>
    <col min="5" max="5" width="15.5714285714286" style="39" customWidth="1"/>
    <col min="6" max="7" width="9.14285714285714" style="39"/>
    <col min="8" max="8" width="11.1428571428571" style="39" customWidth="1"/>
    <col min="9" max="16384" width="9.14285714285714" style="39"/>
  </cols>
  <sheetData>
    <row r="1" ht="14.25" customHeight="1" spans="1:1">
      <c r="A1" s="7" t="s">
        <v>0</v>
      </c>
    </row>
    <row r="2" hidden="1"/>
    <row r="3" spans="1:1">
      <c r="A3" s="9" t="str">
        <f>'FLAKE ICE'!A3</f>
        <v>DATE :5.12.25</v>
      </c>
    </row>
    <row r="4" hidden="1" spans="1:1">
      <c r="A4" s="41"/>
    </row>
    <row r="5" hidden="1" spans="1:1">
      <c r="A5" s="41"/>
    </row>
    <row r="6" hidden="1" spans="1:1">
      <c r="A6" s="41"/>
    </row>
    <row r="7" spans="1:1">
      <c r="A7" s="41"/>
    </row>
    <row r="8" ht="30" customHeight="1" spans="1:5">
      <c r="A8" s="257" t="str">
        <f>'[1]aluminium plate'!$A8</f>
        <v>ITEM</v>
      </c>
      <c r="B8" s="258" t="str">
        <f>'[1]aluminium plate'!$B8</f>
        <v>SIZE</v>
      </c>
      <c r="C8" s="138" t="str">
        <f>'[1]aluminium plate'!C8</f>
        <v>DESCRIPTION</v>
      </c>
      <c r="D8" s="259" t="str">
        <f>'[1]aluminium plate'!J8</f>
        <v>(RM) </v>
      </c>
      <c r="E8" s="260" t="s">
        <v>516</v>
      </c>
    </row>
    <row r="9" spans="1:8">
      <c r="A9" s="257" t="str">
        <f>'[1]aluminium plate'!$A11</f>
        <v>AL001</v>
      </c>
      <c r="B9" s="258" t="str">
        <f>'[1]aluminium plate'!$B11</f>
        <v>96" (l) X 40" (w) ALUMINIUM  PLATE </v>
      </c>
      <c r="C9" s="261" t="str">
        <f>'[1]aluminium plate'!C11</f>
        <v>40" X 96" ALUMINIUM  PLATE </v>
      </c>
      <c r="D9" s="262">
        <f>'[1]aluminium plate'!J11</f>
        <v>2177.96923076923</v>
      </c>
      <c r="E9" s="104"/>
      <c r="H9" s="263"/>
    </row>
    <row r="10" spans="1:8">
      <c r="A10" s="257" t="str">
        <f>'[1]aluminium plate'!$A12</f>
        <v>AL002</v>
      </c>
      <c r="B10" s="258" t="str">
        <f>'[1]aluminium plate'!$B12</f>
        <v>96" (l) X 20" (w) ALUMINIUM  PLATE </v>
      </c>
      <c r="C10" s="261" t="str">
        <f>'[1]aluminium plate'!C12</f>
        <v>20" X 96" ALUMINIUM  PLATE </v>
      </c>
      <c r="D10" s="262">
        <f>'[1]aluminium plate'!J12</f>
        <v>1242.83076923077</v>
      </c>
      <c r="E10" s="104"/>
      <c r="H10" s="263"/>
    </row>
    <row r="11" spans="1:8">
      <c r="A11" s="257" t="str">
        <f>'[1]aluminium plate'!$A13</f>
        <v>AL003</v>
      </c>
      <c r="B11" s="258" t="str">
        <f>'[1]aluminium plate'!$B13</f>
        <v>43" (l) X 30" (w) ALUMINIUM PLATE</v>
      </c>
      <c r="C11" s="261" t="str">
        <f>'[1]aluminium plate'!C13</f>
        <v>30" X 43" ALUMINIUM  PLATE </v>
      </c>
      <c r="D11" s="262">
        <f>'[1]aluminium plate'!J13</f>
        <v>1015.40676923077</v>
      </c>
      <c r="E11" s="104"/>
      <c r="H11" s="263"/>
    </row>
    <row r="12" spans="1:8">
      <c r="A12" s="257" t="str">
        <f>'[1]aluminium plate'!$A14</f>
        <v>AL004</v>
      </c>
      <c r="B12" s="258" t="str">
        <f>'[1]aluminium plate'!$B14</f>
        <v>67" (l)X 30" (w) ALUMINIUM PLATE</v>
      </c>
      <c r="C12" s="261" t="str">
        <f>'[1]aluminium plate'!C14</f>
        <v>30" X 67" ALUMINIUM  PLATE </v>
      </c>
      <c r="D12" s="262">
        <f>'[1]aluminium plate'!J14</f>
        <v>1362.272</v>
      </c>
      <c r="E12" s="104"/>
      <c r="H12" s="263"/>
    </row>
    <row r="13" spans="1:8">
      <c r="A13" s="257">
        <f>'[1]aluminium plate'!$A15</f>
        <v>0</v>
      </c>
      <c r="B13" s="258" t="str">
        <f>'[1]aluminium plate'!$B15</f>
        <v>SEMI CONTACT FREZZER 300KGS</v>
      </c>
      <c r="C13" s="261" t="str">
        <f>'[1]aluminium plate'!C15</f>
        <v>7TRAY,8PCS PLATE (30" x 43")</v>
      </c>
      <c r="D13" s="262">
        <f>'[1]aluminium plate'!J15</f>
        <v>22021.428615009</v>
      </c>
      <c r="E13" s="104"/>
      <c r="H13" s="263"/>
    </row>
    <row r="14" spans="1:8">
      <c r="A14" s="257">
        <f>'[1]aluminium plate'!$A16</f>
        <v>0</v>
      </c>
      <c r="B14" s="258" t="str">
        <f>'[1]aluminium plate'!$B16</f>
        <v>SEMI CONTACT FREZZER 400KGS</v>
      </c>
      <c r="C14" s="261" t="str">
        <f>'[1]aluminium plate'!C16</f>
        <v>9TRAY,10PCS PLATE (30" x 43")</v>
      </c>
      <c r="D14" s="262">
        <f>'[1]aluminium plate'!J16</f>
        <v>25060.1908714192</v>
      </c>
      <c r="E14" s="104"/>
      <c r="H14" s="263"/>
    </row>
    <row r="15" spans="1:8">
      <c r="A15" s="257">
        <f>'[1]aluminium plate'!$A17</f>
        <v>0</v>
      </c>
      <c r="B15" s="258" t="str">
        <f>'[1]aluminium plate'!$B17</f>
        <v>SEMI CONTACT FREZZER 500KGS</v>
      </c>
      <c r="C15" s="261" t="str">
        <f>'[1]aluminium plate'!C17</f>
        <v>11TRAY,12PCS PLATE (30" x 43")</v>
      </c>
      <c r="D15" s="262">
        <f>'[1]aluminium plate'!J17</f>
        <v>29175.8762047526</v>
      </c>
      <c r="E15" s="104"/>
      <c r="H15" s="263"/>
    </row>
    <row r="16" spans="1:8">
      <c r="A16" s="257">
        <f>'[1]aluminium plate'!$A18</f>
        <v>0</v>
      </c>
      <c r="B16" s="258" t="str">
        <f>'[1]aluminium plate'!$B18</f>
        <v>SEMI CONTACT FREZZER 800KGS</v>
      </c>
      <c r="C16" s="261" t="str">
        <f>'[1]aluminium plate'!C18</f>
        <v>11TRAY,12PCS PLATE (30" x 67")</v>
      </c>
      <c r="D16" s="262">
        <f>'[1]aluminium plate'!J18</f>
        <v>35802.86254458</v>
      </c>
      <c r="E16" s="104"/>
      <c r="H16" s="263"/>
    </row>
    <row r="17" ht="20.25" customHeight="1" spans="1:8">
      <c r="A17" s="257">
        <f>'[1]aluminium plate'!$A19</f>
        <v>0</v>
      </c>
      <c r="B17" s="258" t="str">
        <f>'[1]aluminium plate'!$B19</f>
        <v>SEMI CONTACT FREZZER 1500KGS</v>
      </c>
      <c r="C17" s="261" t="str">
        <f>'[1]aluminium plate'!C19</f>
        <v>12TRAY ,13PCS PLATE (40" x 96") 144pcs ice tray 14"*17"</v>
      </c>
      <c r="D17" s="262">
        <f>'[1]aluminium plate'!J19</f>
        <v>51110.346648131</v>
      </c>
      <c r="E17" s="104"/>
      <c r="G17" s="158"/>
      <c r="H17" s="263"/>
    </row>
    <row r="18" ht="24" spans="1:8">
      <c r="A18" s="257" t="str">
        <f>'[1]aluminium plate'!$A20</f>
        <v>AL005.3</v>
      </c>
      <c r="B18" s="264" t="str">
        <f>'[1]aluminium plate'!$B20</f>
        <v>SEMI CONTACT FREZZER 300KGS COMPLETE SET (7racks)</v>
      </c>
      <c r="C18" s="261" t="str">
        <f>'[1]aluminium plate'!C20</f>
        <v>1SET ZFI36 Copeland C/W CU125QC (8hp)</v>
      </c>
      <c r="D18" s="265">
        <f>'[1]aluminium plate'!J20</f>
        <v>41270.2472124891</v>
      </c>
      <c r="E18" s="104"/>
      <c r="G18" s="158"/>
      <c r="H18" s="263"/>
    </row>
    <row r="19" ht="24" spans="1:8">
      <c r="A19" s="257" t="str">
        <f>'[1]aluminium plate'!$A21</f>
        <v>AL005.4</v>
      </c>
      <c r="B19" s="264" t="str">
        <f>'[1]aluminium plate'!$B21</f>
        <v>SEMI CONTACT FREZZER 400KGS COMPLETE SET (9racks)</v>
      </c>
      <c r="C19" s="261" t="str">
        <f>'[1]aluminium plate'!C21</f>
        <v>1SET ZFI39 Copeland C/W CU144QC (10hp)</v>
      </c>
      <c r="D19" s="265">
        <f>'[1]aluminium plate'!J21</f>
        <v>46030.6189641584</v>
      </c>
      <c r="E19" s="104"/>
      <c r="G19" s="158"/>
      <c r="H19" s="263"/>
    </row>
    <row r="20" ht="24" spans="1:8">
      <c r="A20" s="257" t="str">
        <f>'[1]aluminium plate'!$A22</f>
        <v>AL006</v>
      </c>
      <c r="B20" s="264" t="str">
        <f>'[1]aluminium plate'!$B22</f>
        <v>SEMI CONTACT FREZZER 500KGS COMPLETE SET (11racks)</v>
      </c>
      <c r="C20" s="261" t="str">
        <f>'[1]aluminium plate'!C22</f>
        <v>ZFI50 COPELAND (12hp) C/W CU160QC</v>
      </c>
      <c r="D20" s="265">
        <f>'[1]aluminium plate'!J22</f>
        <v>52308.1721685022</v>
      </c>
      <c r="E20" s="104"/>
      <c r="G20" s="158"/>
      <c r="H20" s="263"/>
    </row>
    <row r="21" ht="24" spans="1:8">
      <c r="A21" s="257" t="str">
        <f>'[1]aluminium plate'!$A23</f>
        <v>AL007</v>
      </c>
      <c r="B21" s="264" t="str">
        <f>'[1]aluminium plate'!$B23</f>
        <v>SEMI CONTACT FREZZER 800KGS COMPLETE SET (11racks)</v>
      </c>
      <c r="C21" s="261" t="str">
        <f>'[1]aluminium plate'!C23</f>
        <v>1SET ZFI68 COPELAND (18HP) CW CU200QC (20AMP)</v>
      </c>
      <c r="D21" s="265">
        <f>'[1]aluminium plate'!J23</f>
        <v>64814.7413238918</v>
      </c>
      <c r="E21" s="104"/>
      <c r="G21" s="158"/>
      <c r="H21" s="263"/>
    </row>
    <row r="22" ht="24" spans="1:8">
      <c r="A22" s="257" t="str">
        <f>'[1]aluminium plate'!$A24</f>
        <v>AL008</v>
      </c>
      <c r="B22" s="264" t="str">
        <f>'[1]aluminium plate'!$B24</f>
        <v>SEMI CONTACT FREZZER 1500KGS COMPLETE SET (12racks)</v>
      </c>
      <c r="C22" s="261" t="str">
        <f>'[1]aluminium plate'!C24</f>
        <v>C/W ZFI140 C/W CU400QC (40hp)</v>
      </c>
      <c r="D22" s="265">
        <f>'[1]aluminium plate'!K24</f>
        <v>128227.956274009</v>
      </c>
      <c r="E22" s="104"/>
      <c r="G22" s="158"/>
      <c r="H22" s="263"/>
    </row>
    <row r="23" ht="34.5" customHeight="1" spans="1:8">
      <c r="A23" s="257" t="str">
        <f>'[1]aluminium plate'!$A25</f>
        <v>AL008.1</v>
      </c>
      <c r="B23" s="264" t="str">
        <f>'[1]aluminium plate'!$B25</f>
        <v>SEMI BLAST FREZZER 350KGS C/W 2pcs s/s trolley 32rack</v>
      </c>
      <c r="C23" s="261" t="str">
        <f>'[1]aluminium plate'!C25</f>
        <v>SSC-500 cabinet cw ZFI50 (12HP)</v>
      </c>
      <c r="D23" s="265">
        <f>'[1]aluminium plate'!J25</f>
        <v>43266.8321575013</v>
      </c>
      <c r="E23" s="175"/>
      <c r="G23" s="158"/>
      <c r="H23" s="263"/>
    </row>
    <row r="24" ht="42.75" customHeight="1" spans="1:8">
      <c r="A24" s="257" t="str">
        <f>'[1]aluminium plate'!$A26</f>
        <v>AL008.2</v>
      </c>
      <c r="B24" s="264" t="str">
        <f>'[1]aluminium plate'!$B26</f>
        <v>SEMI BLAST FREZZER 500KGS C/W 3pcs s/s trolley 48rack</v>
      </c>
      <c r="C24" s="261" t="str">
        <f>'[1]aluminium plate'!C26</f>
        <v>SSC-800 cabinet cw zfi68 (18hp)</v>
      </c>
      <c r="D24" s="265">
        <f>'[1]aluminium plate'!J26</f>
        <v>52927.7594698282</v>
      </c>
      <c r="E24" s="177"/>
      <c r="G24" s="158"/>
      <c r="H24" s="263"/>
    </row>
    <row r="25" ht="40.5" customHeight="1" spans="1:8">
      <c r="A25" s="257" t="str">
        <f>'[1]aluminium plate'!$A27</f>
        <v>AL009</v>
      </c>
      <c r="B25" s="264" t="str">
        <f>'[1]aluminium plate'!$B27</f>
        <v>110102 S/STEEL RACK 15TIER (150kgs)(466L*620W*1710H)80mm </v>
      </c>
      <c r="C25" s="261">
        <f>'[1]aluminium plate'!C27</f>
        <v>0</v>
      </c>
      <c r="D25" s="265">
        <f>'[1]aluminium plate'!J27</f>
        <v>556.58531562146</v>
      </c>
      <c r="E25" s="175"/>
      <c r="G25" s="158"/>
      <c r="H25" s="263"/>
    </row>
    <row r="26" ht="34.5" customHeight="1" spans="1:8">
      <c r="A26" s="257" t="str">
        <f>'[1]aluminium plate'!$A28</f>
        <v>AL010</v>
      </c>
      <c r="B26" s="264" t="str">
        <f>'[1]aluminium plate'!$B28</f>
        <v>110202 S/STEEL RACK 16TIER(160kgs) (466L*620W*1710H)80mm</v>
      </c>
      <c r="C26" s="261"/>
      <c r="D26" s="265">
        <f>'[1]aluminium plate'!J28</f>
        <v>568.427556379364</v>
      </c>
      <c r="E26" s="177"/>
      <c r="G26" s="158"/>
      <c r="H26" s="263"/>
    </row>
    <row r="27" ht="34.5" customHeight="1" spans="1:8">
      <c r="A27" s="257" t="str">
        <f>'[1]aluminium plate'!$A29</f>
        <v>AL011</v>
      </c>
      <c r="B27" s="264" t="str">
        <f>'[1]aluminium plate'!$B29</f>
        <v>HLB1035 ALUMINIUM PAN WITH HOLE 60*40*2.8cm*1mm</v>
      </c>
      <c r="C27" s="261"/>
      <c r="D27" s="265">
        <f>'[1]aluminium plate'!J29</f>
        <v>32.9523221089486</v>
      </c>
      <c r="E27" s="175"/>
      <c r="G27" s="158"/>
      <c r="H27" s="263"/>
    </row>
    <row r="28" ht="34.5" customHeight="1" spans="1:8">
      <c r="A28" s="257" t="str">
        <f>'[1]aluminium plate'!$A30</f>
        <v>AL011.1</v>
      </c>
      <c r="B28" s="264" t="str">
        <f>'[1]aluminium plate'!$B30</f>
        <v>HLB3041 S/STELL 304 PAN WITH HOLE 60*40*2.5cm*1mm</v>
      </c>
      <c r="C28" s="261">
        <f>'[1]aluminium plate'!C30</f>
        <v>0</v>
      </c>
      <c r="D28" s="265">
        <f>'[1]aluminium plate'!J30</f>
        <v>49.4284831634229</v>
      </c>
      <c r="E28" s="176"/>
      <c r="G28" s="158"/>
      <c r="H28" s="263"/>
    </row>
    <row r="29" ht="24" spans="1:8">
      <c r="A29" s="257" t="str">
        <f>'[1]aluminium plate'!$A31</f>
        <v>AL011.2</v>
      </c>
      <c r="B29" s="264" t="str">
        <f>'[1]aluminium plate'!$B31</f>
        <v>HLB1031 ALUMINIUM PAN  60*40*2.8cm*1mm</v>
      </c>
      <c r="C29" s="261"/>
      <c r="D29" s="265">
        <f>'[1]aluminium plate'!J31</f>
        <v>32.9523221089486</v>
      </c>
      <c r="E29" s="176"/>
      <c r="G29" s="158"/>
      <c r="H29" s="263"/>
    </row>
    <row r="30" ht="12.75" spans="1:8">
      <c r="A30" s="257" t="str">
        <f>'[1]aluminium plate'!$A32</f>
        <v>AL012</v>
      </c>
      <c r="B30" s="264" t="str">
        <f>'[1]aluminium plate'!$B32</f>
        <v>HLB1040 ALUMINIUM PAN 46*33*2.7CM</v>
      </c>
      <c r="C30" s="266"/>
      <c r="D30" s="265">
        <f>'[1]aluminium plate'!J32</f>
        <v>22.6547214499022</v>
      </c>
      <c r="E30" s="176"/>
      <c r="G30" s="158"/>
      <c r="H30" s="263"/>
    </row>
    <row r="31" ht="24" spans="1:8">
      <c r="A31" s="257" t="str">
        <f>'[1]aluminium plate'!$A33</f>
        <v>AL012.1</v>
      </c>
      <c r="B31" s="264" t="str">
        <f>'[1]aluminium plate'!$B33</f>
        <v>HLB3040 S/STELL 304 PAN 60*40*2.5cm*1mm</v>
      </c>
      <c r="C31" s="266"/>
      <c r="D31" s="265">
        <f>'[1]aluminium plate'!J33</f>
        <v>48.9136031304706</v>
      </c>
      <c r="E31" s="177"/>
      <c r="H31" s="263"/>
    </row>
    <row r="32" spans="1:8">
      <c r="A32" s="37" t="s">
        <v>517</v>
      </c>
      <c r="H32" s="267"/>
    </row>
    <row r="33" spans="1:1">
      <c r="A33" s="108" t="s">
        <v>518</v>
      </c>
    </row>
    <row r="34" spans="1:1">
      <c r="A34" s="37" t="s">
        <v>117</v>
      </c>
    </row>
    <row r="35" spans="1:1">
      <c r="A35" s="37" t="s">
        <v>118</v>
      </c>
    </row>
    <row r="36" spans="1:1">
      <c r="A36" s="37" t="s">
        <v>119</v>
      </c>
    </row>
    <row r="37" spans="1:1">
      <c r="A37" s="38" t="s">
        <v>120</v>
      </c>
    </row>
    <row r="38" spans="1:1">
      <c r="A38" s="37" t="s">
        <v>129</v>
      </c>
    </row>
  </sheetData>
  <mergeCells count="3">
    <mergeCell ref="E23:E24"/>
    <mergeCell ref="E25:E26"/>
    <mergeCell ref="E27:E31"/>
  </mergeCells>
  <pageMargins left="0.7" right="0.7" top="0.75" bottom="0.75" header="0.3" footer="0.3"/>
  <pageSetup paperSize="9" orientation="portrait"/>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AZ307"/>
  <sheetViews>
    <sheetView zoomScale="115" zoomScaleNormal="115" workbookViewId="0">
      <pane xSplit="2" ySplit="8" topLeftCell="C208" activePane="bottomRight" state="frozen"/>
      <selection/>
      <selection pane="topRight"/>
      <selection pane="bottomLeft"/>
      <selection pane="bottomRight" activeCell="M209" sqref="M209"/>
    </sheetView>
  </sheetViews>
  <sheetFormatPr defaultColWidth="9.14285714285714" defaultRowHeight="11.25"/>
  <cols>
    <col min="1" max="1" width="10.2857142857143" style="186" customWidth="1"/>
    <col min="2" max="2" width="48" style="186" customWidth="1"/>
    <col min="3" max="3" width="13.5714285714286" style="186" customWidth="1"/>
    <col min="4" max="4" width="14" style="186" customWidth="1"/>
    <col min="5" max="5" width="12" style="187" customWidth="1"/>
    <col min="6" max="6" width="29.5714285714286" style="186" customWidth="1"/>
    <col min="7" max="16384" width="9.14285714285714" style="186"/>
  </cols>
  <sheetData>
    <row r="1" ht="12" spans="1:2">
      <c r="A1" s="7" t="s">
        <v>0</v>
      </c>
      <c r="B1" s="188"/>
    </row>
    <row r="2" ht="12" hidden="1" spans="1:2">
      <c r="A2" s="189"/>
      <c r="B2" s="188"/>
    </row>
    <row r="3" ht="12" spans="1:2">
      <c r="A3" s="189" t="str">
        <f>'ALUMINIUM PLATE'!A3</f>
        <v>DATE :5.12.25</v>
      </c>
      <c r="B3" s="188"/>
    </row>
    <row r="4" ht="12" hidden="1" spans="1:2">
      <c r="A4" s="189"/>
      <c r="B4" s="188"/>
    </row>
    <row r="5" ht="12" hidden="1" spans="1:2">
      <c r="A5" s="189"/>
      <c r="B5" s="188"/>
    </row>
    <row r="6" ht="12" hidden="1" spans="1:2">
      <c r="A6" s="189"/>
      <c r="B6" s="188"/>
    </row>
    <row r="7" ht="12" spans="1:2">
      <c r="A7" s="189"/>
      <c r="B7" s="188"/>
    </row>
    <row r="8" ht="22.5" spans="1:52">
      <c r="A8" s="190" t="str">
        <f>'[1]danfoss,sagi'!$A8</f>
        <v>ITEM CODE</v>
      </c>
      <c r="B8" s="86" t="str">
        <f>'[1]danfoss,sagi'!$B8</f>
        <v>GENUINE SPARE PARTS</v>
      </c>
      <c r="C8" s="57" t="s">
        <v>124</v>
      </c>
      <c r="D8" s="57" t="s">
        <v>519</v>
      </c>
      <c r="E8" s="191" t="str">
        <f>'[2]danfoss,saginomiya,sporlan etc'!J8</f>
        <v>DEALER CASH (RM) -5%</v>
      </c>
      <c r="F8" s="73" t="s">
        <v>187</v>
      </c>
      <c r="G8" s="192"/>
      <c r="H8" s="192"/>
      <c r="I8" s="192"/>
      <c r="J8" s="192"/>
      <c r="K8" s="192"/>
      <c r="L8" s="192"/>
      <c r="M8" s="192"/>
      <c r="N8" s="192"/>
      <c r="O8" s="192"/>
      <c r="P8" s="192"/>
      <c r="Q8" s="192"/>
      <c r="R8" s="192"/>
      <c r="S8" s="192"/>
      <c r="T8" s="192"/>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row>
    <row r="9" spans="1:52">
      <c r="A9" s="193" t="str">
        <f>'[1]danfoss,sagi'!$A9</f>
        <v>DAN001</v>
      </c>
      <c r="B9" s="194" t="str">
        <f>'[1]danfoss,sagi'!$B9</f>
        <v>TX2  Danfoss exp-valve (R22) </v>
      </c>
      <c r="C9" s="141" t="s">
        <v>520</v>
      </c>
      <c r="D9" s="47"/>
      <c r="E9" s="195">
        <f>'[1]danfoss,sagi'!J9</f>
        <v>130.490740740741</v>
      </c>
      <c r="F9" s="73"/>
      <c r="G9" s="192"/>
      <c r="H9" s="192"/>
      <c r="I9" s="192"/>
      <c r="J9" s="192"/>
      <c r="K9" s="192"/>
      <c r="L9" s="192"/>
      <c r="M9" s="192"/>
      <c r="N9" s="192"/>
      <c r="O9" s="192"/>
      <c r="P9" s="192"/>
      <c r="Q9" s="192"/>
      <c r="R9" s="192"/>
      <c r="S9" s="192"/>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row>
    <row r="10" spans="1:52">
      <c r="A10" s="193" t="str">
        <f>'[1]danfoss,sagi'!$A10</f>
        <v>DAN002</v>
      </c>
      <c r="B10" s="194" t="str">
        <f>'[1]danfoss,sagi'!$B10</f>
        <v>TEX2 Danfoss exp-valve (R22)</v>
      </c>
      <c r="C10" s="142"/>
      <c r="D10" s="47"/>
      <c r="E10" s="195">
        <f>'[1]danfoss,sagi'!J10</f>
        <v>145.12962962963</v>
      </c>
      <c r="F10" s="73"/>
      <c r="G10" s="192"/>
      <c r="H10" s="192"/>
      <c r="I10" s="192"/>
      <c r="J10" s="192"/>
      <c r="K10" s="192"/>
      <c r="L10" s="192"/>
      <c r="M10" s="192"/>
      <c r="N10" s="192"/>
      <c r="O10" s="192"/>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row>
    <row r="11" spans="1:52">
      <c r="A11" s="193" t="str">
        <f>'[1]danfoss,sagi'!$A11</f>
        <v>DAN003</v>
      </c>
      <c r="B11" s="194" t="str">
        <f>'[1]danfoss,sagi'!$B11</f>
        <v>TS2 Danfoss exp-valve (R404,R507) </v>
      </c>
      <c r="C11" s="142"/>
      <c r="D11" s="47"/>
      <c r="E11" s="195">
        <f>'[1]danfoss,sagi'!J11</f>
        <v>160.555555555556</v>
      </c>
      <c r="F11" s="73"/>
      <c r="G11" s="192"/>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row>
    <row r="12" spans="1:52">
      <c r="A12" s="193" t="str">
        <f>'[1]danfoss,sagi'!$A12</f>
        <v>DAN004</v>
      </c>
      <c r="B12" s="194" t="str">
        <f>'[1]danfoss,sagi'!$B12</f>
        <v>TES2 Danfoss exp-valve (R404,R507)</v>
      </c>
      <c r="C12" s="142"/>
      <c r="D12" s="47"/>
      <c r="E12" s="195">
        <f>'[1]danfoss,sagi'!J12</f>
        <v>179.759259259259</v>
      </c>
      <c r="F12" s="73"/>
      <c r="G12" s="192"/>
      <c r="H12" s="192"/>
      <c r="I12" s="192"/>
      <c r="J12" s="192"/>
      <c r="K12" s="192"/>
      <c r="L12" s="192"/>
      <c r="M12" s="192"/>
      <c r="N12" s="192"/>
      <c r="O12" s="192"/>
      <c r="P12" s="192"/>
      <c r="Q12" s="192"/>
      <c r="R12" s="192"/>
      <c r="S12" s="192"/>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row>
    <row r="13" spans="1:52">
      <c r="A13" s="193" t="str">
        <f>'[1]danfoss,sagi'!$A13</f>
        <v>DAN005</v>
      </c>
      <c r="B13" s="194" t="str">
        <f>'[1]danfoss,sagi'!$B13</f>
        <v>TES2 Danfoss exp-valve (R404,R507)-60c 068z3411</v>
      </c>
      <c r="C13" s="142"/>
      <c r="D13" s="47"/>
      <c r="E13" s="195">
        <f>'[1]danfoss,sagi'!J13</f>
        <v>214.467592592593</v>
      </c>
      <c r="F13" s="73"/>
      <c r="G13" s="192"/>
      <c r="H13" s="192"/>
      <c r="I13" s="192"/>
      <c r="J13" s="192"/>
      <c r="K13" s="192"/>
      <c r="L13" s="192"/>
      <c r="M13" s="192"/>
      <c r="N13" s="192"/>
      <c r="O13" s="192"/>
      <c r="P13" s="192"/>
      <c r="Q13" s="192"/>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row>
    <row r="14" spans="1:52">
      <c r="A14" s="193" t="str">
        <f>'[1]danfoss,sagi'!$A14</f>
        <v>DAN005.1</v>
      </c>
      <c r="B14" s="194" t="str">
        <f>'[1]danfoss,sagi'!$B14</f>
        <v>TEB2 Danfoss exp-valve (R23)-90C~-70C 068Z3518</v>
      </c>
      <c r="C14" s="142"/>
      <c r="D14" s="47"/>
      <c r="E14" s="195">
        <f>'[1]danfoss,sagi'!J14</f>
        <v>571.467592592593</v>
      </c>
      <c r="F14" s="73"/>
      <c r="G14" s="192"/>
      <c r="H14" s="192"/>
      <c r="I14" s="192"/>
      <c r="J14" s="192"/>
      <c r="K14" s="192"/>
      <c r="L14" s="192"/>
      <c r="M14" s="192"/>
      <c r="N14" s="192"/>
      <c r="O14" s="192"/>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row>
    <row r="15" spans="1:52">
      <c r="A15" s="193">
        <f>'[1]danfoss,sagi'!$A15</f>
        <v>0</v>
      </c>
      <c r="B15" s="194" t="str">
        <f>'[1]danfoss,sagi'!$B15</f>
        <v>TN2 Danfoss exp-valve (R134A) </v>
      </c>
      <c r="C15" s="142"/>
      <c r="D15" s="47"/>
      <c r="E15" s="195" t="str">
        <f>'[1]danfoss,sagi'!J15</f>
        <v>~</v>
      </c>
      <c r="F15" s="73"/>
      <c r="G15" s="192"/>
      <c r="H15" s="192"/>
      <c r="I15" s="192"/>
      <c r="J15" s="192"/>
      <c r="K15" s="192"/>
      <c r="L15" s="192"/>
      <c r="M15" s="192"/>
      <c r="N15" s="192"/>
      <c r="O15" s="192"/>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row>
    <row r="16" spans="1:52">
      <c r="A16" s="193" t="str">
        <f>'[1]danfoss,sagi'!$A16</f>
        <v>DAN006</v>
      </c>
      <c r="B16" s="194" t="str">
        <f>'[1]danfoss,sagi'!$B16</f>
        <v>ORIFICE NO 0</v>
      </c>
      <c r="C16" s="142"/>
      <c r="D16" s="47"/>
      <c r="E16" s="195">
        <f>'[1]danfoss,sagi'!J16</f>
        <v>38.6363636363636</v>
      </c>
      <c r="F16" s="73"/>
      <c r="G16" s="192"/>
      <c r="H16" s="192"/>
      <c r="I16" s="192"/>
      <c r="J16" s="192"/>
      <c r="K16" s="192"/>
      <c r="L16" s="192"/>
      <c r="M16" s="192"/>
      <c r="N16" s="192"/>
      <c r="O16" s="192"/>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row>
    <row r="17" spans="1:52">
      <c r="A17" s="193" t="str">
        <f>'[1]danfoss,sagi'!$A17</f>
        <v>DAN007</v>
      </c>
      <c r="B17" s="194" t="str">
        <f>'[1]danfoss,sagi'!$B17</f>
        <v>ORIFICE NO 1</v>
      </c>
      <c r="C17" s="142"/>
      <c r="D17" s="47"/>
      <c r="E17" s="195">
        <f>'[1]danfoss,sagi'!J17</f>
        <v>38.6363636363636</v>
      </c>
      <c r="F17" s="73"/>
      <c r="G17" s="192"/>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row>
    <row r="18" spans="1:52">
      <c r="A18" s="193" t="str">
        <f>'[1]danfoss,sagi'!$A18</f>
        <v>DAN008</v>
      </c>
      <c r="B18" s="194" t="str">
        <f>'[1]danfoss,sagi'!$B18</f>
        <v>ORIFICE NO 2</v>
      </c>
      <c r="C18" s="142"/>
      <c r="D18" s="47"/>
      <c r="E18" s="195">
        <f>'[1]danfoss,sagi'!J18</f>
        <v>38.6363636363636</v>
      </c>
      <c r="F18" s="73"/>
      <c r="G18" s="192"/>
      <c r="H18" s="192"/>
      <c r="I18" s="192"/>
      <c r="J18" s="192"/>
      <c r="K18" s="192"/>
      <c r="L18" s="192"/>
      <c r="M18" s="192"/>
      <c r="N18" s="192"/>
      <c r="O18" s="192"/>
      <c r="P18" s="192"/>
      <c r="Q18" s="192"/>
      <c r="R18" s="192"/>
      <c r="S18" s="192"/>
      <c r="T18" s="192"/>
      <c r="U18" s="192"/>
      <c r="V18" s="192"/>
      <c r="W18" s="192"/>
      <c r="X18" s="192"/>
      <c r="Y18" s="192"/>
      <c r="Z18" s="192"/>
      <c r="AA18" s="192"/>
      <c r="AB18" s="192"/>
      <c r="AC18" s="192"/>
      <c r="AD18" s="192"/>
      <c r="AE18" s="192"/>
      <c r="AF18" s="192"/>
      <c r="AG18" s="192"/>
      <c r="AH18" s="192"/>
      <c r="AI18" s="192"/>
      <c r="AJ18" s="192"/>
      <c r="AK18" s="192"/>
      <c r="AL18" s="192"/>
      <c r="AM18" s="192"/>
      <c r="AN18" s="192"/>
      <c r="AO18" s="192"/>
      <c r="AP18" s="192"/>
      <c r="AQ18" s="192"/>
      <c r="AR18" s="192"/>
      <c r="AS18" s="192"/>
      <c r="AT18" s="192"/>
      <c r="AU18" s="192"/>
      <c r="AV18" s="192"/>
      <c r="AW18" s="192"/>
      <c r="AX18" s="192"/>
      <c r="AY18" s="192"/>
      <c r="AZ18" s="192"/>
    </row>
    <row r="19" spans="1:52">
      <c r="A19" s="193" t="str">
        <f>'[1]danfoss,sagi'!$A19</f>
        <v>DAN009</v>
      </c>
      <c r="B19" s="194" t="str">
        <f>'[1]danfoss,sagi'!$B19</f>
        <v>ORIFICE NO 3</v>
      </c>
      <c r="C19" s="142"/>
      <c r="D19" s="47"/>
      <c r="E19" s="195">
        <f>'[1]danfoss,sagi'!J19</f>
        <v>38.6363636363636</v>
      </c>
      <c r="F19" s="73"/>
      <c r="G19" s="192"/>
      <c r="H19" s="192"/>
      <c r="I19" s="192"/>
      <c r="J19" s="192"/>
      <c r="K19" s="192"/>
      <c r="L19" s="192"/>
      <c r="M19" s="192"/>
      <c r="N19" s="192"/>
      <c r="O19" s="192"/>
      <c r="P19" s="192"/>
      <c r="Q19" s="192"/>
      <c r="R19" s="192"/>
      <c r="S19" s="192"/>
      <c r="T19" s="192"/>
      <c r="U19" s="192"/>
      <c r="V19" s="192"/>
      <c r="W19" s="192"/>
      <c r="X19" s="192"/>
      <c r="Y19" s="192"/>
      <c r="Z19" s="192"/>
      <c r="AA19" s="192"/>
      <c r="AB19" s="192"/>
      <c r="AC19" s="192"/>
      <c r="AD19" s="192"/>
      <c r="AE19" s="192"/>
      <c r="AF19" s="192"/>
      <c r="AG19" s="192"/>
      <c r="AH19" s="192"/>
      <c r="AI19" s="192"/>
      <c r="AJ19" s="192"/>
      <c r="AK19" s="192"/>
      <c r="AL19" s="192"/>
      <c r="AM19" s="192"/>
      <c r="AN19" s="192"/>
      <c r="AO19" s="192"/>
      <c r="AP19" s="192"/>
      <c r="AQ19" s="192"/>
      <c r="AR19" s="192"/>
      <c r="AS19" s="192"/>
      <c r="AT19" s="192"/>
      <c r="AU19" s="192"/>
      <c r="AV19" s="192"/>
      <c r="AW19" s="192"/>
      <c r="AX19" s="192"/>
      <c r="AY19" s="192"/>
      <c r="AZ19" s="192"/>
    </row>
    <row r="20" spans="1:52">
      <c r="A20" s="193" t="str">
        <f>'[1]danfoss,sagi'!$A20</f>
        <v>DAN010</v>
      </c>
      <c r="B20" s="194" t="str">
        <f>'[1]danfoss,sagi'!$B20</f>
        <v>ORIFICE NO 4</v>
      </c>
      <c r="C20" s="142"/>
      <c r="D20" s="47"/>
      <c r="E20" s="195">
        <f>'[1]danfoss,sagi'!J20</f>
        <v>38.6363636363636</v>
      </c>
      <c r="F20" s="73"/>
      <c r="G20" s="192"/>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2"/>
      <c r="AL20" s="192"/>
      <c r="AM20" s="192"/>
      <c r="AN20" s="192"/>
      <c r="AO20" s="192"/>
      <c r="AP20" s="192"/>
      <c r="AQ20" s="192"/>
      <c r="AR20" s="192"/>
      <c r="AS20" s="192"/>
      <c r="AT20" s="192"/>
      <c r="AU20" s="192"/>
      <c r="AV20" s="192"/>
      <c r="AW20" s="192"/>
      <c r="AX20" s="192"/>
      <c r="AY20" s="192"/>
      <c r="AZ20" s="192"/>
    </row>
    <row r="21" spans="1:52">
      <c r="A21" s="193" t="str">
        <f>'[1]danfoss,sagi'!$A21</f>
        <v>DAN011</v>
      </c>
      <c r="B21" s="194" t="str">
        <f>'[1]danfoss,sagi'!$B21</f>
        <v>ORIFICE NO 5</v>
      </c>
      <c r="C21" s="142"/>
      <c r="D21" s="47"/>
      <c r="E21" s="195">
        <f>'[1]danfoss,sagi'!J21</f>
        <v>38.6363636363636</v>
      </c>
      <c r="F21" s="73"/>
      <c r="G21" s="192"/>
      <c r="H21" s="192"/>
      <c r="I21" s="192"/>
      <c r="J21" s="192"/>
      <c r="K21" s="192"/>
      <c r="L21" s="192"/>
      <c r="M21" s="192"/>
      <c r="N21" s="192"/>
      <c r="O21" s="192"/>
      <c r="P21" s="192"/>
      <c r="Q21" s="192"/>
      <c r="R21" s="192"/>
      <c r="S21" s="192"/>
      <c r="T21" s="192"/>
      <c r="U21" s="192"/>
      <c r="V21" s="192"/>
      <c r="W21" s="192"/>
      <c r="X21" s="192"/>
      <c r="Y21" s="192"/>
      <c r="Z21" s="192"/>
      <c r="AA21" s="192"/>
      <c r="AB21" s="192"/>
      <c r="AC21" s="192"/>
      <c r="AD21" s="192"/>
      <c r="AE21" s="192"/>
      <c r="AF21" s="192"/>
      <c r="AG21" s="192"/>
      <c r="AH21" s="192"/>
      <c r="AI21" s="192"/>
      <c r="AJ21" s="192"/>
      <c r="AK21" s="192"/>
      <c r="AL21" s="192"/>
      <c r="AM21" s="192"/>
      <c r="AN21" s="192"/>
      <c r="AO21" s="192"/>
      <c r="AP21" s="192"/>
      <c r="AQ21" s="192"/>
      <c r="AR21" s="192"/>
      <c r="AS21" s="192"/>
      <c r="AT21" s="192"/>
      <c r="AU21" s="192"/>
      <c r="AV21" s="192"/>
      <c r="AW21" s="192"/>
      <c r="AX21" s="192"/>
      <c r="AY21" s="192"/>
      <c r="AZ21" s="192"/>
    </row>
    <row r="22" spans="1:52">
      <c r="A22" s="193" t="str">
        <f>'[1]danfoss,sagi'!$A22</f>
        <v>DAN012</v>
      </c>
      <c r="B22" s="194" t="str">
        <f>'[1]danfoss,sagi'!$B22</f>
        <v>ORIFICE NO 6</v>
      </c>
      <c r="C22" s="142"/>
      <c r="D22" s="47"/>
      <c r="E22" s="195">
        <f>'[1]danfoss,sagi'!J22</f>
        <v>38.6363636363636</v>
      </c>
      <c r="F22" s="73"/>
      <c r="G22" s="192"/>
      <c r="H22" s="192"/>
      <c r="I22" s="192"/>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2"/>
      <c r="AL22" s="192"/>
      <c r="AM22" s="192"/>
      <c r="AN22" s="192"/>
      <c r="AO22" s="192"/>
      <c r="AP22" s="192"/>
      <c r="AQ22" s="192"/>
      <c r="AR22" s="192"/>
      <c r="AS22" s="192"/>
      <c r="AT22" s="192"/>
      <c r="AU22" s="192"/>
      <c r="AV22" s="192"/>
      <c r="AW22" s="192"/>
      <c r="AX22" s="192"/>
      <c r="AY22" s="192"/>
      <c r="AZ22" s="192"/>
    </row>
    <row r="23" spans="1:52">
      <c r="A23" s="193" t="str">
        <f>'[1]danfoss,sagi'!$A23</f>
        <v>DAN012.1</v>
      </c>
      <c r="B23" s="194" t="str">
        <f>'[1]danfoss,sagi'!$B23</f>
        <v>TGES5 R507 5/8 X 7/8 EXP VALVE</v>
      </c>
      <c r="C23" s="142"/>
      <c r="D23" s="47"/>
      <c r="E23" s="195">
        <f>'[1]danfoss,sagi'!J23</f>
        <v>313.00462962963</v>
      </c>
      <c r="F23" s="144"/>
      <c r="G23" s="192"/>
      <c r="H23" s="192"/>
      <c r="I23" s="192"/>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c r="AO23" s="192"/>
      <c r="AP23" s="192"/>
      <c r="AQ23" s="192"/>
      <c r="AR23" s="192"/>
      <c r="AS23" s="192"/>
      <c r="AT23" s="192"/>
      <c r="AU23" s="192"/>
      <c r="AV23" s="192"/>
      <c r="AW23" s="192"/>
      <c r="AX23" s="192"/>
      <c r="AY23" s="192"/>
      <c r="AZ23" s="192"/>
    </row>
    <row r="24" spans="1:52">
      <c r="A24" s="193" t="str">
        <f>'[1]danfoss,sagi'!$A24</f>
        <v>DAN012.2</v>
      </c>
      <c r="B24" s="194" t="str">
        <f>'[1]danfoss,sagi'!$B24</f>
        <v>TGES7.5 R507 5/8 X 7/8 EXP VALVE</v>
      </c>
      <c r="C24" s="142"/>
      <c r="D24" s="47"/>
      <c r="E24" s="195">
        <f>'[1]danfoss,sagi'!J24</f>
        <v>407.055555555556</v>
      </c>
      <c r="F24" s="146"/>
      <c r="G24" s="192"/>
      <c r="H24" s="192"/>
      <c r="I24" s="192"/>
      <c r="J24" s="192"/>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92"/>
      <c r="AN24" s="192"/>
      <c r="AO24" s="192"/>
      <c r="AP24" s="192"/>
      <c r="AQ24" s="192"/>
      <c r="AR24" s="192"/>
      <c r="AS24" s="192"/>
      <c r="AT24" s="192"/>
      <c r="AU24" s="192"/>
      <c r="AV24" s="192"/>
      <c r="AW24" s="192"/>
      <c r="AX24" s="192"/>
      <c r="AY24" s="192"/>
      <c r="AZ24" s="192"/>
    </row>
    <row r="25" spans="1:52">
      <c r="A25" s="193" t="str">
        <f>'[1]danfoss,sagi'!$A25</f>
        <v>DAN012.3</v>
      </c>
      <c r="B25" s="194" t="str">
        <f>'[1]danfoss,sagi'!$B25</f>
        <v>TGES9 R507 5/8 X 7/8 EXP VALVE</v>
      </c>
      <c r="C25" s="142"/>
      <c r="D25" s="47"/>
      <c r="E25" s="195">
        <f>'[1]danfoss,sagi'!J25</f>
        <v>407.055555555556</v>
      </c>
      <c r="F25" s="146"/>
      <c r="G25" s="192"/>
      <c r="H25" s="192"/>
      <c r="I25" s="192"/>
      <c r="J25" s="192"/>
      <c r="K25" s="192"/>
      <c r="L25" s="192"/>
      <c r="M25" s="192"/>
      <c r="N25" s="192"/>
      <c r="O25" s="192"/>
      <c r="P25" s="192"/>
      <c r="Q25" s="192"/>
      <c r="R25" s="192"/>
      <c r="S25" s="192"/>
      <c r="T25" s="192"/>
      <c r="U25" s="192"/>
      <c r="V25" s="192"/>
      <c r="W25" s="192"/>
      <c r="X25" s="192"/>
      <c r="Y25" s="192"/>
      <c r="Z25" s="192"/>
      <c r="AA25" s="192"/>
      <c r="AB25" s="192"/>
      <c r="AC25" s="192"/>
      <c r="AD25" s="192"/>
      <c r="AE25" s="192"/>
      <c r="AF25" s="192"/>
      <c r="AG25" s="192"/>
      <c r="AH25" s="192"/>
      <c r="AI25" s="192"/>
      <c r="AJ25" s="192"/>
      <c r="AK25" s="192"/>
      <c r="AL25" s="192"/>
      <c r="AM25" s="192"/>
      <c r="AN25" s="192"/>
      <c r="AO25" s="192"/>
      <c r="AP25" s="192"/>
      <c r="AQ25" s="192"/>
      <c r="AR25" s="192"/>
      <c r="AS25" s="192"/>
      <c r="AT25" s="192"/>
      <c r="AU25" s="192"/>
      <c r="AV25" s="192"/>
      <c r="AW25" s="192"/>
      <c r="AX25" s="192"/>
      <c r="AY25" s="192"/>
      <c r="AZ25" s="192"/>
    </row>
    <row r="26" spans="1:52">
      <c r="A26" s="193" t="str">
        <f>'[1]danfoss,sagi'!$A26</f>
        <v>DAN012.4</v>
      </c>
      <c r="B26" s="194" t="str">
        <f>'[1]danfoss,sagi'!$B26</f>
        <v>TGES11 R507 5/8 X 1 1/8 EXP VALVE</v>
      </c>
      <c r="C26" s="142"/>
      <c r="D26" s="47"/>
      <c r="E26" s="195">
        <f>'[1]danfoss,sagi'!J26</f>
        <v>407.055555555556</v>
      </c>
      <c r="F26" s="146"/>
      <c r="G26" s="192"/>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2"/>
      <c r="AP26" s="192"/>
      <c r="AQ26" s="192"/>
      <c r="AR26" s="192"/>
      <c r="AS26" s="192"/>
      <c r="AT26" s="192"/>
      <c r="AU26" s="192"/>
      <c r="AV26" s="192"/>
      <c r="AW26" s="192"/>
      <c r="AX26" s="192"/>
      <c r="AY26" s="192"/>
      <c r="AZ26" s="192"/>
    </row>
    <row r="27" spans="1:52">
      <c r="A27" s="193" t="str">
        <f>'[1]danfoss,sagi'!$A27</f>
        <v>DAN012.5</v>
      </c>
      <c r="B27" s="194" t="str">
        <f>'[1]danfoss,sagi'!$B27</f>
        <v>TGES13 R507 7/8 X 1 1/8 EXP VALVE</v>
      </c>
      <c r="C27" s="142"/>
      <c r="D27" s="47"/>
      <c r="E27" s="195">
        <f>'[1]danfoss,sagi'!J27</f>
        <v>485.759259259259</v>
      </c>
      <c r="F27" s="146"/>
      <c r="G27" s="192"/>
      <c r="H27" s="192"/>
      <c r="I27" s="192"/>
      <c r="J27" s="192"/>
      <c r="K27" s="192"/>
      <c r="L27" s="192"/>
      <c r="M27" s="192"/>
      <c r="N27" s="192"/>
      <c r="O27" s="192"/>
      <c r="P27" s="192"/>
      <c r="Q27" s="192"/>
      <c r="R27" s="192"/>
      <c r="S27" s="192"/>
      <c r="T27" s="192"/>
      <c r="U27" s="192"/>
      <c r="V27" s="192"/>
      <c r="W27" s="192"/>
      <c r="X27" s="192"/>
      <c r="Y27" s="192"/>
      <c r="Z27" s="192"/>
      <c r="AA27" s="192"/>
      <c r="AB27" s="192"/>
      <c r="AC27" s="192"/>
      <c r="AD27" s="192"/>
      <c r="AE27" s="192"/>
      <c r="AF27" s="192"/>
      <c r="AG27" s="192"/>
      <c r="AH27" s="192"/>
      <c r="AI27" s="192"/>
      <c r="AJ27" s="192"/>
      <c r="AK27" s="192"/>
      <c r="AL27" s="192"/>
      <c r="AM27" s="192"/>
      <c r="AN27" s="192"/>
      <c r="AO27" s="192"/>
      <c r="AP27" s="192"/>
      <c r="AQ27" s="192"/>
      <c r="AR27" s="192"/>
      <c r="AS27" s="192"/>
      <c r="AT27" s="192"/>
      <c r="AU27" s="192"/>
      <c r="AV27" s="192"/>
      <c r="AW27" s="192"/>
      <c r="AX27" s="192"/>
      <c r="AY27" s="192"/>
      <c r="AZ27" s="192"/>
    </row>
    <row r="28" spans="1:52">
      <c r="A28" s="193" t="str">
        <f>'[1]danfoss,sagi'!$A28</f>
        <v>DAN012.6</v>
      </c>
      <c r="B28" s="194" t="str">
        <f>'[1]danfoss,sagi'!$B28</f>
        <v>TGES18 R507 7/8 X 1 3/8 EXP VALVE</v>
      </c>
      <c r="C28" s="142"/>
      <c r="D28" s="47"/>
      <c r="E28" s="195">
        <f>'[1]danfoss,sagi'!J28</f>
        <v>583.981481481482</v>
      </c>
      <c r="F28" s="146"/>
      <c r="G28" s="192"/>
      <c r="H28" s="192"/>
      <c r="I28" s="192"/>
      <c r="J28" s="192"/>
      <c r="K28" s="192"/>
      <c r="L28" s="192"/>
      <c r="M28" s="192"/>
      <c r="N28" s="192"/>
      <c r="O28" s="192"/>
      <c r="P28" s="192"/>
      <c r="Q28" s="192"/>
      <c r="R28" s="192"/>
      <c r="S28" s="192"/>
      <c r="T28" s="192"/>
      <c r="U28" s="192"/>
      <c r="V28" s="192"/>
      <c r="W28" s="192"/>
      <c r="X28" s="192"/>
      <c r="Y28" s="192"/>
      <c r="Z28" s="192"/>
      <c r="AA28" s="192"/>
      <c r="AB28" s="192"/>
      <c r="AC28" s="192"/>
      <c r="AD28" s="192"/>
      <c r="AE28" s="192"/>
      <c r="AF28" s="192"/>
      <c r="AG28" s="192"/>
      <c r="AH28" s="192"/>
      <c r="AI28" s="192"/>
      <c r="AJ28" s="192"/>
      <c r="AK28" s="192"/>
      <c r="AL28" s="192"/>
      <c r="AM28" s="192"/>
      <c r="AN28" s="192"/>
      <c r="AO28" s="192"/>
      <c r="AP28" s="192"/>
      <c r="AQ28" s="192"/>
      <c r="AR28" s="192"/>
      <c r="AS28" s="192"/>
      <c r="AT28" s="192"/>
      <c r="AU28" s="192"/>
      <c r="AV28" s="192"/>
      <c r="AW28" s="192"/>
      <c r="AX28" s="192"/>
      <c r="AY28" s="192"/>
      <c r="AZ28" s="192"/>
    </row>
    <row r="29" spans="1:52">
      <c r="A29" s="193" t="str">
        <f>'[1]danfoss,sagi'!$A29</f>
        <v>DAN012.7</v>
      </c>
      <c r="B29" s="194" t="str">
        <f>'[1]danfoss,sagi'!$B29</f>
        <v>TGES21 R507 7/8 X 1 3/8 EXP VALVE</v>
      </c>
      <c r="C29" s="142"/>
      <c r="D29" s="47"/>
      <c r="E29" s="195">
        <f>'[1]danfoss,sagi'!J29</f>
        <v>583.981481481482</v>
      </c>
      <c r="F29" s="145"/>
      <c r="G29" s="192"/>
      <c r="H29" s="192"/>
      <c r="I29" s="192"/>
      <c r="J29" s="192"/>
      <c r="K29" s="192"/>
      <c r="L29" s="192"/>
      <c r="M29" s="192"/>
      <c r="N29" s="192"/>
      <c r="O29" s="192"/>
      <c r="P29" s="192"/>
      <c r="Q29" s="192"/>
      <c r="R29" s="192"/>
      <c r="S29" s="192"/>
      <c r="T29" s="192"/>
      <c r="U29" s="192"/>
      <c r="V29" s="192"/>
      <c r="W29" s="192"/>
      <c r="X29" s="192"/>
      <c r="Y29" s="192"/>
      <c r="Z29" s="192"/>
      <c r="AA29" s="192"/>
      <c r="AB29" s="192"/>
      <c r="AC29" s="192"/>
      <c r="AD29" s="192"/>
      <c r="AE29" s="192"/>
      <c r="AF29" s="192"/>
      <c r="AG29" s="192"/>
      <c r="AH29" s="192"/>
      <c r="AI29" s="192"/>
      <c r="AJ29" s="192"/>
      <c r="AK29" s="192"/>
      <c r="AL29" s="192"/>
      <c r="AM29" s="192"/>
      <c r="AN29" s="192"/>
      <c r="AO29" s="192"/>
      <c r="AP29" s="192"/>
      <c r="AQ29" s="192"/>
      <c r="AR29" s="192"/>
      <c r="AS29" s="192"/>
      <c r="AT29" s="192"/>
      <c r="AU29" s="192"/>
      <c r="AV29" s="192"/>
      <c r="AW29" s="192"/>
      <c r="AX29" s="192"/>
      <c r="AY29" s="192"/>
      <c r="AZ29" s="192"/>
    </row>
    <row r="30" spans="1:52">
      <c r="A30" s="193" t="str">
        <f>'[1]danfoss,sagi'!$A30</f>
        <v>DAN013</v>
      </c>
      <c r="B30" s="194" t="str">
        <f>'[1]danfoss,sagi'!$B30</f>
        <v>Danfoss DML032Filter Drier 1/4"F</v>
      </c>
      <c r="C30" s="142"/>
      <c r="D30" s="47"/>
      <c r="E30" s="195">
        <f>'[1]danfoss,sagi'!J30</f>
        <v>30.6055646481178</v>
      </c>
      <c r="F30" s="73"/>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2"/>
      <c r="AE30" s="192"/>
      <c r="AF30" s="192"/>
      <c r="AG30" s="192"/>
      <c r="AH30" s="192"/>
      <c r="AI30" s="192"/>
      <c r="AJ30" s="192"/>
      <c r="AK30" s="192"/>
      <c r="AL30" s="192"/>
      <c r="AM30" s="192"/>
      <c r="AN30" s="192"/>
      <c r="AO30" s="192"/>
      <c r="AP30" s="192"/>
      <c r="AQ30" s="192"/>
      <c r="AR30" s="192"/>
      <c r="AS30" s="192"/>
      <c r="AT30" s="192"/>
      <c r="AU30" s="192"/>
      <c r="AV30" s="192"/>
      <c r="AW30" s="192"/>
      <c r="AX30" s="192"/>
      <c r="AY30" s="192"/>
      <c r="AZ30" s="192"/>
    </row>
    <row r="31" spans="1:52">
      <c r="A31" s="193" t="str">
        <f>'[1]danfoss,sagi'!$A31</f>
        <v>DAN013.1</v>
      </c>
      <c r="B31" s="194" t="str">
        <f>'[1]danfoss,sagi'!$B31</f>
        <v>Danfoss DML032SFilter Drier 1/4"(solder)</v>
      </c>
      <c r="C31" s="142"/>
      <c r="D31" s="47"/>
      <c r="E31" s="195">
        <f>'[1]danfoss,sagi'!J31</f>
        <v>30.6055646481178</v>
      </c>
      <c r="F31" s="73"/>
      <c r="G31" s="192"/>
      <c r="H31" s="192"/>
      <c r="I31" s="192"/>
      <c r="J31" s="192"/>
      <c r="K31" s="192"/>
      <c r="L31" s="192"/>
      <c r="M31" s="192"/>
      <c r="N31" s="192"/>
      <c r="O31" s="192"/>
      <c r="P31" s="192"/>
      <c r="Q31" s="192"/>
      <c r="R31" s="192"/>
      <c r="S31" s="192"/>
      <c r="T31" s="192"/>
      <c r="U31" s="192"/>
      <c r="V31" s="192"/>
      <c r="W31" s="192"/>
      <c r="X31" s="192"/>
      <c r="Y31" s="192"/>
      <c r="Z31" s="192"/>
      <c r="AA31" s="192"/>
      <c r="AB31" s="192"/>
      <c r="AC31" s="192"/>
      <c r="AD31" s="192"/>
      <c r="AE31" s="192"/>
      <c r="AF31" s="192"/>
      <c r="AG31" s="192"/>
      <c r="AH31" s="192"/>
      <c r="AI31" s="192"/>
      <c r="AJ31" s="192"/>
      <c r="AK31" s="192"/>
      <c r="AL31" s="192"/>
      <c r="AM31" s="192"/>
      <c r="AN31" s="192"/>
      <c r="AO31" s="192"/>
      <c r="AP31" s="192"/>
      <c r="AQ31" s="192"/>
      <c r="AR31" s="192"/>
      <c r="AS31" s="192"/>
      <c r="AT31" s="192"/>
      <c r="AU31" s="192"/>
      <c r="AV31" s="192"/>
      <c r="AW31" s="192"/>
      <c r="AX31" s="192"/>
      <c r="AY31" s="192"/>
      <c r="AZ31" s="192"/>
    </row>
    <row r="32" spans="1:52">
      <c r="A32" s="193" t="str">
        <f>'[1]danfoss,sagi'!$A32</f>
        <v>DAN014</v>
      </c>
      <c r="B32" s="194" t="str">
        <f>'[1]danfoss,sagi'!$B32</f>
        <v>Danfoss DML052Filter Drier 1/4"F </v>
      </c>
      <c r="C32" s="142"/>
      <c r="D32" s="47"/>
      <c r="E32" s="195">
        <f>'[1]danfoss,sagi'!J32</f>
        <v>32.1358428805237</v>
      </c>
      <c r="F32" s="73"/>
      <c r="G32" s="192"/>
      <c r="H32" s="192"/>
      <c r="I32" s="192"/>
      <c r="J32" s="192"/>
      <c r="K32" s="192"/>
      <c r="L32" s="192"/>
      <c r="M32" s="192"/>
      <c r="N32" s="192"/>
      <c r="O32" s="192"/>
      <c r="P32" s="192"/>
      <c r="Q32" s="192"/>
      <c r="R32" s="192"/>
      <c r="S32" s="192"/>
      <c r="T32" s="192"/>
      <c r="U32" s="192"/>
      <c r="V32" s="192"/>
      <c r="W32" s="192"/>
      <c r="X32" s="192"/>
      <c r="Y32" s="192"/>
      <c r="Z32" s="192"/>
      <c r="AA32" s="192"/>
      <c r="AB32" s="192"/>
      <c r="AC32" s="192"/>
      <c r="AD32" s="192"/>
      <c r="AE32" s="192"/>
      <c r="AF32" s="192"/>
      <c r="AG32" s="192"/>
      <c r="AH32" s="192"/>
      <c r="AI32" s="192"/>
      <c r="AJ32" s="192"/>
      <c r="AK32" s="192"/>
      <c r="AL32" s="192"/>
      <c r="AM32" s="192"/>
      <c r="AN32" s="192"/>
      <c r="AO32" s="192"/>
      <c r="AP32" s="192"/>
      <c r="AQ32" s="192"/>
      <c r="AR32" s="192"/>
      <c r="AS32" s="192"/>
      <c r="AT32" s="192"/>
      <c r="AU32" s="192"/>
      <c r="AV32" s="192"/>
      <c r="AW32" s="192"/>
      <c r="AX32" s="192"/>
      <c r="AY32" s="192"/>
      <c r="AZ32" s="192"/>
    </row>
    <row r="33" spans="1:52">
      <c r="A33" s="193" t="str">
        <f>'[1]danfoss,sagi'!$A33</f>
        <v>DAN015</v>
      </c>
      <c r="B33" s="194" t="str">
        <f>'[1]danfoss,sagi'!$B33</f>
        <v>Danfoss DML083 Filter Drier 3/8"F  </v>
      </c>
      <c r="C33" s="142"/>
      <c r="D33" s="47"/>
      <c r="E33" s="195">
        <f>'[1]danfoss,sagi'!J33</f>
        <v>34.2921440261866</v>
      </c>
      <c r="F33" s="73"/>
      <c r="G33" s="192"/>
      <c r="H33" s="192"/>
      <c r="I33" s="192"/>
      <c r="J33" s="192"/>
      <c r="K33" s="192"/>
      <c r="L33" s="192"/>
      <c r="M33" s="192"/>
      <c r="N33" s="192"/>
      <c r="O33" s="192"/>
      <c r="P33" s="192"/>
      <c r="Q33" s="192"/>
      <c r="R33" s="192"/>
      <c r="S33" s="192"/>
      <c r="T33" s="192"/>
      <c r="U33" s="192"/>
      <c r="V33" s="192"/>
      <c r="W33" s="192"/>
      <c r="X33" s="192"/>
      <c r="Y33" s="192"/>
      <c r="Z33" s="192"/>
      <c r="AA33" s="192"/>
      <c r="AB33" s="192"/>
      <c r="AC33" s="192"/>
      <c r="AD33" s="192"/>
      <c r="AE33" s="192"/>
      <c r="AF33" s="192"/>
      <c r="AG33" s="192"/>
      <c r="AH33" s="192"/>
      <c r="AI33" s="192"/>
      <c r="AJ33" s="192"/>
      <c r="AK33" s="192"/>
      <c r="AL33" s="192"/>
      <c r="AM33" s="192"/>
      <c r="AN33" s="192"/>
      <c r="AO33" s="192"/>
      <c r="AP33" s="192"/>
      <c r="AQ33" s="192"/>
      <c r="AR33" s="192"/>
      <c r="AS33" s="192"/>
      <c r="AT33" s="192"/>
      <c r="AU33" s="192"/>
      <c r="AV33" s="192"/>
      <c r="AW33" s="192"/>
      <c r="AX33" s="192"/>
      <c r="AY33" s="192"/>
      <c r="AZ33" s="192"/>
    </row>
    <row r="34" spans="1:52">
      <c r="A34" s="193" t="str">
        <f>'[1]danfoss,sagi'!$A34</f>
        <v>DAN016</v>
      </c>
      <c r="B34" s="194" t="str">
        <f>'[1]danfoss,sagi'!$B34</f>
        <v>Danfoss DML163 Filter Drier  </v>
      </c>
      <c r="C34" s="142"/>
      <c r="D34" s="47"/>
      <c r="E34" s="195">
        <f>'[1]danfoss,sagi'!J34</f>
        <v>45.4214402618658</v>
      </c>
      <c r="F34" s="73"/>
      <c r="G34" s="192"/>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2"/>
      <c r="AL34" s="192"/>
      <c r="AM34" s="192"/>
      <c r="AN34" s="192"/>
      <c r="AO34" s="192"/>
      <c r="AP34" s="192"/>
      <c r="AQ34" s="192"/>
      <c r="AR34" s="192"/>
      <c r="AS34" s="192"/>
      <c r="AT34" s="192"/>
      <c r="AU34" s="192"/>
      <c r="AV34" s="192"/>
      <c r="AW34" s="192"/>
      <c r="AX34" s="192"/>
      <c r="AY34" s="192"/>
      <c r="AZ34" s="192"/>
    </row>
    <row r="35" spans="1:52">
      <c r="A35" s="193" t="str">
        <f>'[1]danfoss,sagi'!$A35</f>
        <v>DAN017</v>
      </c>
      <c r="B35" s="194" t="str">
        <f>'[1]danfoss,sagi'!$B35</f>
        <v>Danfoss DML164 Filter Drier  </v>
      </c>
      <c r="C35" s="142"/>
      <c r="D35" s="47"/>
      <c r="E35" s="195">
        <f>'[1]danfoss,sagi'!J35</f>
        <v>45.4214402618658</v>
      </c>
      <c r="F35" s="73"/>
      <c r="G35" s="192"/>
      <c r="H35" s="192"/>
      <c r="I35" s="192"/>
      <c r="J35" s="192"/>
      <c r="K35" s="192"/>
      <c r="L35" s="192"/>
      <c r="M35" s="192"/>
      <c r="N35" s="192"/>
      <c r="O35" s="192"/>
      <c r="P35" s="192"/>
      <c r="Q35" s="192"/>
      <c r="R35" s="192"/>
      <c r="S35" s="192"/>
      <c r="T35" s="192"/>
      <c r="U35" s="192"/>
      <c r="V35" s="192"/>
      <c r="W35" s="192"/>
      <c r="X35" s="192"/>
      <c r="Y35" s="192"/>
      <c r="Z35" s="192"/>
      <c r="AA35" s="192"/>
      <c r="AB35" s="192"/>
      <c r="AC35" s="192"/>
      <c r="AD35" s="192"/>
      <c r="AE35" s="192"/>
      <c r="AF35" s="192"/>
      <c r="AG35" s="192"/>
      <c r="AH35" s="192"/>
      <c r="AI35" s="192"/>
      <c r="AJ35" s="192"/>
      <c r="AK35" s="192"/>
      <c r="AL35" s="192"/>
      <c r="AM35" s="192"/>
      <c r="AN35" s="192"/>
      <c r="AO35" s="192"/>
      <c r="AP35" s="192"/>
      <c r="AQ35" s="192"/>
      <c r="AR35" s="192"/>
      <c r="AS35" s="192"/>
      <c r="AT35" s="192"/>
      <c r="AU35" s="192"/>
      <c r="AV35" s="192"/>
      <c r="AW35" s="192"/>
      <c r="AX35" s="192"/>
      <c r="AY35" s="192"/>
      <c r="AZ35" s="192"/>
    </row>
    <row r="36" spans="1:52">
      <c r="A36" s="193" t="str">
        <f>'[1]danfoss,sagi'!$A36</f>
        <v>DAN018</v>
      </c>
      <c r="B36" s="194" t="str">
        <f>'[1]danfoss,sagi'!$B36</f>
        <v>Danfoss DML165 Filter Drier  </v>
      </c>
      <c r="C36" s="142"/>
      <c r="D36" s="47"/>
      <c r="E36" s="195">
        <f>'[1]danfoss,sagi'!J36</f>
        <v>45.6301145662848</v>
      </c>
      <c r="F36" s="73"/>
      <c r="G36" s="192"/>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2"/>
      <c r="AL36" s="192"/>
      <c r="AM36" s="192"/>
      <c r="AN36" s="192"/>
      <c r="AO36" s="192"/>
      <c r="AP36" s="192"/>
      <c r="AQ36" s="192"/>
      <c r="AR36" s="192"/>
      <c r="AS36" s="192"/>
      <c r="AT36" s="192"/>
      <c r="AU36" s="192"/>
      <c r="AV36" s="192"/>
      <c r="AW36" s="192"/>
      <c r="AX36" s="192"/>
      <c r="AY36" s="192"/>
      <c r="AZ36" s="192"/>
    </row>
    <row r="37" spans="1:52">
      <c r="A37" s="193" t="str">
        <f>'[1]danfoss,sagi'!$A37</f>
        <v>DAN019</v>
      </c>
      <c r="B37" s="194" t="str">
        <f>'[1]danfoss,sagi'!$B37</f>
        <v>Danfoss DML304 Filter Drier</v>
      </c>
      <c r="C37" s="142"/>
      <c r="D37" s="47"/>
      <c r="E37" s="195">
        <f>'[1]danfoss,sagi'!J37</f>
        <v>84.0261865793781</v>
      </c>
      <c r="F37" s="73"/>
      <c r="G37" s="192"/>
      <c r="H37" s="192"/>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2"/>
      <c r="AV37" s="192"/>
      <c r="AW37" s="192"/>
      <c r="AX37" s="192"/>
      <c r="AY37" s="192"/>
      <c r="AZ37" s="192"/>
    </row>
    <row r="38" spans="1:52">
      <c r="A38" s="193" t="str">
        <f>'[1]danfoss,sagi'!$A38</f>
        <v>DAN020</v>
      </c>
      <c r="B38" s="194" t="str">
        <f>'[1]danfoss,sagi'!$B38</f>
        <v>Danfoss DML305 Filter Drier </v>
      </c>
      <c r="C38" s="142"/>
      <c r="D38" s="47"/>
      <c r="E38" s="195">
        <f>'[1]danfoss,sagi'!J38</f>
        <v>89.1039279869067</v>
      </c>
      <c r="F38" s="73"/>
      <c r="G38" s="192"/>
      <c r="H38" s="192"/>
      <c r="I38" s="192"/>
      <c r="J38" s="192"/>
      <c r="K38" s="192"/>
      <c r="L38" s="192"/>
      <c r="M38" s="192"/>
      <c r="N38" s="192"/>
      <c r="O38" s="192"/>
      <c r="P38" s="192"/>
      <c r="Q38" s="192"/>
      <c r="R38" s="192"/>
      <c r="S38" s="192"/>
      <c r="T38" s="192"/>
      <c r="U38" s="192"/>
      <c r="V38" s="192"/>
      <c r="W38" s="192"/>
      <c r="X38" s="192"/>
      <c r="Y38" s="192"/>
      <c r="Z38" s="192"/>
      <c r="AA38" s="192"/>
      <c r="AB38" s="192"/>
      <c r="AC38" s="192"/>
      <c r="AD38" s="192"/>
      <c r="AE38" s="192"/>
      <c r="AF38" s="192"/>
      <c r="AG38" s="192"/>
      <c r="AH38" s="192"/>
      <c r="AI38" s="192"/>
      <c r="AJ38" s="192"/>
      <c r="AK38" s="192"/>
      <c r="AL38" s="192"/>
      <c r="AM38" s="192"/>
      <c r="AN38" s="192"/>
      <c r="AO38" s="192"/>
      <c r="AP38" s="192"/>
      <c r="AQ38" s="192"/>
      <c r="AR38" s="192"/>
      <c r="AS38" s="192"/>
      <c r="AT38" s="192"/>
      <c r="AU38" s="192"/>
      <c r="AV38" s="192"/>
      <c r="AW38" s="192"/>
      <c r="AX38" s="192"/>
      <c r="AY38" s="192"/>
      <c r="AZ38" s="192"/>
    </row>
    <row r="39" spans="1:52">
      <c r="A39" s="193" t="str">
        <f>'[1]danfoss,sagi'!$A39</f>
        <v>DAN021</v>
      </c>
      <c r="B39" s="194" t="str">
        <f>'[1]danfoss,sagi'!$B39</f>
        <v>Danfoss DML306 Filter Drier  </v>
      </c>
      <c r="C39" s="142"/>
      <c r="D39" s="47"/>
      <c r="E39" s="195">
        <f>'[1]danfoss,sagi'!J39</f>
        <v>89.1039279869067</v>
      </c>
      <c r="F39" s="73"/>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192"/>
      <c r="AI39" s="192"/>
      <c r="AJ39" s="192"/>
      <c r="AK39" s="192"/>
      <c r="AL39" s="192"/>
      <c r="AM39" s="192"/>
      <c r="AN39" s="192"/>
      <c r="AO39" s="192"/>
      <c r="AP39" s="192"/>
      <c r="AQ39" s="192"/>
      <c r="AR39" s="192"/>
      <c r="AS39" s="192"/>
      <c r="AT39" s="192"/>
      <c r="AU39" s="192"/>
      <c r="AV39" s="192"/>
      <c r="AW39" s="192"/>
      <c r="AX39" s="192"/>
      <c r="AY39" s="192"/>
      <c r="AZ39" s="192"/>
    </row>
    <row r="40" spans="1:52">
      <c r="A40" s="193" t="str">
        <f>'[1]danfoss,sagi'!$A40</f>
        <v>DAN022</v>
      </c>
      <c r="B40" s="194" t="str">
        <f>'[1]danfoss,sagi'!$B40</f>
        <v>Danfoss DML307 Filter Drier  </v>
      </c>
      <c r="C40" s="142"/>
      <c r="D40" s="47"/>
      <c r="E40" s="195">
        <f>'[1]danfoss,sagi'!J40</f>
        <v>92.1404988994864</v>
      </c>
      <c r="F40" s="73"/>
      <c r="G40" s="192"/>
      <c r="H40" s="192"/>
      <c r="I40" s="192"/>
      <c r="J40" s="192"/>
      <c r="K40" s="192"/>
      <c r="L40" s="192"/>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2"/>
      <c r="AR40" s="192"/>
      <c r="AS40" s="192"/>
      <c r="AT40" s="192"/>
      <c r="AU40" s="192"/>
      <c r="AV40" s="192"/>
      <c r="AW40" s="192"/>
      <c r="AX40" s="192"/>
      <c r="AY40" s="192"/>
      <c r="AZ40" s="192"/>
    </row>
    <row r="41" spans="1:52">
      <c r="A41" s="193" t="str">
        <f>'[1]danfoss,sagi'!$A41</f>
        <v>DAN023</v>
      </c>
      <c r="B41" s="194" t="str">
        <f>'[1]danfoss,sagi'!$B41</f>
        <v>Danfoss 018F6252 Coil IP67 220-230VAC 50Hz l0W</v>
      </c>
      <c r="C41" s="142"/>
      <c r="D41" s="47"/>
      <c r="E41" s="195">
        <f>'[1]danfoss,sagi'!J41</f>
        <v>91.6666666666667</v>
      </c>
      <c r="F41" s="144"/>
      <c r="G41" s="192"/>
      <c r="H41" s="192"/>
      <c r="I41" s="192"/>
      <c r="J41" s="192"/>
      <c r="K41" s="192"/>
      <c r="L41" s="192"/>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2"/>
      <c r="AJ41" s="192"/>
      <c r="AK41" s="192"/>
      <c r="AL41" s="192"/>
      <c r="AM41" s="192"/>
      <c r="AN41" s="192"/>
      <c r="AO41" s="192"/>
      <c r="AP41" s="192"/>
      <c r="AQ41" s="192"/>
      <c r="AR41" s="192"/>
      <c r="AS41" s="192"/>
      <c r="AT41" s="192"/>
      <c r="AU41" s="192"/>
      <c r="AV41" s="192"/>
      <c r="AW41" s="192"/>
      <c r="AX41" s="192"/>
      <c r="AY41" s="192"/>
      <c r="AZ41" s="192"/>
    </row>
    <row r="42" spans="1:52">
      <c r="A42" s="193" t="str">
        <f>'[1]danfoss,sagi'!$A42</f>
        <v>DAN024</v>
      </c>
      <c r="B42" s="194" t="str">
        <f>'[1]danfoss,sagi'!$B42</f>
        <v>Danfoss EVR2 Sol.valve Body 1/4" </v>
      </c>
      <c r="C42" s="142"/>
      <c r="D42" s="47"/>
      <c r="E42" s="195">
        <f>'[1]danfoss,sagi'!J42</f>
        <v>150.833333333333</v>
      </c>
      <c r="F42" s="146"/>
      <c r="G42" s="192"/>
      <c r="H42" s="192"/>
      <c r="I42" s="192"/>
      <c r="J42" s="192"/>
      <c r="K42" s="192"/>
      <c r="L42" s="192"/>
      <c r="M42" s="192"/>
      <c r="N42" s="192"/>
      <c r="O42" s="192"/>
      <c r="P42" s="192"/>
      <c r="Q42" s="192"/>
      <c r="R42" s="192"/>
      <c r="S42" s="192"/>
      <c r="T42" s="192"/>
      <c r="U42" s="192"/>
      <c r="V42" s="192"/>
      <c r="W42" s="192"/>
      <c r="X42" s="192"/>
      <c r="Y42" s="192"/>
      <c r="Z42" s="192"/>
      <c r="AA42" s="192"/>
      <c r="AB42" s="192"/>
      <c r="AC42" s="192"/>
      <c r="AD42" s="192"/>
      <c r="AE42" s="192"/>
      <c r="AF42" s="192"/>
      <c r="AG42" s="192"/>
      <c r="AH42" s="192"/>
      <c r="AI42" s="192"/>
      <c r="AJ42" s="192"/>
      <c r="AK42" s="192"/>
      <c r="AL42" s="192"/>
      <c r="AM42" s="192"/>
      <c r="AN42" s="192"/>
      <c r="AO42" s="192"/>
      <c r="AP42" s="192"/>
      <c r="AQ42" s="192"/>
      <c r="AR42" s="192"/>
      <c r="AS42" s="192"/>
      <c r="AT42" s="192"/>
      <c r="AU42" s="192"/>
      <c r="AV42" s="192"/>
      <c r="AW42" s="192"/>
      <c r="AX42" s="192"/>
      <c r="AY42" s="192"/>
      <c r="AZ42" s="192"/>
    </row>
    <row r="43" spans="1:52">
      <c r="A43" s="193" t="str">
        <f>'[1]danfoss,sagi'!$A43</f>
        <v>DAN025</v>
      </c>
      <c r="B43" s="194" t="str">
        <f>'[1]danfoss,sagi'!$B43</f>
        <v>Danfoss EVR3 Sol.valve Body 3/8"(1HP - 2HP)</v>
      </c>
      <c r="C43" s="142"/>
      <c r="D43" s="47"/>
      <c r="E43" s="195">
        <f>'[1]danfoss,sagi'!J43</f>
        <v>158.333333333333</v>
      </c>
      <c r="F43" s="146"/>
      <c r="G43" s="192"/>
      <c r="H43" s="192"/>
      <c r="I43" s="192"/>
      <c r="J43" s="192"/>
      <c r="K43" s="192"/>
      <c r="L43" s="192"/>
      <c r="M43" s="192"/>
      <c r="N43" s="192"/>
      <c r="O43" s="192"/>
      <c r="P43" s="192"/>
      <c r="Q43" s="192"/>
      <c r="R43" s="192"/>
      <c r="S43" s="192"/>
      <c r="T43" s="192"/>
      <c r="U43" s="192"/>
      <c r="V43" s="192"/>
      <c r="W43" s="192"/>
      <c r="X43" s="192"/>
      <c r="Y43" s="192"/>
      <c r="Z43" s="192"/>
      <c r="AA43" s="192"/>
      <c r="AB43" s="192"/>
      <c r="AC43" s="192"/>
      <c r="AD43" s="192"/>
      <c r="AE43" s="192"/>
      <c r="AF43" s="192"/>
      <c r="AG43" s="192"/>
      <c r="AH43" s="192"/>
      <c r="AI43" s="192"/>
      <c r="AJ43" s="192"/>
      <c r="AK43" s="192"/>
      <c r="AL43" s="192"/>
      <c r="AM43" s="192"/>
      <c r="AN43" s="192"/>
      <c r="AO43" s="192"/>
      <c r="AP43" s="192"/>
      <c r="AQ43" s="192"/>
      <c r="AR43" s="192"/>
      <c r="AS43" s="192"/>
      <c r="AT43" s="192"/>
      <c r="AU43" s="192"/>
      <c r="AV43" s="192"/>
      <c r="AW43" s="192"/>
      <c r="AX43" s="192"/>
      <c r="AY43" s="192"/>
      <c r="AZ43" s="192"/>
    </row>
    <row r="44" spans="1:52">
      <c r="A44" s="193" t="str">
        <f>'[1]danfoss,sagi'!$A44</f>
        <v>DAN026</v>
      </c>
      <c r="B44" s="194" t="str">
        <f>'[1]danfoss,sagi'!$B44</f>
        <v>Danfoss EVR6 Sol.Valve Body 3/8"F (2.5HP - 4HP)</v>
      </c>
      <c r="C44" s="142"/>
      <c r="D44" s="47"/>
      <c r="E44" s="195">
        <f>'[1]danfoss,sagi'!J44</f>
        <v>213.75</v>
      </c>
      <c r="F44" s="146"/>
      <c r="G44" s="192"/>
      <c r="H44" s="192"/>
      <c r="I44" s="192"/>
      <c r="J44" s="192"/>
      <c r="K44" s="192"/>
      <c r="L44" s="192"/>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2"/>
      <c r="AR44" s="192"/>
      <c r="AS44" s="192"/>
      <c r="AT44" s="192"/>
      <c r="AU44" s="192"/>
      <c r="AV44" s="192"/>
      <c r="AW44" s="192"/>
      <c r="AX44" s="192"/>
      <c r="AY44" s="192"/>
      <c r="AZ44" s="192"/>
    </row>
    <row r="45" spans="1:52">
      <c r="A45" s="193" t="str">
        <f>'[1]danfoss,sagi'!$A45</f>
        <v>DAN027</v>
      </c>
      <c r="B45" s="194" t="str">
        <f>'[1]danfoss,sagi'!$B45</f>
        <v>Danfoss EVR6 Sol.Valve Body 1/2"F (4.5HP - 5HP)</v>
      </c>
      <c r="C45" s="142"/>
      <c r="D45" s="47"/>
      <c r="E45" s="195">
        <f>'[1]danfoss,sagi'!J45</f>
        <v>205</v>
      </c>
      <c r="F45" s="146"/>
      <c r="G45" s="192"/>
      <c r="H45" s="192"/>
      <c r="I45" s="192"/>
      <c r="J45" s="192"/>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2"/>
      <c r="AJ45" s="192"/>
      <c r="AK45" s="192"/>
      <c r="AL45" s="192"/>
      <c r="AM45" s="192"/>
      <c r="AN45" s="192"/>
      <c r="AO45" s="192"/>
      <c r="AP45" s="192"/>
      <c r="AQ45" s="192"/>
      <c r="AR45" s="192"/>
      <c r="AS45" s="192"/>
      <c r="AT45" s="192"/>
      <c r="AU45" s="192"/>
      <c r="AV45" s="192"/>
      <c r="AW45" s="192"/>
      <c r="AX45" s="192"/>
      <c r="AY45" s="192"/>
      <c r="AZ45" s="192"/>
    </row>
    <row r="46" spans="1:52">
      <c r="A46" s="193" t="str">
        <f>'[1]danfoss,sagi'!$A46</f>
        <v>DAN028</v>
      </c>
      <c r="B46" s="194" t="str">
        <f>'[1]danfoss,sagi'!$B46</f>
        <v>Danfoss EVR10 Sol Valve Body 1/2"F (6HP -7HP)</v>
      </c>
      <c r="C46" s="142"/>
      <c r="D46" s="47"/>
      <c r="E46" s="195">
        <f>'[1]danfoss,sagi'!J46</f>
        <v>285</v>
      </c>
      <c r="F46" s="146"/>
      <c r="G46" s="192"/>
      <c r="H46" s="192"/>
      <c r="I46" s="192"/>
      <c r="J46" s="192"/>
      <c r="K46" s="192"/>
      <c r="L46" s="192"/>
      <c r="M46" s="192"/>
      <c r="N46" s="192"/>
      <c r="O46" s="192"/>
      <c r="P46" s="192"/>
      <c r="Q46" s="192"/>
      <c r="R46" s="192"/>
      <c r="S46" s="192"/>
      <c r="T46" s="192"/>
      <c r="U46" s="192"/>
      <c r="V46" s="192"/>
      <c r="W46" s="192"/>
      <c r="X46" s="192"/>
      <c r="Y46" s="192"/>
      <c r="Z46" s="192"/>
      <c r="AA46" s="192"/>
      <c r="AB46" s="192"/>
      <c r="AC46" s="192"/>
      <c r="AD46" s="192"/>
      <c r="AE46" s="192"/>
      <c r="AF46" s="192"/>
      <c r="AG46" s="192"/>
      <c r="AH46" s="192"/>
      <c r="AI46" s="192"/>
      <c r="AJ46" s="192"/>
      <c r="AK46" s="192"/>
      <c r="AL46" s="192"/>
      <c r="AM46" s="192"/>
      <c r="AN46" s="192"/>
      <c r="AO46" s="192"/>
      <c r="AP46" s="192"/>
      <c r="AQ46" s="192"/>
      <c r="AR46" s="192"/>
      <c r="AS46" s="192"/>
      <c r="AT46" s="192"/>
      <c r="AU46" s="192"/>
      <c r="AV46" s="192"/>
      <c r="AW46" s="192"/>
      <c r="AX46" s="192"/>
      <c r="AY46" s="192"/>
      <c r="AZ46" s="192"/>
    </row>
    <row r="47" spans="1:52">
      <c r="A47" s="193" t="str">
        <f>'[1]danfoss,sagi'!$A47</f>
        <v>DAN029</v>
      </c>
      <c r="B47" s="194" t="str">
        <f>'[1]danfoss,sagi'!$B47</f>
        <v>Danfoss EVR10 Sol Valve Body 5/8"F (7.5HP -20HP)</v>
      </c>
      <c r="C47" s="142"/>
      <c r="D47" s="47"/>
      <c r="E47" s="195">
        <f>'[1]danfoss,sagi'!J47</f>
        <v>300.833333333333</v>
      </c>
      <c r="F47" s="146"/>
      <c r="G47" s="192"/>
      <c r="H47" s="192"/>
      <c r="I47" s="192"/>
      <c r="J47" s="192"/>
      <c r="K47" s="192"/>
      <c r="L47" s="192"/>
      <c r="M47" s="192"/>
      <c r="N47" s="192"/>
      <c r="O47" s="192"/>
      <c r="P47" s="192"/>
      <c r="Q47" s="192"/>
      <c r="R47" s="192"/>
      <c r="S47" s="192"/>
      <c r="T47" s="192"/>
      <c r="U47" s="192"/>
      <c r="V47" s="192"/>
      <c r="W47" s="192"/>
      <c r="X47" s="192"/>
      <c r="Y47" s="192"/>
      <c r="Z47" s="192"/>
      <c r="AA47" s="192"/>
      <c r="AB47" s="192"/>
      <c r="AC47" s="192"/>
      <c r="AD47" s="192"/>
      <c r="AE47" s="192"/>
      <c r="AF47" s="192"/>
      <c r="AG47" s="192"/>
      <c r="AH47" s="192"/>
      <c r="AI47" s="192"/>
      <c r="AJ47" s="192"/>
      <c r="AK47" s="192"/>
      <c r="AL47" s="192"/>
      <c r="AM47" s="192"/>
      <c r="AN47" s="192"/>
      <c r="AO47" s="192"/>
      <c r="AP47" s="192"/>
      <c r="AQ47" s="192"/>
      <c r="AR47" s="192"/>
      <c r="AS47" s="192"/>
      <c r="AT47" s="192"/>
      <c r="AU47" s="192"/>
      <c r="AV47" s="192"/>
      <c r="AW47" s="192"/>
      <c r="AX47" s="192"/>
      <c r="AY47" s="192"/>
      <c r="AZ47" s="192"/>
    </row>
    <row r="48" spans="1:52">
      <c r="A48" s="193" t="str">
        <f>'[1]danfoss,sagi'!$A48</f>
        <v>DAN030</v>
      </c>
      <c r="B48" s="194" t="str">
        <f>'[1]danfoss,sagi'!$B48</f>
        <v>Danfoss EVRI5 Sol Valve Body 7/8"S (25HP-30hp)</v>
      </c>
      <c r="C48" s="142"/>
      <c r="D48" s="47"/>
      <c r="E48" s="195">
        <f>'[1]danfoss,sagi'!J48</f>
        <v>350</v>
      </c>
      <c r="F48" s="146"/>
      <c r="G48" s="192"/>
      <c r="H48" s="192"/>
      <c r="I48" s="192"/>
      <c r="J48" s="192"/>
      <c r="K48" s="192"/>
      <c r="L48" s="192"/>
      <c r="M48" s="192"/>
      <c r="N48" s="192"/>
      <c r="O48" s="192"/>
      <c r="P48" s="192"/>
      <c r="Q48" s="192"/>
      <c r="R48" s="192"/>
      <c r="S48" s="192"/>
      <c r="T48" s="192"/>
      <c r="U48" s="192"/>
      <c r="V48" s="192"/>
      <c r="W48" s="192"/>
      <c r="X48" s="192"/>
      <c r="Y48" s="192"/>
      <c r="Z48" s="192"/>
      <c r="AA48" s="192"/>
      <c r="AB48" s="192"/>
      <c r="AC48" s="192"/>
      <c r="AD48" s="192"/>
      <c r="AE48" s="192"/>
      <c r="AF48" s="192"/>
      <c r="AG48" s="192"/>
      <c r="AH48" s="192"/>
      <c r="AI48" s="192"/>
      <c r="AJ48" s="192"/>
      <c r="AK48" s="192"/>
      <c r="AL48" s="192"/>
      <c r="AM48" s="192"/>
      <c r="AN48" s="192"/>
      <c r="AO48" s="192"/>
      <c r="AP48" s="192"/>
      <c r="AQ48" s="192"/>
      <c r="AR48" s="192"/>
      <c r="AS48" s="192"/>
      <c r="AT48" s="192"/>
      <c r="AU48" s="192"/>
      <c r="AV48" s="192"/>
      <c r="AW48" s="192"/>
      <c r="AX48" s="192"/>
      <c r="AY48" s="192"/>
      <c r="AZ48" s="192"/>
    </row>
    <row r="49" spans="1:52">
      <c r="A49" s="193" t="str">
        <f>'[1]danfoss,sagi'!$A49</f>
        <v>DAN031</v>
      </c>
      <c r="B49" s="194" t="str">
        <f>'[1]danfoss,sagi'!$B49</f>
        <v>Danfoss EVR20 Sol Valve Body 7/8"S </v>
      </c>
      <c r="C49" s="142"/>
      <c r="D49" s="47"/>
      <c r="E49" s="195">
        <f>'[1]danfoss,sagi'!J49</f>
        <v>645.272601794341</v>
      </c>
      <c r="F49" s="146"/>
      <c r="G49" s="192"/>
      <c r="H49" s="192"/>
      <c r="I49" s="192"/>
      <c r="J49" s="192"/>
      <c r="K49" s="192"/>
      <c r="L49" s="192"/>
      <c r="M49" s="192"/>
      <c r="N49" s="192"/>
      <c r="O49" s="192"/>
      <c r="P49" s="192"/>
      <c r="Q49" s="192"/>
      <c r="R49" s="192"/>
      <c r="S49" s="192"/>
      <c r="T49" s="192"/>
      <c r="U49" s="192"/>
      <c r="V49" s="192"/>
      <c r="W49" s="192"/>
      <c r="X49" s="192"/>
      <c r="Y49" s="192"/>
      <c r="Z49" s="192"/>
      <c r="AA49" s="192"/>
      <c r="AB49" s="192"/>
      <c r="AC49" s="192"/>
      <c r="AD49" s="192"/>
      <c r="AE49" s="192"/>
      <c r="AF49" s="192"/>
      <c r="AG49" s="192"/>
      <c r="AH49" s="192"/>
      <c r="AI49" s="192"/>
      <c r="AJ49" s="192"/>
      <c r="AK49" s="192"/>
      <c r="AL49" s="192"/>
      <c r="AM49" s="192"/>
      <c r="AN49" s="192"/>
      <c r="AO49" s="192"/>
      <c r="AP49" s="192"/>
      <c r="AQ49" s="192"/>
      <c r="AR49" s="192"/>
      <c r="AS49" s="192"/>
      <c r="AT49" s="192"/>
      <c r="AU49" s="192"/>
      <c r="AV49" s="192"/>
      <c r="AW49" s="192"/>
      <c r="AX49" s="192"/>
      <c r="AY49" s="192"/>
      <c r="AZ49" s="192"/>
    </row>
    <row r="50" spans="1:52">
      <c r="A50" s="193" t="str">
        <f>'[1]danfoss,sagi'!$A50</f>
        <v>DAN032</v>
      </c>
      <c r="B50" s="194" t="str">
        <f>'[1]danfoss,sagi'!$B50</f>
        <v>Danfoss EVR20 Sol Valve Body 1 1/8"S </v>
      </c>
      <c r="C50" s="142"/>
      <c r="D50" s="47"/>
      <c r="E50" s="195">
        <f>'[1]danfoss,sagi'!J50</f>
        <v>738.129528985507</v>
      </c>
      <c r="F50" s="146"/>
      <c r="G50" s="192"/>
      <c r="H50" s="192"/>
      <c r="I50" s="192"/>
      <c r="J50" s="192"/>
      <c r="K50" s="192"/>
      <c r="L50" s="192"/>
      <c r="M50" s="192"/>
      <c r="N50" s="192"/>
      <c r="O50" s="192"/>
      <c r="P50" s="192"/>
      <c r="Q50" s="192"/>
      <c r="R50" s="192"/>
      <c r="S50" s="192"/>
      <c r="T50" s="192"/>
      <c r="U50" s="192"/>
      <c r="V50" s="192"/>
      <c r="W50" s="192"/>
      <c r="X50" s="192"/>
      <c r="Y50" s="192"/>
      <c r="Z50" s="192"/>
      <c r="AA50" s="192"/>
      <c r="AB50" s="192"/>
      <c r="AC50" s="192"/>
      <c r="AD50" s="192"/>
      <c r="AE50" s="192"/>
      <c r="AF50" s="192"/>
      <c r="AG50" s="192"/>
      <c r="AH50" s="192"/>
      <c r="AI50" s="192"/>
      <c r="AJ50" s="192"/>
      <c r="AK50" s="192"/>
      <c r="AL50" s="192"/>
      <c r="AM50" s="192"/>
      <c r="AN50" s="192"/>
      <c r="AO50" s="192"/>
      <c r="AP50" s="192"/>
      <c r="AQ50" s="192"/>
      <c r="AR50" s="192"/>
      <c r="AS50" s="192"/>
      <c r="AT50" s="192"/>
      <c r="AU50" s="192"/>
      <c r="AV50" s="192"/>
      <c r="AW50" s="192"/>
      <c r="AX50" s="192"/>
      <c r="AY50" s="192"/>
      <c r="AZ50" s="192"/>
    </row>
    <row r="51" spans="1:52">
      <c r="A51" s="193" t="str">
        <f>'[1]danfoss,sagi'!$A51</f>
        <v>DAN032.1</v>
      </c>
      <c r="B51" s="194" t="str">
        <f>'[1]danfoss,sagi'!$B51</f>
        <v>Danfoss EVR25 Sol Valve Body 1 1/8"S</v>
      </c>
      <c r="C51" s="142"/>
      <c r="D51" s="47"/>
      <c r="E51" s="195">
        <f>'[1]danfoss,sagi'!J51</f>
        <v>965.797101449275</v>
      </c>
      <c r="F51" s="146"/>
      <c r="G51" s="192"/>
      <c r="H51" s="192"/>
      <c r="I51" s="192"/>
      <c r="J51" s="192"/>
      <c r="K51" s="192"/>
      <c r="L51" s="192"/>
      <c r="M51" s="192"/>
      <c r="N51" s="192"/>
      <c r="O51" s="192"/>
      <c r="P51" s="192"/>
      <c r="Q51" s="192"/>
      <c r="R51" s="192"/>
      <c r="S51" s="192"/>
      <c r="T51" s="192"/>
      <c r="U51" s="192"/>
      <c r="V51" s="192"/>
      <c r="W51" s="192"/>
      <c r="X51" s="192"/>
      <c r="Y51" s="192"/>
      <c r="Z51" s="192"/>
      <c r="AA51" s="192"/>
      <c r="AB51" s="192"/>
      <c r="AC51" s="192"/>
      <c r="AD51" s="192"/>
      <c r="AE51" s="192"/>
      <c r="AF51" s="192"/>
      <c r="AG51" s="192"/>
      <c r="AH51" s="192"/>
      <c r="AI51" s="192"/>
      <c r="AJ51" s="192"/>
      <c r="AK51" s="192"/>
      <c r="AL51" s="192"/>
      <c r="AM51" s="192"/>
      <c r="AN51" s="192"/>
      <c r="AO51" s="192"/>
      <c r="AP51" s="192"/>
      <c r="AQ51" s="192"/>
      <c r="AR51" s="192"/>
      <c r="AS51" s="192"/>
      <c r="AT51" s="192"/>
      <c r="AU51" s="192"/>
      <c r="AV51" s="192"/>
      <c r="AW51" s="192"/>
      <c r="AX51" s="192"/>
      <c r="AY51" s="192"/>
      <c r="AZ51" s="192"/>
    </row>
    <row r="52" spans="1:52">
      <c r="A52" s="193" t="str">
        <f>'[1]danfoss,sagi'!$A52</f>
        <v>DAN032.2</v>
      </c>
      <c r="B52" s="194" t="str">
        <f>'[1]danfoss,sagi'!$B52</f>
        <v>Danfoss EVR25 Sol Valve Body 1 3/8"S</v>
      </c>
      <c r="C52" s="142"/>
      <c r="D52" s="47"/>
      <c r="E52" s="195">
        <f>'[1]danfoss,sagi'!J52</f>
        <v>1100.38043478261</v>
      </c>
      <c r="F52" s="146"/>
      <c r="G52" s="192"/>
      <c r="H52" s="192"/>
      <c r="I52" s="192"/>
      <c r="J52" s="192"/>
      <c r="K52" s="192"/>
      <c r="L52" s="192"/>
      <c r="M52" s="192"/>
      <c r="N52" s="192"/>
      <c r="O52" s="192"/>
      <c r="P52" s="192"/>
      <c r="Q52" s="192"/>
      <c r="R52" s="192"/>
      <c r="S52" s="192"/>
      <c r="T52" s="192"/>
      <c r="U52" s="192"/>
      <c r="V52" s="192"/>
      <c r="W52" s="192"/>
      <c r="X52" s="192"/>
      <c r="Y52" s="192"/>
      <c r="Z52" s="192"/>
      <c r="AA52" s="192"/>
      <c r="AB52" s="192"/>
      <c r="AC52" s="192"/>
      <c r="AD52" s="192"/>
      <c r="AE52" s="192"/>
      <c r="AF52" s="192"/>
      <c r="AG52" s="192"/>
      <c r="AH52" s="192"/>
      <c r="AI52" s="192"/>
      <c r="AJ52" s="192"/>
      <c r="AK52" s="192"/>
      <c r="AL52" s="192"/>
      <c r="AM52" s="192"/>
      <c r="AN52" s="192"/>
      <c r="AO52" s="192"/>
      <c r="AP52" s="192"/>
      <c r="AQ52" s="192"/>
      <c r="AR52" s="192"/>
      <c r="AS52" s="192"/>
      <c r="AT52" s="192"/>
      <c r="AU52" s="192"/>
      <c r="AV52" s="192"/>
      <c r="AW52" s="192"/>
      <c r="AX52" s="192"/>
      <c r="AY52" s="192"/>
      <c r="AZ52" s="192"/>
    </row>
    <row r="53" spans="1:52">
      <c r="A53" s="193" t="str">
        <f>'[1]danfoss,sagi'!$A53</f>
        <v>DAN032.3</v>
      </c>
      <c r="B53" s="194" t="str">
        <f>'[1]danfoss,sagi'!$B53</f>
        <v>Danfoss EVR32 Sol Valve Body 1 3/8"S</v>
      </c>
      <c r="C53" s="142"/>
      <c r="D53" s="47"/>
      <c r="E53" s="195">
        <f>'[1]danfoss,sagi'!J53</f>
        <v>1522.3777173913</v>
      </c>
      <c r="F53" s="146"/>
      <c r="G53" s="192"/>
      <c r="H53" s="192"/>
      <c r="I53" s="192"/>
      <c r="J53" s="192"/>
      <c r="K53" s="192"/>
      <c r="L53" s="192"/>
      <c r="M53" s="192"/>
      <c r="N53" s="192"/>
      <c r="O53" s="192"/>
      <c r="P53" s="192"/>
      <c r="Q53" s="192"/>
      <c r="R53" s="192"/>
      <c r="S53" s="192"/>
      <c r="T53" s="192"/>
      <c r="U53" s="192"/>
      <c r="V53" s="192"/>
      <c r="W53" s="192"/>
      <c r="X53" s="192"/>
      <c r="Y53" s="192"/>
      <c r="Z53" s="192"/>
      <c r="AA53" s="192"/>
      <c r="AB53" s="192"/>
      <c r="AC53" s="192"/>
      <c r="AD53" s="192"/>
      <c r="AE53" s="192"/>
      <c r="AF53" s="192"/>
      <c r="AG53" s="192"/>
      <c r="AH53" s="192"/>
      <c r="AI53" s="192"/>
      <c r="AJ53" s="192"/>
      <c r="AK53" s="192"/>
      <c r="AL53" s="192"/>
      <c r="AM53" s="192"/>
      <c r="AN53" s="192"/>
      <c r="AO53" s="192"/>
      <c r="AP53" s="192"/>
      <c r="AQ53" s="192"/>
      <c r="AR53" s="192"/>
      <c r="AS53" s="192"/>
      <c r="AT53" s="192"/>
      <c r="AU53" s="192"/>
      <c r="AV53" s="192"/>
      <c r="AW53" s="192"/>
      <c r="AX53" s="192"/>
      <c r="AY53" s="192"/>
      <c r="AZ53" s="192"/>
    </row>
    <row r="54" spans="1:52">
      <c r="A54" s="193" t="str">
        <f>'[1]danfoss,sagi'!$A54</f>
        <v>DAN032.4</v>
      </c>
      <c r="B54" s="194" t="str">
        <f>'[1]danfoss,sagi'!$B54</f>
        <v>Danfoss EVR40 Sol Valve Body 1 5/8"S W/M</v>
      </c>
      <c r="C54" s="142"/>
      <c r="D54" s="47"/>
      <c r="E54" s="195">
        <f>'[1]danfoss,sagi'!J54</f>
        <v>1779.53351449275</v>
      </c>
      <c r="F54" s="145"/>
      <c r="G54" s="192"/>
      <c r="H54" s="192"/>
      <c r="I54" s="192"/>
      <c r="J54" s="192"/>
      <c r="K54" s="192"/>
      <c r="L54" s="192"/>
      <c r="M54" s="192"/>
      <c r="N54" s="192"/>
      <c r="O54" s="192"/>
      <c r="P54" s="192"/>
      <c r="Q54" s="192"/>
      <c r="R54" s="192"/>
      <c r="S54" s="192"/>
      <c r="T54" s="192"/>
      <c r="U54" s="192"/>
      <c r="V54" s="192"/>
      <c r="W54" s="192"/>
      <c r="X54" s="192"/>
      <c r="Y54" s="192"/>
      <c r="Z54" s="192"/>
      <c r="AA54" s="192"/>
      <c r="AB54" s="192"/>
      <c r="AC54" s="192"/>
      <c r="AD54" s="192"/>
      <c r="AE54" s="192"/>
      <c r="AF54" s="192"/>
      <c r="AG54" s="192"/>
      <c r="AH54" s="192"/>
      <c r="AI54" s="192"/>
      <c r="AJ54" s="192"/>
      <c r="AK54" s="192"/>
      <c r="AL54" s="192"/>
      <c r="AM54" s="192"/>
      <c r="AN54" s="192"/>
      <c r="AO54" s="192"/>
      <c r="AP54" s="192"/>
      <c r="AQ54" s="192"/>
      <c r="AR54" s="192"/>
      <c r="AS54" s="192"/>
      <c r="AT54" s="192"/>
      <c r="AU54" s="192"/>
      <c r="AV54" s="192"/>
      <c r="AW54" s="192"/>
      <c r="AX54" s="192"/>
      <c r="AY54" s="192"/>
      <c r="AZ54" s="192"/>
    </row>
    <row r="55" spans="1:52">
      <c r="A55" s="193" t="str">
        <f>'[1]danfoss,sagi'!$A55</f>
        <v>DAN033</v>
      </c>
      <c r="B55" s="194" t="str">
        <f>'[1]danfoss,sagi'!$B55</f>
        <v>Danfoss Hand Valve 3/8"F</v>
      </c>
      <c r="C55" s="142"/>
      <c r="D55" s="47"/>
      <c r="E55" s="195">
        <f>'[1]danfoss,sagi'!J55</f>
        <v>108.333333333333</v>
      </c>
      <c r="F55" s="73"/>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2"/>
      <c r="AE55" s="192"/>
      <c r="AF55" s="192"/>
      <c r="AG55" s="192"/>
      <c r="AH55" s="192"/>
      <c r="AI55" s="192"/>
      <c r="AJ55" s="192"/>
      <c r="AK55" s="192"/>
      <c r="AL55" s="192"/>
      <c r="AM55" s="192"/>
      <c r="AN55" s="192"/>
      <c r="AO55" s="192"/>
      <c r="AP55" s="192"/>
      <c r="AQ55" s="192"/>
      <c r="AR55" s="192"/>
      <c r="AS55" s="192"/>
      <c r="AT55" s="192"/>
      <c r="AU55" s="192"/>
      <c r="AV55" s="192"/>
      <c r="AW55" s="192"/>
      <c r="AX55" s="192"/>
      <c r="AY55" s="192"/>
      <c r="AZ55" s="192"/>
    </row>
    <row r="56" spans="1:52">
      <c r="A56" s="193" t="str">
        <f>'[1]danfoss,sagi'!$A56</f>
        <v>DAN034</v>
      </c>
      <c r="B56" s="194" t="str">
        <f>'[1]danfoss,sagi'!$B56</f>
        <v>Danfoss Hand Valve 1/2"F</v>
      </c>
      <c r="C56" s="142"/>
      <c r="D56" s="47"/>
      <c r="E56" s="195" t="str">
        <f>'[1]danfoss,sagi'!J56</f>
        <v>~</v>
      </c>
      <c r="F56" s="73"/>
      <c r="G56" s="192"/>
      <c r="H56" s="192"/>
      <c r="I56" s="192"/>
      <c r="J56" s="192"/>
      <c r="K56" s="192"/>
      <c r="L56" s="192"/>
      <c r="M56" s="192"/>
      <c r="N56" s="192"/>
      <c r="O56" s="192"/>
      <c r="P56" s="192"/>
      <c r="Q56" s="192"/>
      <c r="R56" s="192"/>
      <c r="S56" s="192"/>
      <c r="T56" s="192"/>
      <c r="U56" s="192"/>
      <c r="V56" s="192"/>
      <c r="W56" s="192"/>
      <c r="X56" s="192"/>
      <c r="Y56" s="192"/>
      <c r="Z56" s="192"/>
      <c r="AA56" s="192"/>
      <c r="AB56" s="19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2"/>
      <c r="AY56" s="192"/>
      <c r="AZ56" s="192"/>
    </row>
    <row r="57" spans="1:52">
      <c r="A57" s="193" t="str">
        <f>'[1]danfoss,sagi'!$A57</f>
        <v>DAN035</v>
      </c>
      <c r="B57" s="194" t="str">
        <f>'[1]danfoss,sagi'!$B57</f>
        <v>Danfoss Hand Valve 5/8"F</v>
      </c>
      <c r="C57" s="142"/>
      <c r="D57" s="47"/>
      <c r="E57" s="195" t="str">
        <f>'[1]danfoss,sagi'!J57</f>
        <v>~</v>
      </c>
      <c r="F57" s="73"/>
      <c r="G57" s="192"/>
      <c r="H57" s="192"/>
      <c r="I57" s="192"/>
      <c r="J57" s="192"/>
      <c r="K57" s="192"/>
      <c r="L57" s="192"/>
      <c r="M57" s="192"/>
      <c r="N57" s="192"/>
      <c r="O57" s="192"/>
      <c r="P57" s="192"/>
      <c r="Q57" s="192"/>
      <c r="R57" s="192"/>
      <c r="S57" s="192"/>
      <c r="T57" s="192"/>
      <c r="U57" s="192"/>
      <c r="V57" s="192"/>
      <c r="W57" s="192"/>
      <c r="X57" s="192"/>
      <c r="Y57" s="192"/>
      <c r="Z57" s="192"/>
      <c r="AA57" s="192"/>
      <c r="AB57" s="192"/>
      <c r="AC57" s="192"/>
      <c r="AD57" s="192"/>
      <c r="AE57" s="192"/>
      <c r="AF57" s="192"/>
      <c r="AG57" s="192"/>
      <c r="AH57" s="192"/>
      <c r="AI57" s="192"/>
      <c r="AJ57" s="192"/>
      <c r="AK57" s="192"/>
      <c r="AL57" s="192"/>
      <c r="AM57" s="192"/>
      <c r="AN57" s="192"/>
      <c r="AO57" s="192"/>
      <c r="AP57" s="192"/>
      <c r="AQ57" s="192"/>
      <c r="AR57" s="192"/>
      <c r="AS57" s="192"/>
      <c r="AT57" s="192"/>
      <c r="AU57" s="192"/>
      <c r="AV57" s="192"/>
      <c r="AW57" s="192"/>
      <c r="AX57" s="192"/>
      <c r="AY57" s="192"/>
      <c r="AZ57" s="192"/>
    </row>
    <row r="58" spans="1:52">
      <c r="A58" s="193" t="str">
        <f>'[1]danfoss,sagi'!$A58</f>
        <v>DAN036</v>
      </c>
      <c r="B58" s="194" t="str">
        <f>'[1]danfoss,sagi'!$B58</f>
        <v>TES5 Danfoss Element valve 067B3342 (R507)</v>
      </c>
      <c r="C58" s="142"/>
      <c r="D58" s="47"/>
      <c r="E58" s="195">
        <f>'[1]danfoss,sagi'!J58</f>
        <v>292.307692307692</v>
      </c>
      <c r="F58" s="144"/>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92"/>
      <c r="AO58" s="192"/>
      <c r="AP58" s="192"/>
      <c r="AQ58" s="192"/>
      <c r="AR58" s="192"/>
      <c r="AS58" s="192"/>
      <c r="AT58" s="192"/>
      <c r="AU58" s="192"/>
      <c r="AV58" s="192"/>
      <c r="AW58" s="192"/>
      <c r="AX58" s="192"/>
      <c r="AY58" s="192"/>
      <c r="AZ58" s="192"/>
    </row>
    <row r="59" spans="1:52">
      <c r="A59" s="196" t="str">
        <f>'[1]danfoss,sagi'!$A59</f>
        <v>DAN036.1</v>
      </c>
      <c r="B59" s="197" t="str">
        <f>'[1]danfoss,sagi'!$B59</f>
        <v>TEX5 Danfoss Element valve 067B3250 (R22)</v>
      </c>
      <c r="C59" s="142"/>
      <c r="D59" s="47"/>
      <c r="E59" s="195">
        <f>'[1]danfoss,sagi'!J59</f>
        <v>292.307692307692</v>
      </c>
      <c r="F59" s="146"/>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92"/>
      <c r="AO59" s="192"/>
      <c r="AP59" s="192"/>
      <c r="AQ59" s="192"/>
      <c r="AR59" s="192"/>
      <c r="AS59" s="192"/>
      <c r="AT59" s="192"/>
      <c r="AU59" s="192"/>
      <c r="AV59" s="192"/>
      <c r="AW59" s="192"/>
      <c r="AX59" s="192"/>
      <c r="AY59" s="192"/>
      <c r="AZ59" s="192"/>
    </row>
    <row r="60" spans="1:52">
      <c r="A60" s="196" t="str">
        <f>'[1]danfoss,sagi'!$A60</f>
        <v>DAN036.2</v>
      </c>
      <c r="B60" s="197" t="str">
        <f>'[1]danfoss,sagi'!$B60</f>
        <v>TE5 Valve body 067B4013</v>
      </c>
      <c r="C60" s="142"/>
      <c r="D60" s="47"/>
      <c r="E60" s="195">
        <f>'[1]danfoss,sagi'!J60</f>
        <v>68.3935185185185</v>
      </c>
      <c r="F60" s="146"/>
      <c r="G60" s="192"/>
      <c r="H60" s="192"/>
      <c r="I60" s="192"/>
      <c r="J60" s="192"/>
      <c r="K60" s="192"/>
      <c r="L60" s="192"/>
      <c r="M60" s="192"/>
      <c r="N60" s="192"/>
      <c r="O60" s="192"/>
      <c r="P60" s="192"/>
      <c r="Q60" s="192"/>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2"/>
      <c r="AP60" s="192"/>
      <c r="AQ60" s="192"/>
      <c r="AR60" s="192"/>
      <c r="AS60" s="192"/>
      <c r="AT60" s="192"/>
      <c r="AU60" s="192"/>
      <c r="AV60" s="192"/>
      <c r="AW60" s="192"/>
      <c r="AX60" s="192"/>
      <c r="AY60" s="192"/>
      <c r="AZ60" s="192"/>
    </row>
    <row r="61" spans="1:52">
      <c r="A61" s="196" t="str">
        <f>'[1]danfoss,sagi'!$A61</f>
        <v>DAN036.3</v>
      </c>
      <c r="B61" s="197" t="str">
        <f>'[1]danfoss,sagi'!$B61</f>
        <v>TES5 Danfoss Element valve 067B3358 Flare -40c~ -15c(R507)cw mop</v>
      </c>
      <c r="C61" s="142"/>
      <c r="D61" s="47"/>
      <c r="E61" s="195">
        <f>'[1]danfoss,sagi'!J61</f>
        <v>379.979967948718</v>
      </c>
      <c r="F61" s="146"/>
      <c r="G61" s="192"/>
      <c r="H61" s="192"/>
      <c r="I61" s="192"/>
      <c r="J61" s="192"/>
      <c r="K61" s="192"/>
      <c r="L61" s="192"/>
      <c r="M61" s="192"/>
      <c r="N61" s="192"/>
      <c r="O61" s="192"/>
      <c r="P61" s="192"/>
      <c r="Q61" s="192"/>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2"/>
      <c r="AP61" s="192"/>
      <c r="AQ61" s="192"/>
      <c r="AR61" s="192"/>
      <c r="AS61" s="192"/>
      <c r="AT61" s="192"/>
      <c r="AU61" s="192"/>
      <c r="AV61" s="192"/>
      <c r="AW61" s="192"/>
      <c r="AX61" s="192"/>
      <c r="AY61" s="192"/>
      <c r="AZ61" s="192"/>
    </row>
    <row r="62" spans="1:52">
      <c r="A62" s="196" t="str">
        <f>'[1]danfoss,sagi'!$A62</f>
        <v>DAN036.4</v>
      </c>
      <c r="B62" s="197" t="str">
        <f>'[1]danfoss,sagi'!$B62</f>
        <v>TES5 Danfoss Element valve 067B3343 Flare -60c~ -15c(R507)</v>
      </c>
      <c r="C62" s="142"/>
      <c r="D62" s="47"/>
      <c r="E62" s="195">
        <f>'[1]danfoss,sagi'!J62</f>
        <v>507.775574940523</v>
      </c>
      <c r="F62" s="146"/>
      <c r="G62" s="192"/>
      <c r="H62" s="192"/>
      <c r="I62" s="192"/>
      <c r="J62" s="192"/>
      <c r="K62" s="192"/>
      <c r="L62" s="192"/>
      <c r="M62" s="192"/>
      <c r="N62" s="192"/>
      <c r="O62" s="192"/>
      <c r="P62" s="192"/>
      <c r="Q62" s="192"/>
      <c r="R62" s="192"/>
      <c r="S62" s="192"/>
      <c r="T62" s="192"/>
      <c r="U62" s="192"/>
      <c r="V62" s="192"/>
      <c r="W62" s="192"/>
      <c r="X62" s="192"/>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2"/>
      <c r="AV62" s="192"/>
      <c r="AW62" s="192"/>
      <c r="AX62" s="192"/>
      <c r="AY62" s="192"/>
      <c r="AZ62" s="192"/>
    </row>
    <row r="63" spans="1:52">
      <c r="A63" s="196" t="str">
        <f>'[1]danfoss,sagi'!$A63</f>
        <v>DAN037</v>
      </c>
      <c r="B63" s="197" t="str">
        <f>'[1]danfoss,sagi'!$B63</f>
        <v>TE5 ORIFICE NO 1 (R22-5.46TON , R507-4.26TON)</v>
      </c>
      <c r="C63" s="142"/>
      <c r="D63" s="47"/>
      <c r="E63" s="195">
        <f>'[1]danfoss,sagi'!J63</f>
        <v>144.207427536232</v>
      </c>
      <c r="F63" s="146"/>
      <c r="G63" s="192"/>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c r="AV63" s="192"/>
      <c r="AW63" s="192"/>
      <c r="AX63" s="192"/>
      <c r="AY63" s="192"/>
      <c r="AZ63" s="192"/>
    </row>
    <row r="64" spans="1:52">
      <c r="A64" s="196" t="str">
        <f>'[1]danfoss,sagi'!$A64</f>
        <v>DAN038</v>
      </c>
      <c r="B64" s="197" t="str">
        <f>'[1]danfoss,sagi'!$B64</f>
        <v>TE5 ORIFICE NO 2 (R22-7.51TON , R507-5.86TON)</v>
      </c>
      <c r="C64" s="142"/>
      <c r="D64" s="47"/>
      <c r="E64" s="195">
        <f>'[1]danfoss,sagi'!J64</f>
        <v>144.207427536232</v>
      </c>
      <c r="F64" s="146"/>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row>
    <row r="65" spans="1:52">
      <c r="A65" s="196" t="str">
        <f>'[1]danfoss,sagi'!$A65</f>
        <v>DAN039</v>
      </c>
      <c r="B65" s="197" t="str">
        <f>'[1]danfoss,sagi'!$B65</f>
        <v>TE5 ORIFICE NO 3 (R22-9.66TON , R507-7.51TON)</v>
      </c>
      <c r="C65" s="142"/>
      <c r="D65" s="47"/>
      <c r="E65" s="195">
        <f>'[1]danfoss,sagi'!J65</f>
        <v>144.207427536232</v>
      </c>
      <c r="F65" s="146"/>
      <c r="G65" s="192"/>
      <c r="H65" s="192"/>
      <c r="I65" s="192"/>
      <c r="J65" s="192"/>
      <c r="K65" s="192"/>
      <c r="L65" s="192"/>
      <c r="M65" s="192"/>
      <c r="N65" s="192"/>
      <c r="O65" s="192"/>
      <c r="P65" s="192"/>
      <c r="Q65" s="192"/>
      <c r="R65" s="192"/>
      <c r="S65" s="192"/>
      <c r="T65" s="192"/>
      <c r="U65" s="192"/>
      <c r="V65" s="192"/>
      <c r="W65" s="192"/>
      <c r="X65" s="192"/>
      <c r="Y65" s="192"/>
      <c r="Z65" s="192"/>
      <c r="AA65" s="192"/>
      <c r="AB65" s="192"/>
      <c r="AC65" s="192"/>
      <c r="AD65" s="192"/>
      <c r="AE65" s="192"/>
      <c r="AF65" s="192"/>
      <c r="AG65" s="192"/>
      <c r="AH65" s="192"/>
      <c r="AI65" s="192"/>
      <c r="AJ65" s="192"/>
      <c r="AK65" s="192"/>
      <c r="AL65" s="192"/>
      <c r="AM65" s="192"/>
      <c r="AN65" s="192"/>
      <c r="AO65" s="192"/>
      <c r="AP65" s="192"/>
      <c r="AQ65" s="192"/>
      <c r="AR65" s="192"/>
      <c r="AS65" s="192"/>
      <c r="AT65" s="192"/>
      <c r="AU65" s="192"/>
      <c r="AV65" s="192"/>
      <c r="AW65" s="192"/>
      <c r="AX65" s="192"/>
      <c r="AY65" s="192"/>
      <c r="AZ65" s="192"/>
    </row>
    <row r="66" spans="1:52">
      <c r="A66" s="196" t="str">
        <f>'[1]danfoss,sagi'!$A66</f>
        <v>DAN040</v>
      </c>
      <c r="B66" s="197" t="str">
        <f>'[1]danfoss,sagi'!$B66</f>
        <v>TE5 ORIFICE NO 4 (R22-13.1TON , R507-10.2TON)</v>
      </c>
      <c r="C66" s="142"/>
      <c r="D66" s="47"/>
      <c r="E66" s="195">
        <f>'[1]danfoss,sagi'!J66</f>
        <v>144.207427536232</v>
      </c>
      <c r="F66" s="146"/>
      <c r="G66" s="192"/>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c r="AE66" s="192"/>
      <c r="AF66" s="192"/>
      <c r="AG66" s="192"/>
      <c r="AH66" s="192"/>
      <c r="AI66" s="192"/>
      <c r="AJ66" s="192"/>
      <c r="AK66" s="192"/>
      <c r="AL66" s="192"/>
      <c r="AM66" s="192"/>
      <c r="AN66" s="192"/>
      <c r="AO66" s="192"/>
      <c r="AP66" s="192"/>
      <c r="AQ66" s="192"/>
      <c r="AR66" s="192"/>
      <c r="AS66" s="192"/>
      <c r="AT66" s="192"/>
      <c r="AU66" s="192"/>
      <c r="AV66" s="192"/>
      <c r="AW66" s="192"/>
      <c r="AX66" s="192"/>
      <c r="AY66" s="192"/>
      <c r="AZ66" s="192"/>
    </row>
    <row r="67" spans="1:52">
      <c r="A67" s="196">
        <f>'[1]danfoss,sagi'!$A67</f>
        <v>0</v>
      </c>
      <c r="B67" s="197" t="str">
        <f>'[1]danfoss,sagi'!$B67</f>
        <v>TES5 Danfoss Exp-Valve c/w orifice</v>
      </c>
      <c r="C67" s="142"/>
      <c r="D67" s="47"/>
      <c r="E67" s="195">
        <f>'[1]danfoss,sagi'!J67</f>
        <v>529.267612721417</v>
      </c>
      <c r="F67" s="146"/>
      <c r="G67" s="192"/>
      <c r="H67" s="192"/>
      <c r="I67" s="192"/>
      <c r="J67" s="192"/>
      <c r="K67" s="192"/>
      <c r="L67" s="192"/>
      <c r="M67" s="192"/>
      <c r="N67" s="192"/>
      <c r="O67" s="192"/>
      <c r="P67" s="192"/>
      <c r="Q67" s="192"/>
      <c r="R67" s="192"/>
      <c r="S67" s="192"/>
      <c r="T67" s="192"/>
      <c r="U67" s="192"/>
      <c r="V67" s="192"/>
      <c r="W67" s="192"/>
      <c r="X67" s="192"/>
      <c r="Y67" s="192"/>
      <c r="Z67" s="192"/>
      <c r="AA67" s="192"/>
      <c r="AB67" s="192"/>
      <c r="AC67" s="192"/>
      <c r="AD67" s="192"/>
      <c r="AE67" s="192"/>
      <c r="AF67" s="192"/>
      <c r="AG67" s="192"/>
      <c r="AH67" s="192"/>
      <c r="AI67" s="192"/>
      <c r="AJ67" s="192"/>
      <c r="AK67" s="192"/>
      <c r="AL67" s="192"/>
      <c r="AM67" s="192"/>
      <c r="AN67" s="192"/>
      <c r="AO67" s="192"/>
      <c r="AP67" s="192"/>
      <c r="AQ67" s="192"/>
      <c r="AR67" s="192"/>
      <c r="AS67" s="192"/>
      <c r="AT67" s="192"/>
      <c r="AU67" s="192"/>
      <c r="AV67" s="192"/>
      <c r="AW67" s="192"/>
      <c r="AX67" s="192"/>
      <c r="AY67" s="192"/>
      <c r="AZ67" s="192"/>
    </row>
    <row r="68" spans="1:52">
      <c r="A68" s="196" t="str">
        <f>'[1]danfoss,sagi'!$A68</f>
        <v>DAN040.1</v>
      </c>
      <c r="B68" s="197" t="str">
        <f>'[1]danfoss,sagi'!$B68</f>
        <v>TES12 Danfoss Element valve 067B3349 (R507) ~60c cw mop</v>
      </c>
      <c r="C68" s="142"/>
      <c r="D68" s="47"/>
      <c r="E68" s="195">
        <f>'[1]danfoss,sagi'!J68</f>
        <v>584.990942028986</v>
      </c>
      <c r="F68" s="146"/>
      <c r="G68" s="192"/>
      <c r="H68" s="192"/>
      <c r="I68" s="192"/>
      <c r="J68" s="192"/>
      <c r="K68" s="192"/>
      <c r="L68" s="192"/>
      <c r="M68" s="192"/>
      <c r="N68" s="192"/>
      <c r="O68" s="192"/>
      <c r="P68" s="192"/>
      <c r="Q68" s="192"/>
      <c r="R68" s="192"/>
      <c r="S68" s="192"/>
      <c r="T68" s="192"/>
      <c r="U68" s="192"/>
      <c r="V68" s="192"/>
      <c r="W68" s="192"/>
      <c r="X68" s="192"/>
      <c r="Y68" s="192"/>
      <c r="Z68" s="192"/>
      <c r="AA68" s="192"/>
      <c r="AB68" s="192"/>
      <c r="AC68" s="192"/>
      <c r="AD68" s="192"/>
      <c r="AE68" s="192"/>
      <c r="AF68" s="192"/>
      <c r="AG68" s="192"/>
      <c r="AH68" s="192"/>
      <c r="AI68" s="192"/>
      <c r="AJ68" s="192"/>
      <c r="AK68" s="192"/>
      <c r="AL68" s="192"/>
      <c r="AM68" s="192"/>
      <c r="AN68" s="192"/>
      <c r="AO68" s="192"/>
      <c r="AP68" s="192"/>
      <c r="AQ68" s="192"/>
      <c r="AR68" s="192"/>
      <c r="AS68" s="192"/>
      <c r="AT68" s="192"/>
      <c r="AU68" s="192"/>
      <c r="AV68" s="192"/>
      <c r="AW68" s="192"/>
      <c r="AX68" s="192"/>
      <c r="AY68" s="192"/>
      <c r="AZ68" s="192"/>
    </row>
    <row r="69" spans="1:52">
      <c r="A69" s="196" t="e">
        <f>'[1]danfoss,sagi'!#REF!</f>
        <v>#REF!</v>
      </c>
      <c r="B69" s="197" t="e">
        <f>'[1]danfoss,sagi'!#REF!</f>
        <v>#REF!</v>
      </c>
      <c r="C69" s="142"/>
      <c r="D69" s="47"/>
      <c r="E69" s="195" t="e">
        <f>'[1]danfoss,sagi'!#REF!</f>
        <v>#REF!</v>
      </c>
      <c r="F69" s="146"/>
      <c r="G69" s="192"/>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c r="AE69" s="192"/>
      <c r="AF69" s="192"/>
      <c r="AG69" s="192"/>
      <c r="AH69" s="192"/>
      <c r="AI69" s="192"/>
      <c r="AJ69" s="192"/>
      <c r="AK69" s="192"/>
      <c r="AL69" s="192"/>
      <c r="AM69" s="192"/>
      <c r="AN69" s="192"/>
      <c r="AO69" s="192"/>
      <c r="AP69" s="192"/>
      <c r="AQ69" s="192"/>
      <c r="AR69" s="192"/>
      <c r="AS69" s="192"/>
      <c r="AT69" s="192"/>
      <c r="AU69" s="192"/>
      <c r="AV69" s="192"/>
      <c r="AW69" s="192"/>
      <c r="AX69" s="192"/>
      <c r="AY69" s="192"/>
      <c r="AZ69" s="192"/>
    </row>
    <row r="70" spans="1:52">
      <c r="A70" s="196" t="str">
        <f>'[1]danfoss,sagi'!$A70</f>
        <v>DAN041.1</v>
      </c>
      <c r="B70" s="197" t="str">
        <f>'[1]danfoss,sagi'!$B70</f>
        <v>TEX12 Danfoss Element valve 067B3210 Solder 7/8 x 1 1/8 (R22)</v>
      </c>
      <c r="C70" s="142"/>
      <c r="D70" s="47"/>
      <c r="E70" s="195">
        <f>'[1]danfoss,sagi'!J70</f>
        <v>473.659420289855</v>
      </c>
      <c r="F70" s="146"/>
      <c r="G70" s="192"/>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92"/>
      <c r="AJ70" s="192"/>
      <c r="AK70" s="192"/>
      <c r="AL70" s="192"/>
      <c r="AM70" s="192"/>
      <c r="AN70" s="192"/>
      <c r="AO70" s="192"/>
      <c r="AP70" s="192"/>
      <c r="AQ70" s="192"/>
      <c r="AR70" s="192"/>
      <c r="AS70" s="192"/>
      <c r="AT70" s="192"/>
      <c r="AU70" s="192"/>
      <c r="AV70" s="192"/>
      <c r="AW70" s="192"/>
      <c r="AX70" s="192"/>
      <c r="AY70" s="192"/>
      <c r="AZ70" s="192"/>
    </row>
    <row r="71" spans="1:52">
      <c r="A71" s="196" t="str">
        <f>'[1]danfoss,sagi'!$A71</f>
        <v>DAN041.2</v>
      </c>
      <c r="B71" s="197" t="str">
        <f>'[1]danfoss,sagi'!$B71</f>
        <v>TE12 Valve body 067B4023</v>
      </c>
      <c r="C71" s="142"/>
      <c r="D71" s="47"/>
      <c r="E71" s="195">
        <f>'[1]danfoss,sagi'!J71</f>
        <v>92.9490740740741</v>
      </c>
      <c r="F71" s="146"/>
      <c r="G71" s="192"/>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c r="AE71" s="192"/>
      <c r="AF71" s="192"/>
      <c r="AG71" s="192"/>
      <c r="AH71" s="192"/>
      <c r="AI71" s="192"/>
      <c r="AJ71" s="192"/>
      <c r="AK71" s="192"/>
      <c r="AL71" s="192"/>
      <c r="AM71" s="192"/>
      <c r="AN71" s="192"/>
      <c r="AO71" s="192"/>
      <c r="AP71" s="192"/>
      <c r="AQ71" s="192"/>
      <c r="AR71" s="192"/>
      <c r="AS71" s="192"/>
      <c r="AT71" s="192"/>
      <c r="AU71" s="192"/>
      <c r="AV71" s="192"/>
      <c r="AW71" s="192"/>
      <c r="AX71" s="192"/>
      <c r="AY71" s="192"/>
      <c r="AZ71" s="192"/>
    </row>
    <row r="72" spans="1:52">
      <c r="A72" s="196" t="str">
        <f>'[1]danfoss,sagi'!$A72</f>
        <v>DAN042</v>
      </c>
      <c r="B72" s="197" t="str">
        <f>'[1]danfoss,sagi'!$B72</f>
        <v>TE12 ORIFICE NO 5 (R22-16.3TON , R507-14.5TON)</v>
      </c>
      <c r="C72" s="142"/>
      <c r="D72" s="47"/>
      <c r="E72" s="195">
        <f>'[1]danfoss,sagi'!J72</f>
        <v>191.666666666667</v>
      </c>
      <c r="F72" s="146"/>
      <c r="G72" s="192"/>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c r="AE72" s="192"/>
      <c r="AF72" s="192"/>
      <c r="AG72" s="192"/>
      <c r="AH72" s="192"/>
      <c r="AI72" s="192"/>
      <c r="AJ72" s="192"/>
      <c r="AK72" s="192"/>
      <c r="AL72" s="192"/>
      <c r="AM72" s="192"/>
      <c r="AN72" s="192"/>
      <c r="AO72" s="192"/>
      <c r="AP72" s="192"/>
      <c r="AQ72" s="192"/>
      <c r="AR72" s="192"/>
      <c r="AS72" s="192"/>
      <c r="AT72" s="192"/>
      <c r="AU72" s="192"/>
      <c r="AV72" s="192"/>
      <c r="AW72" s="192"/>
      <c r="AX72" s="192"/>
      <c r="AY72" s="192"/>
      <c r="AZ72" s="192"/>
    </row>
    <row r="73" spans="1:52">
      <c r="A73" s="196" t="str">
        <f>'[1]danfoss,sagi'!$A73</f>
        <v>DAN043</v>
      </c>
      <c r="B73" s="197" t="str">
        <f>'[1]danfoss,sagi'!$B73</f>
        <v>TE12 ORIFICE NO 6 (R22-21.8TON , R507-18.3TON)</v>
      </c>
      <c r="C73" s="142"/>
      <c r="D73" s="47"/>
      <c r="E73" s="195">
        <f>'[1]danfoss,sagi'!J73</f>
        <v>191.666666666667</v>
      </c>
      <c r="F73" s="146"/>
      <c r="G73" s="19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c r="AE73" s="192"/>
      <c r="AF73" s="192"/>
      <c r="AG73" s="192"/>
      <c r="AH73" s="192"/>
      <c r="AI73" s="192"/>
      <c r="AJ73" s="192"/>
      <c r="AK73" s="192"/>
      <c r="AL73" s="192"/>
      <c r="AM73" s="192"/>
      <c r="AN73" s="192"/>
      <c r="AO73" s="192"/>
      <c r="AP73" s="192"/>
      <c r="AQ73" s="192"/>
      <c r="AR73" s="192"/>
      <c r="AS73" s="192"/>
      <c r="AT73" s="192"/>
      <c r="AU73" s="192"/>
      <c r="AV73" s="192"/>
      <c r="AW73" s="192"/>
      <c r="AX73" s="192"/>
      <c r="AY73" s="192"/>
      <c r="AZ73" s="192"/>
    </row>
    <row r="74" spans="1:52">
      <c r="A74" s="196" t="str">
        <f>'[1]danfoss,sagi'!$A74</f>
        <v>DAN043.1</v>
      </c>
      <c r="B74" s="197" t="str">
        <f>'[1]danfoss,sagi'!$B74</f>
        <v>TE12 ORIFICE NO 7 (R22-27.9TON , R507-23.2TON)</v>
      </c>
      <c r="C74" s="142"/>
      <c r="D74" s="47"/>
      <c r="E74" s="195">
        <f>'[1]danfoss,sagi'!J74</f>
        <v>191.666666666667</v>
      </c>
      <c r="F74" s="146"/>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c r="AE74" s="192"/>
      <c r="AF74" s="192"/>
      <c r="AG74" s="192"/>
      <c r="AH74" s="192"/>
      <c r="AI74" s="192"/>
      <c r="AJ74" s="192"/>
      <c r="AK74" s="192"/>
      <c r="AL74" s="192"/>
      <c r="AM74" s="192"/>
      <c r="AN74" s="192"/>
      <c r="AO74" s="192"/>
      <c r="AP74" s="192"/>
      <c r="AQ74" s="192"/>
      <c r="AR74" s="192"/>
      <c r="AS74" s="192"/>
      <c r="AT74" s="192"/>
      <c r="AU74" s="192"/>
      <c r="AV74" s="192"/>
      <c r="AW74" s="192"/>
      <c r="AX74" s="192"/>
      <c r="AY74" s="192"/>
      <c r="AZ74" s="192"/>
    </row>
    <row r="75" spans="1:52">
      <c r="A75" s="196">
        <f>'[1]danfoss,sagi'!$A75</f>
        <v>0</v>
      </c>
      <c r="B75" s="197" t="str">
        <f>'[1]danfoss,sagi'!$B75</f>
        <v>TES12 Danfoss Exp-Valve c/w orifice</v>
      </c>
      <c r="C75" s="142"/>
      <c r="D75" s="47"/>
      <c r="E75" s="195">
        <f>'[1]danfoss,sagi'!J75</f>
        <v>744.493458132045</v>
      </c>
      <c r="F75" s="145"/>
      <c r="G75" s="192"/>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c r="AE75" s="192"/>
      <c r="AF75" s="192"/>
      <c r="AG75" s="192"/>
      <c r="AH75" s="192"/>
      <c r="AI75" s="192"/>
      <c r="AJ75" s="192"/>
      <c r="AK75" s="192"/>
      <c r="AL75" s="192"/>
      <c r="AM75" s="192"/>
      <c r="AN75" s="192"/>
      <c r="AO75" s="192"/>
      <c r="AP75" s="192"/>
      <c r="AQ75" s="192"/>
      <c r="AR75" s="192"/>
      <c r="AS75" s="192"/>
      <c r="AT75" s="192"/>
      <c r="AU75" s="192"/>
      <c r="AV75" s="192"/>
      <c r="AW75" s="192"/>
      <c r="AX75" s="192"/>
      <c r="AY75" s="192"/>
      <c r="AZ75" s="192"/>
    </row>
    <row r="76" spans="1:52">
      <c r="A76" s="196" t="str">
        <f>'[1]danfoss,sagi'!$A76</f>
        <v>DAN044</v>
      </c>
      <c r="B76" s="197" t="str">
        <f>'[1]danfoss,sagi'!$B76</f>
        <v>Danfoss Ball Valve 1 1/8"S</v>
      </c>
      <c r="C76" s="142"/>
      <c r="D76" s="47"/>
      <c r="E76" s="195">
        <f>'[1]danfoss,sagi'!J76</f>
        <v>252.613703703704</v>
      </c>
      <c r="F76" s="73"/>
      <c r="G76" s="192"/>
      <c r="H76" s="192"/>
      <c r="I76" s="192"/>
      <c r="J76" s="192"/>
      <c r="K76" s="192"/>
      <c r="L76" s="192"/>
      <c r="M76" s="192"/>
      <c r="N76" s="192"/>
      <c r="O76" s="192"/>
      <c r="P76" s="192"/>
      <c r="Q76" s="192"/>
      <c r="R76" s="192"/>
      <c r="S76" s="192"/>
      <c r="T76" s="192"/>
      <c r="U76" s="192"/>
      <c r="V76" s="192"/>
      <c r="W76" s="192"/>
      <c r="X76" s="192"/>
      <c r="Y76" s="192"/>
      <c r="Z76" s="192"/>
      <c r="AA76" s="192"/>
      <c r="AB76" s="192"/>
      <c r="AC76" s="192"/>
      <c r="AD76" s="192"/>
      <c r="AE76" s="192"/>
      <c r="AF76" s="192"/>
      <c r="AG76" s="192"/>
      <c r="AH76" s="192"/>
      <c r="AI76" s="192"/>
      <c r="AJ76" s="192"/>
      <c r="AK76" s="192"/>
      <c r="AL76" s="192"/>
      <c r="AM76" s="192"/>
      <c r="AN76" s="192"/>
      <c r="AO76" s="192"/>
      <c r="AP76" s="192"/>
      <c r="AQ76" s="192"/>
      <c r="AR76" s="192"/>
      <c r="AS76" s="192"/>
      <c r="AT76" s="192"/>
      <c r="AU76" s="192"/>
      <c r="AV76" s="192"/>
      <c r="AW76" s="192"/>
      <c r="AX76" s="192"/>
      <c r="AY76" s="192"/>
      <c r="AZ76" s="192"/>
    </row>
    <row r="77" spans="1:52">
      <c r="A77" s="196" t="str">
        <f>'[1]danfoss,sagi'!$A77</f>
        <v>DAN045</v>
      </c>
      <c r="B77" s="197" t="str">
        <f>'[1]danfoss,sagi'!$B77</f>
        <v>Danfoss Ball Valve 1 3/8"S</v>
      </c>
      <c r="C77" s="142"/>
      <c r="D77" s="47"/>
      <c r="E77" s="195">
        <f>'[1]danfoss,sagi'!J77</f>
        <v>384.927222222222</v>
      </c>
      <c r="F77" s="73"/>
      <c r="G77" s="192"/>
      <c r="H77" s="192"/>
      <c r="I77" s="192"/>
      <c r="J77" s="192"/>
      <c r="K77" s="192"/>
      <c r="L77" s="192"/>
      <c r="M77" s="192"/>
      <c r="N77" s="192"/>
      <c r="O77" s="192"/>
      <c r="P77" s="192"/>
      <c r="Q77" s="192"/>
      <c r="R77" s="192"/>
      <c r="S77" s="192"/>
      <c r="T77" s="192"/>
      <c r="U77" s="192"/>
      <c r="V77" s="192"/>
      <c r="W77" s="192"/>
      <c r="X77" s="192"/>
      <c r="Y77" s="192"/>
      <c r="Z77" s="192"/>
      <c r="AA77" s="192"/>
      <c r="AB77" s="192"/>
      <c r="AC77" s="192"/>
      <c r="AD77" s="192"/>
      <c r="AE77" s="192"/>
      <c r="AF77" s="192"/>
      <c r="AG77" s="192"/>
      <c r="AH77" s="192"/>
      <c r="AI77" s="192"/>
      <c r="AJ77" s="192"/>
      <c r="AK77" s="192"/>
      <c r="AL77" s="192"/>
      <c r="AM77" s="192"/>
      <c r="AN77" s="192"/>
      <c r="AO77" s="192"/>
      <c r="AP77" s="192"/>
      <c r="AQ77" s="192"/>
      <c r="AR77" s="192"/>
      <c r="AS77" s="192"/>
      <c r="AT77" s="192"/>
      <c r="AU77" s="192"/>
      <c r="AV77" s="192"/>
      <c r="AW77" s="192"/>
      <c r="AX77" s="192"/>
      <c r="AY77" s="192"/>
      <c r="AZ77" s="192"/>
    </row>
    <row r="78" ht="22.9" customHeight="1" spans="1:52">
      <c r="A78" s="196" t="str">
        <f>'[1]danfoss,sagi'!$A78</f>
        <v>DAN047</v>
      </c>
      <c r="B78" s="197" t="str">
        <f>'[1]danfoss,sagi'!$B78</f>
        <v>Danfoss 014-016S1 GN6 Sight Glass 1/4"FX F</v>
      </c>
      <c r="C78" s="142"/>
      <c r="D78" s="47"/>
      <c r="E78" s="195" t="str">
        <f>'[1]danfoss,sagi'!J78</f>
        <v>~</v>
      </c>
      <c r="F78" s="73"/>
      <c r="G78" s="192"/>
      <c r="H78" s="192"/>
      <c r="I78" s="192"/>
      <c r="J78" s="192"/>
      <c r="K78" s="192"/>
      <c r="L78" s="192"/>
      <c r="M78" s="192"/>
      <c r="N78" s="192"/>
      <c r="O78" s="192"/>
      <c r="P78" s="192"/>
      <c r="Q78" s="192"/>
      <c r="R78" s="192"/>
      <c r="S78" s="192"/>
      <c r="T78" s="192"/>
      <c r="U78" s="192"/>
      <c r="V78" s="192"/>
      <c r="W78" s="192"/>
      <c r="X78" s="192"/>
      <c r="Y78" s="192"/>
      <c r="Z78" s="192"/>
      <c r="AA78" s="192"/>
      <c r="AB78" s="192"/>
      <c r="AC78" s="192"/>
      <c r="AD78" s="192"/>
      <c r="AE78" s="192"/>
      <c r="AF78" s="192"/>
      <c r="AG78" s="192"/>
      <c r="AH78" s="192"/>
      <c r="AI78" s="192"/>
      <c r="AJ78" s="192"/>
      <c r="AK78" s="192"/>
      <c r="AL78" s="192"/>
      <c r="AM78" s="192"/>
      <c r="AN78" s="192"/>
      <c r="AO78" s="192"/>
      <c r="AP78" s="192"/>
      <c r="AQ78" s="192"/>
      <c r="AR78" s="192"/>
      <c r="AS78" s="192"/>
      <c r="AT78" s="192"/>
      <c r="AU78" s="192"/>
      <c r="AV78" s="192"/>
      <c r="AW78" s="192"/>
      <c r="AX78" s="192"/>
      <c r="AY78" s="192"/>
      <c r="AZ78" s="192"/>
    </row>
    <row r="79" ht="22.9" customHeight="1" spans="1:52">
      <c r="A79" s="196" t="str">
        <f>'[1]danfoss,sagi'!$A79</f>
        <v>DAN048</v>
      </c>
      <c r="B79" s="197" t="str">
        <f>'[1]danfoss,sagi'!$B79</f>
        <v>Danfoss 014-0162S GN10 Sight Glass 3/8"FX F</v>
      </c>
      <c r="C79" s="142"/>
      <c r="D79" s="47"/>
      <c r="E79" s="195" t="str">
        <f>'[1]danfoss,sagi'!J79</f>
        <v>~</v>
      </c>
      <c r="F79" s="73"/>
      <c r="G79" s="192"/>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c r="AE79" s="192"/>
      <c r="AF79" s="192"/>
      <c r="AG79" s="192"/>
      <c r="AH79" s="192"/>
      <c r="AI79" s="192"/>
      <c r="AJ79" s="192"/>
      <c r="AK79" s="192"/>
      <c r="AL79" s="192"/>
      <c r="AM79" s="192"/>
      <c r="AN79" s="192"/>
      <c r="AO79" s="192"/>
      <c r="AP79" s="192"/>
      <c r="AQ79" s="192"/>
      <c r="AR79" s="192"/>
      <c r="AS79" s="192"/>
      <c r="AT79" s="192"/>
      <c r="AU79" s="192"/>
      <c r="AV79" s="192"/>
      <c r="AW79" s="192"/>
      <c r="AX79" s="192"/>
      <c r="AY79" s="192"/>
      <c r="AZ79" s="192"/>
    </row>
    <row r="80" ht="22.9" customHeight="1" spans="1:52">
      <c r="A80" s="196" t="str">
        <f>'[1]danfoss,sagi'!$A80</f>
        <v>DAN049</v>
      </c>
      <c r="B80" s="197" t="str">
        <f>'[1]danfoss,sagi'!$B80</f>
        <v>Danfoss 014-016S3 GN12 Sight Glass 1/2"FX F</v>
      </c>
      <c r="C80" s="142"/>
      <c r="D80" s="47"/>
      <c r="E80" s="195" t="str">
        <f>'[1]danfoss,sagi'!J80</f>
        <v>~</v>
      </c>
      <c r="F80" s="73"/>
      <c r="G80" s="192"/>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c r="AE80" s="192"/>
      <c r="AF80" s="192"/>
      <c r="AG80" s="192"/>
      <c r="AH80" s="192"/>
      <c r="AI80" s="192"/>
      <c r="AJ80" s="192"/>
      <c r="AK80" s="192"/>
      <c r="AL80" s="192"/>
      <c r="AM80" s="192"/>
      <c r="AN80" s="192"/>
      <c r="AO80" s="192"/>
      <c r="AP80" s="192"/>
      <c r="AQ80" s="192"/>
      <c r="AR80" s="192"/>
      <c r="AS80" s="192"/>
      <c r="AT80" s="192"/>
      <c r="AU80" s="192"/>
      <c r="AV80" s="192"/>
      <c r="AW80" s="192"/>
      <c r="AX80" s="192"/>
      <c r="AY80" s="192"/>
      <c r="AZ80" s="192"/>
    </row>
    <row r="81" ht="22.9" customHeight="1" spans="1:52">
      <c r="A81" s="196" t="str">
        <f>'[1]danfoss,sagi'!$A81</f>
        <v>DAN050</v>
      </c>
      <c r="B81" s="197" t="str">
        <f>'[1]danfoss,sagi'!$B81</f>
        <v>Danfoss 014-016S5 GN16 Sight Glass 5/8"FX F</v>
      </c>
      <c r="C81" s="142"/>
      <c r="D81" s="47"/>
      <c r="E81" s="195" t="str">
        <f>'[1]danfoss,sagi'!J81</f>
        <v>~</v>
      </c>
      <c r="F81" s="73"/>
      <c r="G81" s="192"/>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c r="AE81" s="192"/>
      <c r="AF81" s="192"/>
      <c r="AG81" s="192"/>
      <c r="AH81" s="192"/>
      <c r="AI81" s="192"/>
      <c r="AJ81" s="192"/>
      <c r="AK81" s="192"/>
      <c r="AL81" s="192"/>
      <c r="AM81" s="192"/>
      <c r="AN81" s="192"/>
      <c r="AO81" s="192"/>
      <c r="AP81" s="192"/>
      <c r="AQ81" s="192"/>
      <c r="AR81" s="192"/>
      <c r="AS81" s="192"/>
      <c r="AT81" s="192"/>
      <c r="AU81" s="192"/>
      <c r="AV81" s="192"/>
      <c r="AW81" s="192"/>
      <c r="AX81" s="192"/>
      <c r="AY81" s="192"/>
      <c r="AZ81" s="192"/>
    </row>
    <row r="82" ht="22.9" customHeight="1" spans="1:52">
      <c r="A82" s="196">
        <f>'[1]danfoss,sagi'!$A82</f>
        <v>0</v>
      </c>
      <c r="B82" s="197" t="str">
        <f>'[1]danfoss,sagi'!$B82</f>
        <v>Danfoss 014-016S5 GN19 Sight Glass 3/4"FX F</v>
      </c>
      <c r="C82" s="142"/>
      <c r="D82" s="47"/>
      <c r="E82" s="195" t="str">
        <f>'[1]danfoss,sagi'!J82</f>
        <v>~</v>
      </c>
      <c r="F82" s="73"/>
      <c r="G82" s="192"/>
      <c r="H82" s="192"/>
      <c r="I82" s="192"/>
      <c r="J82" s="192"/>
      <c r="K82" s="192"/>
      <c r="L82" s="192"/>
      <c r="M82" s="192"/>
      <c r="N82" s="192"/>
      <c r="O82" s="192"/>
      <c r="P82" s="192"/>
      <c r="Q82" s="192"/>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2"/>
      <c r="AP82" s="192"/>
      <c r="AQ82" s="192"/>
      <c r="AR82" s="192"/>
      <c r="AS82" s="192"/>
      <c r="AT82" s="192"/>
      <c r="AU82" s="192"/>
      <c r="AV82" s="192"/>
      <c r="AW82" s="192"/>
      <c r="AX82" s="192"/>
      <c r="AY82" s="192"/>
      <c r="AZ82" s="192"/>
    </row>
    <row r="83" ht="22.9" customHeight="1" spans="1:52">
      <c r="A83" s="196">
        <f>'[1]danfoss,sagi'!$A83</f>
        <v>0</v>
      </c>
      <c r="B83" s="197" t="str">
        <f>'[1]danfoss,sagi'!$B83</f>
        <v>Danfoss 014-0186S GN22S Sight Glass 7/8"SX S</v>
      </c>
      <c r="C83" s="142"/>
      <c r="D83" s="47"/>
      <c r="E83" s="195" t="str">
        <f>'[1]danfoss,sagi'!J83</f>
        <v>~</v>
      </c>
      <c r="F83" s="73"/>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row>
    <row r="84" ht="22.9" customHeight="1" spans="1:52">
      <c r="A84" s="196">
        <f>'[1]danfoss,sagi'!$A84</f>
        <v>0</v>
      </c>
      <c r="B84" s="197" t="str">
        <f>'[1]danfoss,sagi'!$B84</f>
        <v>Danfoss 014-018S7 GN22S Sight Glass 1 1/8"S X S</v>
      </c>
      <c r="C84" s="142"/>
      <c r="D84" s="47"/>
      <c r="E84" s="195" t="str">
        <f>'[1]danfoss,sagi'!J84</f>
        <v>~</v>
      </c>
      <c r="F84" s="73"/>
      <c r="G84" s="192"/>
      <c r="H84" s="192"/>
      <c r="I84" s="192"/>
      <c r="J84" s="192"/>
      <c r="K84" s="192"/>
      <c r="L84" s="192"/>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row>
    <row r="85" spans="1:52">
      <c r="A85" s="196" t="str">
        <f>'[1]danfoss,sagi'!$A85</f>
        <v>DAN051</v>
      </c>
      <c r="B85" s="197" t="str">
        <f>'[1]danfoss,sagi'!$B85</f>
        <v>Danfoss 060-1103 KP1 Low Pressure Contro Manual -0.2-7Bar</v>
      </c>
      <c r="C85" s="142"/>
      <c r="D85" s="47"/>
      <c r="E85" s="195">
        <f>'[1]danfoss,sagi'!J85</f>
        <v>104.525162337662</v>
      </c>
      <c r="F85" s="144"/>
      <c r="G85" s="192"/>
      <c r="H85" s="192"/>
      <c r="I85" s="192"/>
      <c r="J85" s="192"/>
      <c r="K85" s="192"/>
      <c r="L85" s="192"/>
      <c r="M85" s="192"/>
      <c r="N85" s="192"/>
      <c r="O85" s="192"/>
      <c r="P85" s="192"/>
      <c r="Q85" s="192"/>
      <c r="R85" s="192"/>
      <c r="S85" s="192"/>
      <c r="T85" s="192"/>
      <c r="U85" s="192"/>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2"/>
      <c r="AY85" s="192"/>
      <c r="AZ85" s="192"/>
    </row>
    <row r="86" spans="1:52">
      <c r="A86" s="196" t="str">
        <f>'[1]danfoss,sagi'!$A86</f>
        <v>DAN052</v>
      </c>
      <c r="B86" s="197" t="str">
        <f>'[1]danfoss,sagi'!$B86</f>
        <v>Danfoss 060-1101 KP1 Low Pressure Control Auto -0.2-7Bar</v>
      </c>
      <c r="C86" s="142"/>
      <c r="D86" s="47"/>
      <c r="E86" s="195">
        <f>'[1]danfoss,sagi'!J86</f>
        <v>104.525162337662</v>
      </c>
      <c r="F86" s="146"/>
      <c r="G86" s="192"/>
      <c r="H86" s="192"/>
      <c r="I86" s="192"/>
      <c r="J86" s="192"/>
      <c r="K86" s="192"/>
      <c r="L86" s="192"/>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row>
    <row r="87" spans="1:52">
      <c r="A87" s="196" t="str">
        <f>'[1]danfoss,sagi'!$A87</f>
        <v>DAN053</v>
      </c>
      <c r="B87" s="197" t="str">
        <f>'[1]danfoss,sagi'!$B87</f>
        <v>Danfoss 060-117191 KP5 High Pressure Control Auto</v>
      </c>
      <c r="C87" s="142"/>
      <c r="D87" s="47"/>
      <c r="E87" s="195">
        <f>'[1]danfoss,sagi'!J87</f>
        <v>102.455357142857</v>
      </c>
      <c r="F87" s="146"/>
      <c r="G87" s="198"/>
      <c r="H87" s="198"/>
      <c r="I87" s="198"/>
      <c r="J87" s="198"/>
      <c r="K87" s="198"/>
      <c r="L87" s="198"/>
      <c r="M87" s="198"/>
      <c r="N87" s="198"/>
      <c r="O87" s="198"/>
      <c r="P87" s="198"/>
      <c r="Q87" s="198"/>
      <c r="R87" s="198"/>
      <c r="S87" s="198"/>
      <c r="T87" s="198"/>
      <c r="U87" s="198"/>
      <c r="V87" s="198"/>
      <c r="W87" s="198"/>
      <c r="X87" s="198"/>
      <c r="Y87" s="198"/>
      <c r="Z87" s="198"/>
      <c r="AA87" s="198"/>
      <c r="AB87" s="198"/>
      <c r="AC87" s="198"/>
      <c r="AD87" s="198"/>
      <c r="AE87" s="198"/>
      <c r="AF87" s="198"/>
      <c r="AG87" s="198"/>
      <c r="AH87" s="198"/>
      <c r="AI87" s="198"/>
      <c r="AJ87" s="198"/>
      <c r="AK87" s="198"/>
      <c r="AL87" s="198"/>
      <c r="AM87" s="198"/>
      <c r="AN87" s="198"/>
      <c r="AO87" s="198"/>
      <c r="AP87" s="198"/>
      <c r="AQ87" s="198"/>
      <c r="AR87" s="198"/>
      <c r="AS87" s="198"/>
      <c r="AT87" s="198"/>
      <c r="AU87" s="198"/>
      <c r="AV87" s="198"/>
      <c r="AW87" s="198"/>
      <c r="AX87" s="198"/>
      <c r="AY87" s="198"/>
      <c r="AZ87" s="198"/>
    </row>
    <row r="88" spans="1:52">
      <c r="A88" s="196" t="str">
        <f>'[1]danfoss,sagi'!$A88</f>
        <v>DAN054</v>
      </c>
      <c r="B88" s="197" t="str">
        <f>'[1]danfoss,sagi'!$B88</f>
        <v>Danfoss 060-1173 KP5 High Pressure Control Manual</v>
      </c>
      <c r="C88" s="142"/>
      <c r="D88" s="47"/>
      <c r="E88" s="195">
        <f>'[1]danfoss,sagi'!J88</f>
        <v>121.488048589342</v>
      </c>
      <c r="F88" s="146"/>
      <c r="G88" s="198"/>
      <c r="H88" s="198"/>
      <c r="I88" s="198"/>
      <c r="J88" s="198"/>
      <c r="K88" s="198"/>
      <c r="L88" s="198"/>
      <c r="M88" s="198"/>
      <c r="N88" s="198"/>
      <c r="O88" s="198"/>
      <c r="P88" s="198"/>
      <c r="Q88" s="198"/>
      <c r="R88" s="198"/>
      <c r="S88" s="198"/>
      <c r="T88" s="198"/>
      <c r="U88" s="198"/>
      <c r="V88" s="198"/>
      <c r="W88" s="198"/>
      <c r="X88" s="198"/>
      <c r="Y88" s="198"/>
      <c r="Z88" s="198"/>
      <c r="AA88" s="198"/>
      <c r="AB88" s="198"/>
      <c r="AC88" s="198"/>
      <c r="AD88" s="198"/>
      <c r="AE88" s="198"/>
      <c r="AF88" s="198"/>
      <c r="AG88" s="198"/>
      <c r="AH88" s="198"/>
      <c r="AI88" s="198"/>
      <c r="AJ88" s="198"/>
      <c r="AK88" s="198"/>
      <c r="AL88" s="198"/>
      <c r="AM88" s="198"/>
      <c r="AN88" s="198"/>
      <c r="AO88" s="198"/>
      <c r="AP88" s="198"/>
      <c r="AQ88" s="198"/>
      <c r="AR88" s="198"/>
      <c r="AS88" s="198"/>
      <c r="AT88" s="198"/>
      <c r="AU88" s="198"/>
      <c r="AV88" s="198"/>
      <c r="AW88" s="198"/>
      <c r="AX88" s="198"/>
      <c r="AY88" s="198"/>
      <c r="AZ88" s="198"/>
    </row>
    <row r="89" spans="1:52">
      <c r="A89" s="196">
        <f>'[1]danfoss,sagi'!$A89</f>
        <v>0</v>
      </c>
      <c r="B89" s="197" t="str">
        <f>'[1]danfoss,sagi'!$B89</f>
        <v>Danfoss 060-1265KP15 Dual Auto/Auto Pressure Control</v>
      </c>
      <c r="C89" s="142"/>
      <c r="D89" s="47"/>
      <c r="E89" s="195" t="str">
        <f>'[1]danfoss,sagi'!J89</f>
        <v>~</v>
      </c>
      <c r="F89" s="146"/>
      <c r="G89" s="192"/>
      <c r="H89" s="192"/>
      <c r="I89" s="192"/>
      <c r="J89" s="192"/>
      <c r="K89" s="192"/>
      <c r="L89" s="192"/>
      <c r="M89" s="192"/>
      <c r="N89" s="192"/>
      <c r="O89" s="192"/>
      <c r="P89" s="192"/>
      <c r="Q89" s="192"/>
      <c r="R89" s="192"/>
      <c r="S89" s="192"/>
      <c r="T89" s="192"/>
      <c r="U89" s="192"/>
      <c r="V89" s="192"/>
      <c r="W89" s="192"/>
      <c r="X89" s="192"/>
      <c r="Y89" s="192"/>
      <c r="Z89" s="192"/>
      <c r="AA89" s="192"/>
      <c r="AB89" s="192"/>
      <c r="AC89" s="192"/>
      <c r="AD89" s="192"/>
      <c r="AE89" s="192"/>
      <c r="AF89" s="192"/>
      <c r="AG89" s="192"/>
      <c r="AH89" s="192"/>
      <c r="AI89" s="192"/>
      <c r="AJ89" s="192"/>
      <c r="AK89" s="192"/>
      <c r="AL89" s="192"/>
      <c r="AM89" s="192"/>
      <c r="AN89" s="192"/>
      <c r="AO89" s="192"/>
      <c r="AP89" s="192"/>
      <c r="AQ89" s="192"/>
      <c r="AR89" s="192"/>
      <c r="AS89" s="192"/>
      <c r="AT89" s="192"/>
      <c r="AU89" s="192"/>
      <c r="AV89" s="192"/>
      <c r="AW89" s="192"/>
      <c r="AX89" s="192"/>
      <c r="AY89" s="192"/>
      <c r="AZ89" s="192"/>
    </row>
    <row r="90" spans="1:52">
      <c r="A90" s="196" t="str">
        <f>'[1]danfoss,sagi'!$A90</f>
        <v>DAN055</v>
      </c>
      <c r="B90" s="197" t="str">
        <f>'[1]danfoss,sagi'!$B90</f>
        <v>Danfoss 060-1264KP15 Dual Auto/Manual Pressure control</v>
      </c>
      <c r="C90" s="142"/>
      <c r="D90" s="47"/>
      <c r="E90" s="195">
        <f>'[1]danfoss,sagi'!J90</f>
        <v>175.63446969697</v>
      </c>
      <c r="F90" s="146"/>
      <c r="G90" s="192"/>
      <c r="H90" s="192"/>
      <c r="I90" s="192"/>
      <c r="J90" s="192"/>
      <c r="K90" s="192"/>
      <c r="L90" s="192"/>
      <c r="M90" s="192"/>
      <c r="N90" s="192"/>
      <c r="O90" s="192"/>
      <c r="P90" s="192"/>
      <c r="Q90" s="192"/>
      <c r="R90" s="192"/>
      <c r="S90" s="192"/>
      <c r="T90" s="192"/>
      <c r="U90" s="192"/>
      <c r="V90" s="192"/>
      <c r="W90" s="192"/>
      <c r="X90" s="192"/>
      <c r="Y90" s="192"/>
      <c r="Z90" s="192"/>
      <c r="AA90" s="192"/>
      <c r="AB90" s="192"/>
      <c r="AC90" s="192"/>
      <c r="AD90" s="192"/>
      <c r="AE90" s="192"/>
      <c r="AF90" s="192"/>
      <c r="AG90" s="192"/>
      <c r="AH90" s="192"/>
      <c r="AI90" s="192"/>
      <c r="AJ90" s="192"/>
      <c r="AK90" s="192"/>
      <c r="AL90" s="192"/>
      <c r="AM90" s="192"/>
      <c r="AN90" s="192"/>
      <c r="AO90" s="192"/>
      <c r="AP90" s="192"/>
      <c r="AQ90" s="192"/>
      <c r="AR90" s="192"/>
      <c r="AS90" s="192"/>
      <c r="AT90" s="192"/>
      <c r="AU90" s="192"/>
      <c r="AV90" s="192"/>
      <c r="AW90" s="192"/>
      <c r="AX90" s="192"/>
      <c r="AY90" s="192"/>
      <c r="AZ90" s="192"/>
    </row>
    <row r="91" spans="1:52">
      <c r="A91" s="196">
        <f>'[1]danfoss,sagi'!$A91</f>
        <v>0</v>
      </c>
      <c r="B91" s="197" t="str">
        <f>'[1]danfoss,sagi'!$B91</f>
        <v>Danfoss KP15 Dual Manual/Manual Pressure control</v>
      </c>
      <c r="C91" s="142"/>
      <c r="D91" s="47"/>
      <c r="E91" s="195" t="str">
        <f>'[1]danfoss,sagi'!J91</f>
        <v>~</v>
      </c>
      <c r="F91" s="146"/>
      <c r="G91" s="192"/>
      <c r="H91" s="192"/>
      <c r="I91" s="192"/>
      <c r="J91" s="192"/>
      <c r="K91" s="192"/>
      <c r="L91" s="192"/>
      <c r="M91" s="192"/>
      <c r="N91" s="192"/>
      <c r="O91" s="192"/>
      <c r="P91" s="192"/>
      <c r="Q91" s="192"/>
      <c r="R91" s="192"/>
      <c r="S91" s="192"/>
      <c r="T91" s="192"/>
      <c r="U91" s="192"/>
      <c r="V91" s="192"/>
      <c r="W91" s="192"/>
      <c r="X91" s="192"/>
      <c r="Y91" s="192"/>
      <c r="Z91" s="192"/>
      <c r="AA91" s="192"/>
      <c r="AB91" s="192"/>
      <c r="AC91" s="192"/>
      <c r="AD91" s="192"/>
      <c r="AE91" s="192"/>
      <c r="AF91" s="192"/>
      <c r="AG91" s="192"/>
      <c r="AH91" s="192"/>
      <c r="AI91" s="192"/>
      <c r="AJ91" s="192"/>
      <c r="AK91" s="192"/>
      <c r="AL91" s="192"/>
      <c r="AM91" s="192"/>
      <c r="AN91" s="192"/>
      <c r="AO91" s="192"/>
      <c r="AP91" s="192"/>
      <c r="AQ91" s="192"/>
      <c r="AR91" s="192"/>
      <c r="AS91" s="192"/>
      <c r="AT91" s="192"/>
      <c r="AU91" s="192"/>
      <c r="AV91" s="192"/>
      <c r="AW91" s="192"/>
      <c r="AX91" s="192"/>
      <c r="AY91" s="192"/>
      <c r="AZ91" s="192"/>
    </row>
    <row r="92" spans="1:52">
      <c r="A92" s="196">
        <f>'[1]danfoss,sagi'!$A92</f>
        <v>0</v>
      </c>
      <c r="B92" s="197" t="str">
        <f>'[1]danfoss,sagi'!$B92</f>
        <v>Danfoss 060-5191K P6B Pressure Control( R410a) manual</v>
      </c>
      <c r="C92" s="142"/>
      <c r="D92" s="47"/>
      <c r="E92" s="195" t="str">
        <f>'[1]danfoss,sagi'!J92</f>
        <v>~</v>
      </c>
      <c r="F92" s="146"/>
      <c r="G92" s="192"/>
      <c r="H92" s="192"/>
      <c r="I92" s="192"/>
      <c r="J92" s="192"/>
      <c r="K92" s="192"/>
      <c r="L92" s="192"/>
      <c r="M92" s="192"/>
      <c r="N92" s="192"/>
      <c r="O92" s="192"/>
      <c r="P92" s="192"/>
      <c r="Q92" s="192"/>
      <c r="R92" s="192"/>
      <c r="S92" s="192"/>
      <c r="T92" s="192"/>
      <c r="U92" s="192"/>
      <c r="V92" s="192"/>
      <c r="W92" s="192"/>
      <c r="X92" s="192"/>
      <c r="Y92" s="192"/>
      <c r="Z92" s="192"/>
      <c r="AA92" s="192"/>
      <c r="AB92" s="192"/>
      <c r="AC92" s="192"/>
      <c r="AD92" s="192"/>
      <c r="AE92" s="192"/>
      <c r="AF92" s="192"/>
      <c r="AG92" s="192"/>
      <c r="AH92" s="192"/>
      <c r="AI92" s="192"/>
      <c r="AJ92" s="192"/>
      <c r="AK92" s="192"/>
      <c r="AL92" s="192"/>
      <c r="AM92" s="192"/>
      <c r="AN92" s="192"/>
      <c r="AO92" s="192"/>
      <c r="AP92" s="192"/>
      <c r="AQ92" s="192"/>
      <c r="AR92" s="192"/>
      <c r="AS92" s="192"/>
      <c r="AT92" s="192"/>
      <c r="AU92" s="192"/>
      <c r="AV92" s="192"/>
      <c r="AW92" s="192"/>
      <c r="AX92" s="192"/>
      <c r="AY92" s="192"/>
      <c r="AZ92" s="192"/>
    </row>
    <row r="93" spans="1:52">
      <c r="A93" s="196">
        <f>'[1]danfoss,sagi'!$A93</f>
        <v>0</v>
      </c>
      <c r="B93" s="199" t="str">
        <f>'[1]danfoss,sagi'!$B93</f>
        <v>Danfoss 017D002166 RT260A Diff pressure control 0.5~4bar(amonia gas)</v>
      </c>
      <c r="C93" s="142"/>
      <c r="D93" s="47"/>
      <c r="E93" s="195" t="str">
        <f>'[1]danfoss,sagi'!J93</f>
        <v>~</v>
      </c>
      <c r="F93" s="146"/>
      <c r="G93" s="192"/>
      <c r="H93" s="192"/>
      <c r="I93" s="192"/>
      <c r="J93" s="192"/>
      <c r="K93" s="192"/>
      <c r="L93" s="192"/>
      <c r="M93" s="192"/>
      <c r="N93" s="192"/>
      <c r="O93" s="192"/>
      <c r="P93" s="192"/>
      <c r="Q93" s="192"/>
      <c r="R93" s="192"/>
      <c r="S93" s="192"/>
      <c r="T93" s="192"/>
      <c r="U93" s="192"/>
      <c r="V93" s="192"/>
      <c r="W93" s="192"/>
      <c r="X93" s="192"/>
      <c r="Y93" s="192"/>
      <c r="Z93" s="192"/>
      <c r="AA93" s="192"/>
      <c r="AB93" s="192"/>
      <c r="AC93" s="192"/>
      <c r="AD93" s="192"/>
      <c r="AE93" s="192"/>
      <c r="AF93" s="192"/>
      <c r="AG93" s="192"/>
      <c r="AH93" s="192"/>
      <c r="AI93" s="192"/>
      <c r="AJ93" s="192"/>
      <c r="AK93" s="192"/>
      <c r="AL93" s="192"/>
      <c r="AM93" s="192"/>
      <c r="AN93" s="192"/>
      <c r="AO93" s="192"/>
      <c r="AP93" s="192"/>
      <c r="AQ93" s="192"/>
      <c r="AR93" s="192"/>
      <c r="AS93" s="192"/>
      <c r="AT93" s="192"/>
      <c r="AU93" s="192"/>
      <c r="AV93" s="192"/>
      <c r="AW93" s="192"/>
      <c r="AX93" s="192"/>
      <c r="AY93" s="192"/>
      <c r="AZ93" s="192"/>
    </row>
    <row r="94" spans="1:52">
      <c r="A94" s="196">
        <f>'[1]danfoss,sagi'!$A94</f>
        <v>0</v>
      </c>
      <c r="B94" s="199" t="str">
        <f>'[1]danfoss,sagi'!$B94</f>
        <v>Danfoss 017-500266 RT1A Pressure switch M/15 (amonia gas)</v>
      </c>
      <c r="C94" s="142"/>
      <c r="D94" s="47"/>
      <c r="E94" s="195" t="str">
        <f>'[1]danfoss,sagi'!J94</f>
        <v>~</v>
      </c>
      <c r="F94" s="146"/>
      <c r="G94" s="192"/>
      <c r="H94" s="192"/>
      <c r="I94" s="192"/>
      <c r="J94" s="192"/>
      <c r="K94" s="192"/>
      <c r="L94" s="192"/>
      <c r="M94" s="192"/>
      <c r="N94" s="192"/>
      <c r="O94" s="192"/>
      <c r="P94" s="192"/>
      <c r="Q94" s="192"/>
      <c r="R94" s="192"/>
      <c r="S94" s="192"/>
      <c r="T94" s="192"/>
      <c r="U94" s="192"/>
      <c r="V94" s="192"/>
      <c r="W94" s="192"/>
      <c r="X94" s="192"/>
      <c r="Y94" s="192"/>
      <c r="Z94" s="192"/>
      <c r="AA94" s="192"/>
      <c r="AB94" s="192"/>
      <c r="AC94" s="192"/>
      <c r="AD94" s="192"/>
      <c r="AE94" s="192"/>
      <c r="AF94" s="192"/>
      <c r="AG94" s="192"/>
      <c r="AH94" s="192"/>
      <c r="AI94" s="192"/>
      <c r="AJ94" s="192"/>
      <c r="AK94" s="192"/>
      <c r="AL94" s="192"/>
      <c r="AM94" s="192"/>
      <c r="AN94" s="192"/>
      <c r="AO94" s="192"/>
      <c r="AP94" s="192"/>
      <c r="AQ94" s="192"/>
      <c r="AR94" s="192"/>
      <c r="AS94" s="192"/>
      <c r="AT94" s="192"/>
      <c r="AU94" s="192"/>
      <c r="AV94" s="192"/>
      <c r="AW94" s="192"/>
      <c r="AX94" s="192"/>
      <c r="AY94" s="192"/>
      <c r="AZ94" s="192"/>
    </row>
    <row r="95" spans="1:52">
      <c r="A95" s="196">
        <f>'[1]danfoss,sagi'!$A95</f>
        <v>0</v>
      </c>
      <c r="B95" s="199" t="str">
        <f>'[1]danfoss,sagi'!$B95</f>
        <v>Danfoss 017-503566 RT6AB Pressure control 10~28bar (amonia gas)</v>
      </c>
      <c r="C95" s="142"/>
      <c r="D95" s="47"/>
      <c r="E95" s="195" t="str">
        <f>'[1]danfoss,sagi'!J95</f>
        <v>~</v>
      </c>
      <c r="F95" s="145"/>
      <c r="G95" s="192"/>
      <c r="H95" s="192"/>
      <c r="I95" s="192"/>
      <c r="J95" s="192"/>
      <c r="K95" s="192"/>
      <c r="L95" s="192"/>
      <c r="M95" s="192"/>
      <c r="N95" s="192"/>
      <c r="O95" s="192"/>
      <c r="P95" s="192"/>
      <c r="Q95" s="192"/>
      <c r="R95" s="192"/>
      <c r="S95" s="192"/>
      <c r="T95" s="192"/>
      <c r="U95" s="192"/>
      <c r="V95" s="192"/>
      <c r="W95" s="192"/>
      <c r="X95" s="192"/>
      <c r="Y95" s="192"/>
      <c r="Z95" s="192"/>
      <c r="AA95" s="192"/>
      <c r="AB95" s="192"/>
      <c r="AC95" s="192"/>
      <c r="AD95" s="192"/>
      <c r="AE95" s="192"/>
      <c r="AF95" s="192"/>
      <c r="AG95" s="192"/>
      <c r="AH95" s="192"/>
      <c r="AI95" s="192"/>
      <c r="AJ95" s="192"/>
      <c r="AK95" s="192"/>
      <c r="AL95" s="192"/>
      <c r="AM95" s="192"/>
      <c r="AN95" s="192"/>
      <c r="AO95" s="192"/>
      <c r="AP95" s="192"/>
      <c r="AQ95" s="192"/>
      <c r="AR95" s="192"/>
      <c r="AS95" s="192"/>
      <c r="AT95" s="192"/>
      <c r="AU95" s="192"/>
      <c r="AV95" s="192"/>
      <c r="AW95" s="192"/>
      <c r="AX95" s="192"/>
      <c r="AY95" s="192"/>
      <c r="AZ95" s="192"/>
    </row>
    <row r="96" spans="1:52">
      <c r="A96" s="196">
        <f>'[1]danfoss,sagi'!$A96</f>
        <v>0</v>
      </c>
      <c r="B96" s="197" t="str">
        <f>'[1]danfoss,sagi'!$B96</f>
        <v>Danfoss KP63 060l 1108 Temperature controller  ~10c - ~50c</v>
      </c>
      <c r="C96" s="142"/>
      <c r="D96" s="47"/>
      <c r="E96" s="195" t="str">
        <f>'[1]danfoss,sagi'!J96</f>
        <v>~</v>
      </c>
      <c r="F96" s="73"/>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row>
    <row r="97" spans="1:52">
      <c r="A97" s="196">
        <f>'[1]danfoss,sagi'!$A97</f>
        <v>0</v>
      </c>
      <c r="B97" s="197" t="str">
        <f>'[1]danfoss,sagi'!$B97</f>
        <v>Danfoss 060L 1112 KP69 Thermostat  (-5C ~ 35C)</v>
      </c>
      <c r="C97" s="142"/>
      <c r="D97" s="47"/>
      <c r="E97" s="195" t="str">
        <f>'[1]danfoss,sagi'!J97</f>
        <v>~</v>
      </c>
      <c r="F97" s="73"/>
      <c r="G97" s="192"/>
      <c r="H97" s="192"/>
      <c r="I97" s="192"/>
      <c r="J97" s="192"/>
      <c r="K97" s="192"/>
      <c r="L97" s="192"/>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2"/>
      <c r="AQ97" s="192"/>
      <c r="AR97" s="192"/>
      <c r="AS97" s="192"/>
      <c r="AT97" s="192"/>
      <c r="AU97" s="192"/>
      <c r="AV97" s="192"/>
      <c r="AW97" s="192"/>
      <c r="AX97" s="192"/>
      <c r="AY97" s="192"/>
      <c r="AZ97" s="192"/>
    </row>
    <row r="98" spans="1:52">
      <c r="A98" s="196" t="str">
        <f>'[1]danfoss,sagi'!$A98</f>
        <v>DAN055.5</v>
      </c>
      <c r="B98" s="197" t="str">
        <f>'[1]danfoss,sagi'!$B98</f>
        <v>KVL 15 Suction pressure regulator valve 5/8" (flare)</v>
      </c>
      <c r="C98" s="142"/>
      <c r="D98" s="47"/>
      <c r="E98" s="195">
        <f>'[1]danfoss,sagi'!J98</f>
        <v>550.729166666667</v>
      </c>
      <c r="F98" s="73"/>
      <c r="G98" s="192"/>
      <c r="H98" s="192"/>
      <c r="I98" s="192"/>
      <c r="J98" s="192"/>
      <c r="K98" s="192"/>
      <c r="L98" s="192"/>
      <c r="M98" s="192"/>
      <c r="N98" s="192"/>
      <c r="O98" s="192"/>
      <c r="P98" s="192"/>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2"/>
      <c r="AP98" s="192"/>
      <c r="AQ98" s="192"/>
      <c r="AR98" s="192"/>
      <c r="AS98" s="192"/>
      <c r="AT98" s="192"/>
      <c r="AU98" s="192"/>
      <c r="AV98" s="192"/>
      <c r="AW98" s="192"/>
      <c r="AX98" s="192"/>
      <c r="AY98" s="192"/>
      <c r="AZ98" s="192"/>
    </row>
    <row r="99" spans="1:52">
      <c r="A99" s="196" t="str">
        <f>'[1]danfoss,sagi'!$A99</f>
        <v>DAN055.6</v>
      </c>
      <c r="B99" s="197" t="str">
        <f>'[1]danfoss,sagi'!$B99</f>
        <v>KVL 35 Suction pressure regulator valve 1 3/8"</v>
      </c>
      <c r="C99" s="142"/>
      <c r="D99" s="47"/>
      <c r="E99" s="195">
        <f>'[1]danfoss,sagi'!J99</f>
        <v>1146.37310606061</v>
      </c>
      <c r="F99" s="73"/>
      <c r="G99" s="192"/>
      <c r="H99" s="192"/>
      <c r="I99" s="192"/>
      <c r="J99" s="192"/>
      <c r="K99" s="192"/>
      <c r="L99" s="192"/>
      <c r="M99" s="192"/>
      <c r="N99" s="192"/>
      <c r="O99" s="192"/>
      <c r="P99" s="192"/>
      <c r="Q99" s="192"/>
      <c r="R99" s="192"/>
      <c r="S99" s="192"/>
      <c r="T99" s="192"/>
      <c r="U99" s="192"/>
      <c r="V99" s="192"/>
      <c r="W99" s="192"/>
      <c r="X99" s="192"/>
      <c r="Y99" s="192"/>
      <c r="Z99" s="192"/>
      <c r="AA99" s="192"/>
      <c r="AB99" s="192"/>
      <c r="AC99" s="192"/>
      <c r="AD99" s="192"/>
      <c r="AE99" s="192"/>
      <c r="AF99" s="192"/>
      <c r="AG99" s="192"/>
      <c r="AH99" s="192"/>
      <c r="AI99" s="192"/>
      <c r="AJ99" s="192"/>
      <c r="AK99" s="192"/>
      <c r="AL99" s="192"/>
      <c r="AM99" s="192"/>
      <c r="AN99" s="192"/>
      <c r="AO99" s="192"/>
      <c r="AP99" s="192"/>
      <c r="AQ99" s="192"/>
      <c r="AR99" s="192"/>
      <c r="AS99" s="192"/>
      <c r="AT99" s="192"/>
      <c r="AU99" s="192"/>
      <c r="AV99" s="192"/>
      <c r="AW99" s="192"/>
      <c r="AX99" s="192"/>
      <c r="AY99" s="192"/>
      <c r="AZ99" s="192"/>
    </row>
    <row r="100" ht="47.25" customHeight="1" spans="1:52">
      <c r="A100" s="196" t="str">
        <f>'[1]danfoss,sagi'!$A100</f>
        <v>DAN056</v>
      </c>
      <c r="B100" s="197" t="str">
        <f>'[1]danfoss,sagi'!$B100</f>
        <v>Danfoss MP54 oil pressure controller</v>
      </c>
      <c r="C100" s="142"/>
      <c r="D100" s="47"/>
      <c r="E100" s="195">
        <f>'[1]danfoss,sagi'!J100</f>
        <v>539.11525974026</v>
      </c>
      <c r="F100" s="88"/>
      <c r="G100" s="192"/>
      <c r="H100" s="192"/>
      <c r="I100" s="192"/>
      <c r="J100" s="192"/>
      <c r="K100" s="192"/>
      <c r="L100" s="192"/>
      <c r="M100" s="192"/>
      <c r="N100" s="192"/>
      <c r="O100" s="192"/>
      <c r="P100" s="192"/>
      <c r="Q100" s="192"/>
      <c r="R100" s="192"/>
      <c r="S100" s="192"/>
      <c r="T100" s="192"/>
      <c r="U100" s="192"/>
      <c r="V100" s="192"/>
      <c r="W100" s="192"/>
      <c r="X100" s="192"/>
      <c r="Y100" s="192"/>
      <c r="Z100" s="192"/>
      <c r="AA100" s="192"/>
      <c r="AB100" s="192"/>
      <c r="AC100" s="192"/>
      <c r="AD100" s="192"/>
      <c r="AE100" s="192"/>
      <c r="AF100" s="192"/>
      <c r="AG100" s="192"/>
      <c r="AH100" s="192"/>
      <c r="AI100" s="192"/>
      <c r="AJ100" s="192"/>
      <c r="AK100" s="192"/>
      <c r="AL100" s="192"/>
      <c r="AM100" s="192"/>
      <c r="AN100" s="192"/>
      <c r="AO100" s="192"/>
      <c r="AP100" s="192"/>
      <c r="AQ100" s="192"/>
      <c r="AR100" s="192"/>
      <c r="AS100" s="192"/>
      <c r="AT100" s="192"/>
      <c r="AU100" s="192"/>
      <c r="AV100" s="192"/>
      <c r="AW100" s="192"/>
      <c r="AX100" s="192"/>
      <c r="AY100" s="192"/>
      <c r="AZ100" s="192"/>
    </row>
    <row r="101" ht="22.9" customHeight="1" spans="1:52">
      <c r="A101" s="196" t="str">
        <f>'[1]danfoss,sagi'!$A101</f>
        <v>DAN057</v>
      </c>
      <c r="B101" s="197" t="str">
        <f>'[1]danfoss,sagi'!$B101</f>
        <v>Danfoss 023U4381 48-DC FILTER CORE (8pcs)</v>
      </c>
      <c r="C101" s="142"/>
      <c r="D101" s="47"/>
      <c r="E101" s="195">
        <f>'[1]danfoss,sagi'!J101</f>
        <v>59.5643939393939</v>
      </c>
      <c r="F101" s="73"/>
      <c r="G101" s="192"/>
      <c r="H101" s="192"/>
      <c r="I101" s="192"/>
      <c r="J101" s="192"/>
      <c r="K101" s="192"/>
      <c r="L101" s="192"/>
      <c r="M101" s="192"/>
      <c r="N101" s="192"/>
      <c r="O101" s="192"/>
      <c r="P101" s="192"/>
      <c r="Q101" s="192"/>
      <c r="R101" s="192"/>
      <c r="S101" s="192"/>
      <c r="T101" s="192"/>
      <c r="U101" s="192"/>
      <c r="V101" s="192"/>
      <c r="W101" s="192"/>
      <c r="X101" s="192"/>
      <c r="Y101" s="192"/>
      <c r="Z101" s="192"/>
      <c r="AA101" s="192"/>
      <c r="AB101" s="192"/>
      <c r="AC101" s="192"/>
      <c r="AD101" s="192"/>
      <c r="AE101" s="192"/>
      <c r="AF101" s="192"/>
      <c r="AG101" s="192"/>
      <c r="AH101" s="192"/>
      <c r="AI101" s="192"/>
      <c r="AJ101" s="192"/>
      <c r="AK101" s="192"/>
      <c r="AL101" s="192"/>
      <c r="AM101" s="192"/>
      <c r="AN101" s="192"/>
      <c r="AO101" s="192"/>
      <c r="AP101" s="192"/>
      <c r="AQ101" s="192"/>
      <c r="AR101" s="192"/>
      <c r="AS101" s="192"/>
      <c r="AT101" s="192"/>
      <c r="AU101" s="192"/>
      <c r="AV101" s="192"/>
      <c r="AW101" s="192"/>
      <c r="AX101" s="192"/>
      <c r="AY101" s="192"/>
      <c r="AZ101" s="192"/>
    </row>
    <row r="102" ht="22.9" customHeight="1" spans="1:52">
      <c r="A102" s="196" t="str">
        <f>'[1]danfoss,sagi'!$A102</f>
        <v>DAN058</v>
      </c>
      <c r="B102" s="197" t="str">
        <f>'[1]danfoss,sagi'!$B102</f>
        <v>48-F SUCTION FILTER CORE</v>
      </c>
      <c r="C102" s="142"/>
      <c r="D102" s="47"/>
      <c r="E102" s="195">
        <f>'[1]danfoss,sagi'!J102</f>
        <v>93.4517045454545</v>
      </c>
      <c r="F102" s="73"/>
      <c r="G102" s="192"/>
      <c r="H102" s="192"/>
      <c r="I102" s="192"/>
      <c r="J102" s="192"/>
      <c r="K102" s="192"/>
      <c r="L102" s="192"/>
      <c r="M102" s="192"/>
      <c r="N102" s="192"/>
      <c r="O102" s="192"/>
      <c r="P102" s="192"/>
      <c r="Q102" s="192"/>
      <c r="R102" s="192"/>
      <c r="S102" s="192"/>
      <c r="T102" s="192"/>
      <c r="U102" s="192"/>
      <c r="V102" s="192"/>
      <c r="W102" s="192"/>
      <c r="X102" s="192"/>
      <c r="Y102" s="192"/>
      <c r="Z102" s="192"/>
      <c r="AA102" s="192"/>
      <c r="AB102" s="192"/>
      <c r="AC102" s="192"/>
      <c r="AD102" s="192"/>
      <c r="AE102" s="192"/>
      <c r="AF102" s="192"/>
      <c r="AG102" s="192"/>
      <c r="AH102" s="192"/>
      <c r="AI102" s="192"/>
      <c r="AJ102" s="192"/>
      <c r="AK102" s="192"/>
      <c r="AL102" s="192"/>
      <c r="AM102" s="192"/>
      <c r="AN102" s="192"/>
      <c r="AO102" s="192"/>
      <c r="AP102" s="192"/>
      <c r="AQ102" s="192"/>
      <c r="AR102" s="192"/>
      <c r="AS102" s="192"/>
      <c r="AT102" s="192"/>
      <c r="AU102" s="192"/>
      <c r="AV102" s="192"/>
      <c r="AW102" s="192"/>
      <c r="AX102" s="192"/>
      <c r="AY102" s="192"/>
      <c r="AZ102" s="192"/>
    </row>
    <row r="103" ht="22.9" customHeight="1" spans="1:52">
      <c r="A103" s="196" t="str">
        <f>'[1]danfoss,sagi'!$A103</f>
        <v>DAN059</v>
      </c>
      <c r="B103" s="197" t="str">
        <f>'[1]danfoss,sagi'!$B103</f>
        <v>48-DA BURN OUT CORE</v>
      </c>
      <c r="C103" s="142"/>
      <c r="D103" s="47"/>
      <c r="E103" s="195">
        <f>'[1]danfoss,sagi'!J103</f>
        <v>118.426893939394</v>
      </c>
      <c r="F103" s="73"/>
      <c r="G103" s="192"/>
      <c r="H103" s="192"/>
      <c r="I103" s="192"/>
      <c r="J103" s="192"/>
      <c r="K103" s="192"/>
      <c r="L103" s="192"/>
      <c r="M103" s="192"/>
      <c r="N103" s="192"/>
      <c r="O103" s="192"/>
      <c r="P103" s="192"/>
      <c r="Q103" s="192"/>
      <c r="R103" s="192"/>
      <c r="S103" s="192"/>
      <c r="T103" s="192"/>
      <c r="U103" s="192"/>
      <c r="V103" s="192"/>
      <c r="W103" s="192"/>
      <c r="X103" s="192"/>
      <c r="Y103" s="192"/>
      <c r="Z103" s="192"/>
      <c r="AA103" s="192"/>
      <c r="AB103" s="192"/>
      <c r="AC103" s="192"/>
      <c r="AD103" s="192"/>
      <c r="AE103" s="192"/>
      <c r="AF103" s="192"/>
      <c r="AG103" s="192"/>
      <c r="AH103" s="192"/>
      <c r="AI103" s="192"/>
      <c r="AJ103" s="192"/>
      <c r="AK103" s="192"/>
      <c r="AL103" s="192"/>
      <c r="AM103" s="192"/>
      <c r="AN103" s="192"/>
      <c r="AO103" s="192"/>
      <c r="AP103" s="192"/>
      <c r="AQ103" s="192"/>
      <c r="AR103" s="192"/>
      <c r="AS103" s="192"/>
      <c r="AT103" s="192"/>
      <c r="AU103" s="192"/>
      <c r="AV103" s="192"/>
      <c r="AW103" s="192"/>
      <c r="AX103" s="192"/>
      <c r="AY103" s="192"/>
      <c r="AZ103" s="192"/>
    </row>
    <row r="104" ht="22.9" customHeight="1" spans="1:52">
      <c r="A104" s="196" t="str">
        <f>'[1]danfoss,sagi'!$A104</f>
        <v>DAN059.1</v>
      </c>
      <c r="B104" s="197" t="str">
        <f>'[1]danfoss,sagi'!$B104</f>
        <v>EKA183B Programming key ERC21X</v>
      </c>
      <c r="C104" s="142"/>
      <c r="D104" s="47"/>
      <c r="E104" s="195">
        <f>'[1]danfoss,sagi'!J104</f>
        <v>213.143939393939</v>
      </c>
      <c r="F104" s="73"/>
      <c r="G104" s="192"/>
      <c r="H104" s="192"/>
      <c r="I104" s="192"/>
      <c r="J104" s="192"/>
      <c r="K104" s="192"/>
      <c r="L104" s="192"/>
      <c r="M104" s="192"/>
      <c r="N104" s="192"/>
      <c r="O104" s="192"/>
      <c r="P104" s="192"/>
      <c r="Q104" s="192"/>
      <c r="R104" s="192"/>
      <c r="S104" s="192"/>
      <c r="T104" s="192"/>
      <c r="U104" s="192"/>
      <c r="V104" s="192"/>
      <c r="W104" s="192"/>
      <c r="X104" s="192"/>
      <c r="Y104" s="192"/>
      <c r="Z104" s="192"/>
      <c r="AA104" s="192"/>
      <c r="AB104" s="192"/>
      <c r="AC104" s="192"/>
      <c r="AD104" s="192"/>
      <c r="AE104" s="192"/>
      <c r="AF104" s="192"/>
      <c r="AG104" s="192"/>
      <c r="AH104" s="192"/>
      <c r="AI104" s="192"/>
      <c r="AJ104" s="192"/>
      <c r="AK104" s="192"/>
      <c r="AL104" s="192"/>
      <c r="AM104" s="192"/>
      <c r="AN104" s="192"/>
      <c r="AO104" s="192"/>
      <c r="AP104" s="192"/>
      <c r="AQ104" s="192"/>
      <c r="AR104" s="192"/>
      <c r="AS104" s="192"/>
      <c r="AT104" s="192"/>
      <c r="AU104" s="192"/>
      <c r="AV104" s="192"/>
      <c r="AW104" s="192"/>
      <c r="AX104" s="192"/>
      <c r="AY104" s="192"/>
      <c r="AZ104" s="192"/>
    </row>
    <row r="105" ht="22.9" customHeight="1" spans="1:52">
      <c r="A105" s="196" t="str">
        <f>'[1]danfoss,sagi'!$A105</f>
        <v>DAN060</v>
      </c>
      <c r="B105" s="197" t="str">
        <f>'[1]danfoss,sagi'!$B105</f>
        <v>Danfoss 08488500 EKC102A Temp Control With Sensor (chiller)</v>
      </c>
      <c r="C105" s="142"/>
      <c r="D105" s="47"/>
      <c r="E105" s="195">
        <f>'[1]danfoss,sagi'!J105</f>
        <v>151.325757575758</v>
      </c>
      <c r="F105" s="73"/>
      <c r="G105" s="192"/>
      <c r="H105" s="192"/>
      <c r="I105" s="192"/>
      <c r="J105" s="192"/>
      <c r="K105" s="192"/>
      <c r="L105" s="192"/>
      <c r="M105" s="192"/>
      <c r="N105" s="192"/>
      <c r="O105" s="192"/>
      <c r="P105" s="192"/>
      <c r="Q105" s="192"/>
      <c r="R105" s="192"/>
      <c r="S105" s="192"/>
      <c r="T105" s="192"/>
      <c r="U105" s="192"/>
      <c r="V105" s="192"/>
      <c r="W105" s="192"/>
      <c r="X105" s="192"/>
      <c r="Y105" s="192"/>
      <c r="Z105" s="192"/>
      <c r="AA105" s="192"/>
      <c r="AB105" s="192"/>
      <c r="AC105" s="192"/>
      <c r="AD105" s="192"/>
      <c r="AE105" s="192"/>
      <c r="AF105" s="192"/>
      <c r="AG105" s="192"/>
      <c r="AH105" s="192"/>
      <c r="AI105" s="192"/>
      <c r="AJ105" s="192"/>
      <c r="AK105" s="192"/>
      <c r="AL105" s="192"/>
      <c r="AM105" s="192"/>
      <c r="AN105" s="192"/>
      <c r="AO105" s="192"/>
      <c r="AP105" s="192"/>
      <c r="AQ105" s="192"/>
      <c r="AR105" s="192"/>
      <c r="AS105" s="192"/>
      <c r="AT105" s="192"/>
      <c r="AU105" s="192"/>
      <c r="AV105" s="192"/>
      <c r="AW105" s="192"/>
      <c r="AX105" s="192"/>
      <c r="AY105" s="192"/>
      <c r="AZ105" s="192"/>
    </row>
    <row r="106" ht="22.9" customHeight="1" spans="1:52">
      <c r="A106" s="196" t="str">
        <f>'[1]danfoss,sagi'!$A106</f>
        <v>DAN061</v>
      </c>
      <c r="B106" s="197" t="str">
        <f>'[1]danfoss,sagi'!$B106</f>
        <v>Danfoss ERC213 Temp Control (chiller/frezzer)</v>
      </c>
      <c r="C106" s="142"/>
      <c r="D106" s="47"/>
      <c r="E106" s="195">
        <f>'[1]danfoss,sagi'!J106</f>
        <v>150.681818181818</v>
      </c>
      <c r="F106" s="73"/>
      <c r="G106" s="192"/>
      <c r="H106" s="192"/>
      <c r="I106" s="192"/>
      <c r="J106" s="192"/>
      <c r="K106" s="192"/>
      <c r="L106" s="192"/>
      <c r="M106" s="192"/>
      <c r="N106" s="192"/>
      <c r="O106" s="192"/>
      <c r="P106" s="192"/>
      <c r="Q106" s="192"/>
      <c r="R106" s="192"/>
      <c r="S106" s="192"/>
      <c r="T106" s="192"/>
      <c r="U106" s="192"/>
      <c r="V106" s="192"/>
      <c r="W106" s="192"/>
      <c r="X106" s="192"/>
      <c r="Y106" s="192"/>
      <c r="Z106" s="192"/>
      <c r="AA106" s="192"/>
      <c r="AB106" s="192"/>
      <c r="AC106" s="192"/>
      <c r="AD106" s="192"/>
      <c r="AE106" s="192"/>
      <c r="AF106" s="192"/>
      <c r="AG106" s="192"/>
      <c r="AH106" s="192"/>
      <c r="AI106" s="192"/>
      <c r="AJ106" s="192"/>
      <c r="AK106" s="192"/>
      <c r="AL106" s="192"/>
      <c r="AM106" s="192"/>
      <c r="AN106" s="192"/>
      <c r="AO106" s="192"/>
      <c r="AP106" s="192"/>
      <c r="AQ106" s="192"/>
      <c r="AR106" s="192"/>
      <c r="AS106" s="192"/>
      <c r="AT106" s="192"/>
      <c r="AU106" s="192"/>
      <c r="AV106" s="192"/>
      <c r="AW106" s="192"/>
      <c r="AX106" s="192"/>
      <c r="AY106" s="192"/>
      <c r="AZ106" s="192"/>
    </row>
    <row r="107" ht="22.9" customHeight="1" spans="1:52">
      <c r="A107" s="196" t="str">
        <f>'[1]danfoss,sagi'!$A107</f>
        <v>DAN062</v>
      </c>
      <c r="B107" s="197" t="str">
        <f>'[1]danfoss,sagi'!$B107</f>
        <v>Danfoss 08484403 EKS211 NTC 5k Sensor 1.5m</v>
      </c>
      <c r="C107" s="143"/>
      <c r="D107" s="47"/>
      <c r="E107" s="195">
        <f>'[1]danfoss,sagi'!J107</f>
        <v>17.2897727272727</v>
      </c>
      <c r="F107" s="73"/>
      <c r="G107" s="192"/>
      <c r="H107" s="192"/>
      <c r="I107" s="192"/>
      <c r="J107" s="192"/>
      <c r="K107" s="192"/>
      <c r="L107" s="192"/>
      <c r="M107" s="192"/>
      <c r="N107" s="192"/>
      <c r="O107" s="192"/>
      <c r="P107" s="192"/>
      <c r="Q107" s="192"/>
      <c r="R107" s="192"/>
      <c r="S107" s="192"/>
      <c r="T107" s="192"/>
      <c r="U107" s="192"/>
      <c r="V107" s="192"/>
      <c r="W107" s="192"/>
      <c r="X107" s="192"/>
      <c r="Y107" s="192"/>
      <c r="Z107" s="192"/>
      <c r="AA107" s="192"/>
      <c r="AB107" s="192"/>
      <c r="AC107" s="192"/>
      <c r="AD107" s="192"/>
      <c r="AE107" s="192"/>
      <c r="AF107" s="192"/>
      <c r="AG107" s="192"/>
      <c r="AH107" s="192"/>
      <c r="AI107" s="192"/>
      <c r="AJ107" s="192"/>
      <c r="AK107" s="192"/>
      <c r="AL107" s="192"/>
      <c r="AM107" s="192"/>
      <c r="AN107" s="192"/>
      <c r="AO107" s="192"/>
      <c r="AP107" s="192"/>
      <c r="AQ107" s="192"/>
      <c r="AR107" s="192"/>
      <c r="AS107" s="192"/>
      <c r="AT107" s="192"/>
      <c r="AU107" s="192"/>
      <c r="AV107" s="192"/>
      <c r="AW107" s="192"/>
      <c r="AX107" s="192"/>
      <c r="AY107" s="192"/>
      <c r="AZ107" s="192"/>
    </row>
    <row r="108" spans="1:52">
      <c r="A108" s="196" t="str">
        <f>'[1]danfoss,sagi'!$A108</f>
        <v>DAN062.1</v>
      </c>
      <c r="B108" s="197" t="str">
        <f>'[1]danfoss,sagi'!$B108</f>
        <v>High Pressure switch 28bar ~ 22bar (1m wire) R404,R507,R22</v>
      </c>
      <c r="C108" s="20" t="s">
        <v>521</v>
      </c>
      <c r="D108" s="47"/>
      <c r="E108" s="195">
        <f>'[1]danfoss,sagi'!J108</f>
        <v>19.6290491118077</v>
      </c>
      <c r="F108" s="144"/>
      <c r="G108" s="192"/>
      <c r="H108" s="192"/>
      <c r="I108" s="192"/>
      <c r="J108" s="192"/>
      <c r="K108" s="192"/>
      <c r="L108" s="192"/>
      <c r="M108" s="192"/>
      <c r="N108" s="192"/>
      <c r="O108" s="192"/>
      <c r="P108" s="192"/>
      <c r="Q108" s="192"/>
      <c r="R108" s="192"/>
      <c r="S108" s="192"/>
      <c r="T108" s="192"/>
      <c r="U108" s="192"/>
      <c r="V108" s="192"/>
      <c r="W108" s="192"/>
      <c r="X108" s="192"/>
      <c r="Y108" s="192"/>
      <c r="Z108" s="192"/>
      <c r="AA108" s="192"/>
      <c r="AB108" s="192"/>
      <c r="AC108" s="192"/>
      <c r="AD108" s="192"/>
      <c r="AE108" s="192"/>
      <c r="AF108" s="192"/>
      <c r="AG108" s="192"/>
      <c r="AH108" s="192"/>
      <c r="AI108" s="192"/>
      <c r="AJ108" s="192"/>
      <c r="AK108" s="192"/>
      <c r="AL108" s="192"/>
      <c r="AM108" s="192"/>
      <c r="AN108" s="192"/>
      <c r="AO108" s="192"/>
      <c r="AP108" s="192"/>
      <c r="AQ108" s="192"/>
      <c r="AR108" s="192"/>
      <c r="AS108" s="192"/>
      <c r="AT108" s="192"/>
      <c r="AU108" s="192"/>
      <c r="AV108" s="192"/>
      <c r="AW108" s="192"/>
      <c r="AX108" s="192"/>
      <c r="AY108" s="192"/>
      <c r="AZ108" s="192"/>
    </row>
    <row r="109" spans="1:52">
      <c r="A109" s="196" t="str">
        <f>'[1]danfoss,sagi'!$A109</f>
        <v>DAN062.2</v>
      </c>
      <c r="B109" s="197" t="str">
        <f>'[1]danfoss,sagi'!$B109</f>
        <v>Low Pressure switch 0.5bar ~ 1.5bar (1m wire) R404,R507,R22</v>
      </c>
      <c r="C109" s="17"/>
      <c r="D109" s="47"/>
      <c r="E109" s="195">
        <f>'[1]danfoss,sagi'!J109</f>
        <v>19.3181818181818</v>
      </c>
      <c r="F109" s="146"/>
      <c r="G109" s="192"/>
      <c r="H109" s="192"/>
      <c r="I109" s="192"/>
      <c r="J109" s="192"/>
      <c r="K109" s="192"/>
      <c r="L109" s="192"/>
      <c r="M109" s="192"/>
      <c r="N109" s="192"/>
      <c r="O109" s="192"/>
      <c r="P109" s="192"/>
      <c r="Q109" s="192"/>
      <c r="R109" s="192"/>
      <c r="S109" s="192"/>
      <c r="T109" s="192"/>
      <c r="U109" s="192"/>
      <c r="V109" s="192"/>
      <c r="W109" s="192"/>
      <c r="X109" s="192"/>
      <c r="Y109" s="192"/>
      <c r="Z109" s="192"/>
      <c r="AA109" s="192"/>
      <c r="AB109" s="192"/>
      <c r="AC109" s="192"/>
      <c r="AD109" s="192"/>
      <c r="AE109" s="192"/>
      <c r="AF109" s="192"/>
      <c r="AG109" s="192"/>
      <c r="AH109" s="192"/>
      <c r="AI109" s="192"/>
      <c r="AJ109" s="192"/>
      <c r="AK109" s="192"/>
      <c r="AL109" s="192"/>
      <c r="AM109" s="192"/>
      <c r="AN109" s="192"/>
      <c r="AO109" s="192"/>
      <c r="AP109" s="192"/>
      <c r="AQ109" s="192"/>
      <c r="AR109" s="192"/>
      <c r="AS109" s="192"/>
      <c r="AT109" s="192"/>
      <c r="AU109" s="192"/>
      <c r="AV109" s="192"/>
      <c r="AW109" s="192"/>
      <c r="AX109" s="192"/>
      <c r="AY109" s="192"/>
      <c r="AZ109" s="192"/>
    </row>
    <row r="110" spans="1:52">
      <c r="A110" s="196" t="str">
        <f>'[1]danfoss,sagi'!$A110</f>
        <v>DAN062.3</v>
      </c>
      <c r="B110" s="197" t="str">
        <f>'[1]danfoss,sagi'!$B110</f>
        <v>HIGH PRESSURE SWITCH 20bar~16bar (1.5M WIRE) R134a</v>
      </c>
      <c r="C110" s="17"/>
      <c r="D110" s="47"/>
      <c r="E110" s="195">
        <f>'[1]danfoss,sagi'!J110</f>
        <v>19.6290491118077</v>
      </c>
      <c r="F110" s="146"/>
      <c r="G110" s="192"/>
      <c r="H110" s="192"/>
      <c r="I110" s="192"/>
      <c r="J110" s="192"/>
      <c r="K110" s="192"/>
      <c r="L110" s="192"/>
      <c r="M110" s="192"/>
      <c r="N110" s="192"/>
      <c r="O110" s="192"/>
      <c r="P110" s="192"/>
      <c r="Q110" s="192"/>
      <c r="R110" s="192"/>
      <c r="S110" s="192"/>
      <c r="T110" s="192"/>
      <c r="U110" s="192"/>
      <c r="V110" s="192"/>
      <c r="W110" s="192"/>
      <c r="X110" s="192"/>
      <c r="Y110" s="192"/>
      <c r="Z110" s="192"/>
      <c r="AA110" s="192"/>
      <c r="AB110" s="192"/>
      <c r="AC110" s="192"/>
      <c r="AD110" s="192"/>
      <c r="AE110" s="192"/>
      <c r="AF110" s="192"/>
      <c r="AG110" s="192"/>
      <c r="AH110" s="192"/>
      <c r="AI110" s="192"/>
      <c r="AJ110" s="192"/>
      <c r="AK110" s="192"/>
      <c r="AL110" s="192"/>
      <c r="AM110" s="192"/>
      <c r="AN110" s="192"/>
      <c r="AO110" s="192"/>
      <c r="AP110" s="192"/>
      <c r="AQ110" s="192"/>
      <c r="AR110" s="192"/>
      <c r="AS110" s="192"/>
      <c r="AT110" s="192"/>
      <c r="AU110" s="192"/>
      <c r="AV110" s="192"/>
      <c r="AW110" s="192"/>
      <c r="AX110" s="192"/>
      <c r="AY110" s="192"/>
      <c r="AZ110" s="192"/>
    </row>
    <row r="111" spans="1:52">
      <c r="A111" s="196" t="str">
        <f>'[1]danfoss,sagi'!$A111</f>
        <v>DAN062.4</v>
      </c>
      <c r="B111" s="197" t="str">
        <f>'[1]danfoss,sagi'!$B111</f>
        <v>LOW PRESSURE SWITCH 0.2bar~1.5bar (1.5M WIRE) R134a</v>
      </c>
      <c r="C111" s="17"/>
      <c r="D111" s="47"/>
      <c r="E111" s="195">
        <f>'[1]danfoss,sagi'!J111</f>
        <v>19.6290491118077</v>
      </c>
      <c r="F111" s="146"/>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192"/>
      <c r="AE111" s="192"/>
      <c r="AF111" s="192"/>
      <c r="AG111" s="192"/>
      <c r="AH111" s="192"/>
      <c r="AI111" s="192"/>
      <c r="AJ111" s="192"/>
      <c r="AK111" s="192"/>
      <c r="AL111" s="192"/>
      <c r="AM111" s="192"/>
      <c r="AN111" s="192"/>
      <c r="AO111" s="192"/>
      <c r="AP111" s="192"/>
      <c r="AQ111" s="192"/>
      <c r="AR111" s="192"/>
      <c r="AS111" s="192"/>
      <c r="AT111" s="192"/>
      <c r="AU111" s="192"/>
      <c r="AV111" s="192"/>
      <c r="AW111" s="192"/>
      <c r="AX111" s="192"/>
      <c r="AY111" s="192"/>
      <c r="AZ111" s="192"/>
    </row>
    <row r="112" spans="1:52">
      <c r="A112" s="196" t="str">
        <f>'[1]danfoss,sagi'!$A112</f>
        <v>DAN062.5</v>
      </c>
      <c r="B112" s="197" t="str">
        <f>'[1]danfoss,sagi'!$B112</f>
        <v>HIGH PRESSURE SWITCH 41.4bar~33bar (1.5M WIRE) R410a</v>
      </c>
      <c r="C112" s="17"/>
      <c r="D112" s="47"/>
      <c r="E112" s="195">
        <f>'[1]danfoss,sagi'!J112</f>
        <v>26.6457680250784</v>
      </c>
      <c r="F112" s="146"/>
      <c r="G112" s="192"/>
      <c r="H112" s="192"/>
      <c r="I112" s="192"/>
      <c r="J112" s="192"/>
      <c r="K112" s="192"/>
      <c r="L112" s="192"/>
      <c r="M112" s="192"/>
      <c r="N112" s="192"/>
      <c r="O112" s="192"/>
      <c r="P112" s="192"/>
      <c r="Q112" s="192"/>
      <c r="R112" s="192"/>
      <c r="S112" s="192"/>
      <c r="T112" s="192"/>
      <c r="U112" s="192"/>
      <c r="V112" s="192"/>
      <c r="W112" s="192"/>
      <c r="X112" s="192"/>
      <c r="Y112" s="192"/>
      <c r="Z112" s="192"/>
      <c r="AA112" s="192"/>
      <c r="AB112" s="192"/>
      <c r="AC112" s="192"/>
      <c r="AD112" s="192"/>
      <c r="AE112" s="192"/>
      <c r="AF112" s="192"/>
      <c r="AG112" s="192"/>
      <c r="AH112" s="192"/>
      <c r="AI112" s="192"/>
      <c r="AJ112" s="192"/>
      <c r="AK112" s="192"/>
      <c r="AL112" s="192"/>
      <c r="AM112" s="192"/>
      <c r="AN112" s="192"/>
      <c r="AO112" s="192"/>
      <c r="AP112" s="192"/>
      <c r="AQ112" s="192"/>
      <c r="AR112" s="192"/>
      <c r="AS112" s="192"/>
      <c r="AT112" s="192"/>
      <c r="AU112" s="192"/>
      <c r="AV112" s="192"/>
      <c r="AW112" s="192"/>
      <c r="AX112" s="192"/>
      <c r="AY112" s="192"/>
      <c r="AZ112" s="192"/>
    </row>
    <row r="113" spans="1:52">
      <c r="A113" s="196" t="str">
        <f>'[1]danfoss,sagi'!$A113</f>
        <v>DAN062.6</v>
      </c>
      <c r="B113" s="197" t="str">
        <f>'[1]danfoss,sagi'!$B113</f>
        <v>LOW PRESSURE SWITCH 2bar~3bar (1.5M WIRE) R410a</v>
      </c>
      <c r="C113" s="17"/>
      <c r="D113" s="47"/>
      <c r="E113" s="195">
        <f>'[1]danfoss,sagi'!J113</f>
        <v>26.6457680250784</v>
      </c>
      <c r="F113" s="146"/>
      <c r="G113" s="192"/>
      <c r="H113" s="192"/>
      <c r="I113" s="192"/>
      <c r="J113" s="192"/>
      <c r="K113" s="192"/>
      <c r="L113" s="192"/>
      <c r="M113" s="192"/>
      <c r="N113" s="192"/>
      <c r="O113" s="192"/>
      <c r="P113" s="192"/>
      <c r="Q113" s="192"/>
      <c r="R113" s="192"/>
      <c r="S113" s="192"/>
      <c r="T113" s="192"/>
      <c r="U113" s="192"/>
      <c r="V113" s="192"/>
      <c r="W113" s="192"/>
      <c r="X113" s="192"/>
      <c r="Y113" s="192"/>
      <c r="Z113" s="192"/>
      <c r="AA113" s="192"/>
      <c r="AB113" s="192"/>
      <c r="AC113" s="192"/>
      <c r="AD113" s="192"/>
      <c r="AE113" s="192"/>
      <c r="AF113" s="192"/>
      <c r="AG113" s="192"/>
      <c r="AH113" s="192"/>
      <c r="AI113" s="192"/>
      <c r="AJ113" s="192"/>
      <c r="AK113" s="192"/>
      <c r="AL113" s="192"/>
      <c r="AM113" s="192"/>
      <c r="AN113" s="192"/>
      <c r="AO113" s="192"/>
      <c r="AP113" s="192"/>
      <c r="AQ113" s="192"/>
      <c r="AR113" s="192"/>
      <c r="AS113" s="192"/>
      <c r="AT113" s="192"/>
      <c r="AU113" s="192"/>
      <c r="AV113" s="192"/>
      <c r="AW113" s="192"/>
      <c r="AX113" s="192"/>
      <c r="AY113" s="192"/>
      <c r="AZ113" s="192"/>
    </row>
    <row r="114" spans="1:52">
      <c r="A114" s="196" t="str">
        <f>'[1]danfoss,sagi'!$A114</f>
        <v>DAN062.7</v>
      </c>
      <c r="B114" s="197" t="str">
        <f>'[1]danfoss,sagi'!$B114</f>
        <v>LOW PRESSURE SWITCH 0.1bar~1.5bar (1.5M WIRE) R134a</v>
      </c>
      <c r="C114" s="17"/>
      <c r="D114" s="47"/>
      <c r="E114" s="195">
        <f>'[1]danfoss,sagi'!J114</f>
        <v>19.7152245345016</v>
      </c>
      <c r="F114" s="145"/>
      <c r="G114" s="192"/>
      <c r="H114" s="192"/>
      <c r="I114" s="192"/>
      <c r="J114" s="192"/>
      <c r="K114" s="192"/>
      <c r="L114" s="192"/>
      <c r="M114" s="192"/>
      <c r="N114" s="192"/>
      <c r="O114" s="192"/>
      <c r="P114" s="192"/>
      <c r="Q114" s="192"/>
      <c r="R114" s="192"/>
      <c r="S114" s="192"/>
      <c r="T114" s="192"/>
      <c r="U114" s="192"/>
      <c r="V114" s="192"/>
      <c r="W114" s="192"/>
      <c r="X114" s="192"/>
      <c r="Y114" s="192"/>
      <c r="Z114" s="192"/>
      <c r="AA114" s="192"/>
      <c r="AB114" s="192"/>
      <c r="AC114" s="192"/>
      <c r="AD114" s="192"/>
      <c r="AE114" s="192"/>
      <c r="AF114" s="192"/>
      <c r="AG114" s="192"/>
      <c r="AH114" s="192"/>
      <c r="AI114" s="192"/>
      <c r="AJ114" s="192"/>
      <c r="AK114" s="192"/>
      <c r="AL114" s="192"/>
      <c r="AM114" s="192"/>
      <c r="AN114" s="192"/>
      <c r="AO114" s="192"/>
      <c r="AP114" s="192"/>
      <c r="AQ114" s="192"/>
      <c r="AR114" s="192"/>
      <c r="AS114" s="192"/>
      <c r="AT114" s="192"/>
      <c r="AU114" s="192"/>
      <c r="AV114" s="192"/>
      <c r="AW114" s="192"/>
      <c r="AX114" s="192"/>
      <c r="AY114" s="192"/>
      <c r="AZ114" s="192"/>
    </row>
    <row r="115" spans="1:52">
      <c r="A115" s="196" t="str">
        <f>'[1]danfoss,sagi'!$A115</f>
        <v>DAN063</v>
      </c>
      <c r="B115" s="197" t="str">
        <f>'[1]danfoss,sagi'!$B115</f>
        <v>DNS-D306X auto/auto pressure control</v>
      </c>
      <c r="C115" s="141" t="s">
        <v>522</v>
      </c>
      <c r="D115" s="47"/>
      <c r="E115" s="195">
        <f>'[1]danfoss,sagi'!J115</f>
        <v>199.907407407407</v>
      </c>
      <c r="F115" s="73"/>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192"/>
      <c r="AM115" s="192"/>
      <c r="AN115" s="192"/>
      <c r="AO115" s="192"/>
      <c r="AP115" s="192"/>
      <c r="AQ115" s="192"/>
      <c r="AR115" s="192"/>
      <c r="AS115" s="192"/>
      <c r="AT115" s="192"/>
      <c r="AU115" s="192"/>
      <c r="AV115" s="192"/>
      <c r="AW115" s="192"/>
      <c r="AX115" s="192"/>
      <c r="AY115" s="192"/>
      <c r="AZ115" s="192"/>
    </row>
    <row r="116" spans="1:52">
      <c r="A116" s="196" t="str">
        <f>'[1]danfoss,sagi'!$A116</f>
        <v>DAN064</v>
      </c>
      <c r="B116" s="197" t="str">
        <f>'[1]danfoss,sagi'!$B116</f>
        <v>DNS-D306XM auto/manual pressure control</v>
      </c>
      <c r="C116" s="142"/>
      <c r="D116" s="47"/>
      <c r="E116" s="195">
        <f>'[1]danfoss,sagi'!J116</f>
        <v>199.907407407407</v>
      </c>
      <c r="F116" s="73"/>
      <c r="G116" s="192"/>
      <c r="H116" s="192"/>
      <c r="I116" s="192"/>
      <c r="J116" s="192"/>
      <c r="K116" s="192"/>
      <c r="L116" s="192"/>
      <c r="M116" s="192"/>
      <c r="N116" s="192"/>
      <c r="O116" s="192"/>
      <c r="P116" s="192"/>
      <c r="Q116" s="192"/>
      <c r="R116" s="192"/>
      <c r="S116" s="192"/>
      <c r="T116" s="192"/>
      <c r="U116" s="192"/>
      <c r="V116" s="192"/>
      <c r="W116" s="192"/>
      <c r="X116" s="192"/>
      <c r="Y116" s="192"/>
      <c r="Z116" s="192"/>
      <c r="AA116" s="192"/>
      <c r="AB116" s="192"/>
      <c r="AC116" s="192"/>
      <c r="AD116" s="192"/>
      <c r="AE116" s="192"/>
      <c r="AF116" s="192"/>
      <c r="AG116" s="192"/>
      <c r="AH116" s="192"/>
      <c r="AI116" s="192"/>
      <c r="AJ116" s="192"/>
      <c r="AK116" s="192"/>
      <c r="AL116" s="192"/>
      <c r="AM116" s="192"/>
      <c r="AN116" s="192"/>
      <c r="AO116" s="192"/>
      <c r="AP116" s="192"/>
      <c r="AQ116" s="192"/>
      <c r="AR116" s="192"/>
      <c r="AS116" s="192"/>
      <c r="AT116" s="192"/>
      <c r="AU116" s="192"/>
      <c r="AV116" s="192"/>
      <c r="AW116" s="192"/>
      <c r="AX116" s="192"/>
      <c r="AY116" s="192"/>
      <c r="AZ116" s="192"/>
    </row>
    <row r="117" spans="1:52">
      <c r="A117" s="196" t="str">
        <f>'[1]danfoss,sagi'!$A117</f>
        <v>DAN064.1</v>
      </c>
      <c r="B117" s="197" t="str">
        <f>'[1]danfoss,sagi'!$B117</f>
        <v>DNS-D606X auto/auto pressure control</v>
      </c>
      <c r="C117" s="142"/>
      <c r="D117" s="47"/>
      <c r="E117" s="195">
        <f>'[1]danfoss,sagi'!J117</f>
        <v>199.907407407407</v>
      </c>
      <c r="F117" s="73"/>
      <c r="G117" s="192"/>
      <c r="H117" s="192"/>
      <c r="I117" s="192"/>
      <c r="J117" s="192"/>
      <c r="K117" s="192"/>
      <c r="L117" s="192"/>
      <c r="M117" s="192"/>
      <c r="N117" s="192"/>
      <c r="O117" s="192"/>
      <c r="P117" s="192"/>
      <c r="Q117" s="192"/>
      <c r="R117" s="192"/>
      <c r="S117" s="192"/>
      <c r="T117" s="192"/>
      <c r="U117" s="192"/>
      <c r="V117" s="192"/>
      <c r="W117" s="192"/>
      <c r="X117" s="192"/>
      <c r="Y117" s="192"/>
      <c r="Z117" s="192"/>
      <c r="AA117" s="192"/>
      <c r="AB117" s="192"/>
      <c r="AC117" s="192"/>
      <c r="AD117" s="192"/>
      <c r="AE117" s="192"/>
      <c r="AF117" s="192"/>
      <c r="AG117" s="192"/>
      <c r="AH117" s="192"/>
      <c r="AI117" s="192"/>
      <c r="AJ117" s="192"/>
      <c r="AK117" s="192"/>
      <c r="AL117" s="192"/>
      <c r="AM117" s="192"/>
      <c r="AN117" s="192"/>
      <c r="AO117" s="192"/>
      <c r="AP117" s="192"/>
      <c r="AQ117" s="192"/>
      <c r="AR117" s="192"/>
      <c r="AS117" s="192"/>
      <c r="AT117" s="192"/>
      <c r="AU117" s="192"/>
      <c r="AV117" s="192"/>
      <c r="AW117" s="192"/>
      <c r="AX117" s="192"/>
      <c r="AY117" s="192"/>
      <c r="AZ117" s="192"/>
    </row>
    <row r="118" spans="1:52">
      <c r="A118" s="196" t="str">
        <f>'[1]danfoss,sagi'!$A118</f>
        <v>DAN065</v>
      </c>
      <c r="B118" s="197" t="str">
        <f>'[1]danfoss,sagi'!$B118</f>
        <v>DNS-D606XM auto/manual pressure control</v>
      </c>
      <c r="C118" s="142"/>
      <c r="D118" s="47"/>
      <c r="E118" s="195">
        <f>'[1]danfoss,sagi'!J118</f>
        <v>199.907407407407</v>
      </c>
      <c r="F118" s="73"/>
      <c r="G118" s="192"/>
      <c r="H118" s="192"/>
      <c r="I118" s="192"/>
      <c r="J118" s="192"/>
      <c r="K118" s="192"/>
      <c r="L118" s="192"/>
      <c r="M118" s="192"/>
      <c r="N118" s="192"/>
      <c r="O118" s="192"/>
      <c r="P118" s="192"/>
      <c r="Q118" s="192"/>
      <c r="R118" s="192"/>
      <c r="S118" s="192"/>
      <c r="T118" s="192"/>
      <c r="U118" s="192"/>
      <c r="V118" s="192"/>
      <c r="W118" s="192"/>
      <c r="X118" s="192"/>
      <c r="Y118" s="192"/>
      <c r="Z118" s="192"/>
      <c r="AA118" s="192"/>
      <c r="AB118" s="192"/>
      <c r="AC118" s="192"/>
      <c r="AD118" s="192"/>
      <c r="AE118" s="192"/>
      <c r="AF118" s="192"/>
      <c r="AG118" s="192"/>
      <c r="AH118" s="192"/>
      <c r="AI118" s="192"/>
      <c r="AJ118" s="192"/>
      <c r="AK118" s="192"/>
      <c r="AL118" s="192"/>
      <c r="AM118" s="192"/>
      <c r="AN118" s="192"/>
      <c r="AO118" s="192"/>
      <c r="AP118" s="192"/>
      <c r="AQ118" s="192"/>
      <c r="AR118" s="192"/>
      <c r="AS118" s="192"/>
      <c r="AT118" s="192"/>
      <c r="AU118" s="192"/>
      <c r="AV118" s="192"/>
      <c r="AW118" s="192"/>
      <c r="AX118" s="192"/>
      <c r="AY118" s="192"/>
      <c r="AZ118" s="192"/>
    </row>
    <row r="119" spans="1:52">
      <c r="A119" s="196" t="str">
        <f>'[1]danfoss,sagi'!$A119</f>
        <v>DAN066</v>
      </c>
      <c r="B119" s="197" t="str">
        <f>'[1]danfoss,sagi'!$B119</f>
        <v>DNS-D606XMM manual/manual pressure control</v>
      </c>
      <c r="C119" s="143"/>
      <c r="D119" s="47"/>
      <c r="E119" s="195">
        <f>'[1]danfoss,sagi'!J119</f>
        <v>199.907407407407</v>
      </c>
      <c r="F119" s="73"/>
      <c r="G119" s="192"/>
      <c r="H119" s="192"/>
      <c r="I119" s="192"/>
      <c r="J119" s="192"/>
      <c r="K119" s="192"/>
      <c r="L119" s="192"/>
      <c r="M119" s="192"/>
      <c r="N119" s="192"/>
      <c r="O119" s="192"/>
      <c r="P119" s="192"/>
      <c r="Q119" s="192"/>
      <c r="R119" s="192"/>
      <c r="S119" s="192"/>
      <c r="T119" s="192"/>
      <c r="U119" s="192"/>
      <c r="V119" s="192"/>
      <c r="W119" s="192"/>
      <c r="X119" s="192"/>
      <c r="Y119" s="192"/>
      <c r="Z119" s="192"/>
      <c r="AA119" s="192"/>
      <c r="AB119" s="192"/>
      <c r="AC119" s="192"/>
      <c r="AD119" s="192"/>
      <c r="AE119" s="192"/>
      <c r="AF119" s="192"/>
      <c r="AG119" s="192"/>
      <c r="AH119" s="192"/>
      <c r="AI119" s="192"/>
      <c r="AJ119" s="192"/>
      <c r="AK119" s="192"/>
      <c r="AL119" s="192"/>
      <c r="AM119" s="192"/>
      <c r="AN119" s="192"/>
      <c r="AO119" s="192"/>
      <c r="AP119" s="192"/>
      <c r="AQ119" s="192"/>
      <c r="AR119" s="192"/>
      <c r="AS119" s="192"/>
      <c r="AT119" s="192"/>
      <c r="AU119" s="192"/>
      <c r="AV119" s="192"/>
      <c r="AW119" s="192"/>
      <c r="AX119" s="192"/>
      <c r="AY119" s="192"/>
      <c r="AZ119" s="192"/>
    </row>
    <row r="120" ht="22.5" spans="1:52">
      <c r="A120" s="196" t="str">
        <f>'[1]danfoss,sagi'!$A120</f>
        <v>DAN079</v>
      </c>
      <c r="B120" s="197" t="str">
        <f>'[1]danfoss,sagi'!$B120</f>
        <v>Saginomiya RPV-PV-02091 Coil 220/230V 6W w/ DIN(插頭)</v>
      </c>
      <c r="C120" s="200" t="s">
        <v>523</v>
      </c>
      <c r="D120" s="200"/>
      <c r="E120" s="195">
        <f>'[1]danfoss,sagi'!J120</f>
        <v>50.4310344827586</v>
      </c>
      <c r="F120" s="73"/>
      <c r="G120" s="192"/>
      <c r="H120" s="192"/>
      <c r="I120" s="192"/>
      <c r="J120" s="192"/>
      <c r="K120" s="192"/>
      <c r="L120" s="192"/>
      <c r="M120" s="192"/>
      <c r="N120" s="192"/>
      <c r="O120" s="192"/>
      <c r="P120" s="192"/>
      <c r="Q120" s="192"/>
      <c r="R120" s="192"/>
      <c r="S120" s="192"/>
      <c r="T120" s="192"/>
      <c r="U120" s="192"/>
      <c r="V120" s="192"/>
      <c r="W120" s="192"/>
      <c r="X120" s="192"/>
      <c r="Y120" s="192"/>
      <c r="Z120" s="192"/>
      <c r="AA120" s="192"/>
      <c r="AB120" s="192"/>
      <c r="AC120" s="192"/>
      <c r="AD120" s="192"/>
      <c r="AE120" s="192"/>
      <c r="AF120" s="192"/>
      <c r="AG120" s="192"/>
      <c r="AH120" s="192"/>
      <c r="AI120" s="192"/>
      <c r="AJ120" s="192"/>
      <c r="AK120" s="192"/>
      <c r="AL120" s="192"/>
      <c r="AM120" s="192"/>
      <c r="AN120" s="192"/>
      <c r="AO120" s="192"/>
      <c r="AP120" s="192"/>
      <c r="AQ120" s="192"/>
      <c r="AR120" s="192"/>
      <c r="AS120" s="192"/>
      <c r="AT120" s="192"/>
      <c r="AU120" s="192"/>
      <c r="AV120" s="192"/>
      <c r="AW120" s="192"/>
      <c r="AX120" s="192"/>
      <c r="AY120" s="192"/>
      <c r="AZ120" s="192"/>
    </row>
    <row r="121" ht="33.75" spans="1:52">
      <c r="A121" s="196" t="str">
        <f>'[1]danfoss,sagi'!$A121</f>
        <v>DAN080</v>
      </c>
      <c r="B121" s="197" t="str">
        <f>'[1]danfoss,sagi'!$B121</f>
        <v>Saginomiya RPV-PV-02326 Coil 100V 6W w/ DIN(插頭)</v>
      </c>
      <c r="C121" s="200" t="s">
        <v>524</v>
      </c>
      <c r="D121" s="200"/>
      <c r="E121" s="195">
        <f>'[1]danfoss,sagi'!J121</f>
        <v>50.4310344827586</v>
      </c>
      <c r="F121" s="73"/>
      <c r="G121" s="192"/>
      <c r="H121" s="192"/>
      <c r="I121" s="192"/>
      <c r="J121" s="192"/>
      <c r="K121" s="192"/>
      <c r="L121" s="192"/>
      <c r="M121" s="192"/>
      <c r="N121" s="192"/>
      <c r="O121" s="192"/>
      <c r="P121" s="192"/>
      <c r="Q121" s="192"/>
      <c r="R121" s="192"/>
      <c r="S121" s="192"/>
      <c r="T121" s="192"/>
      <c r="U121" s="192"/>
      <c r="V121" s="192"/>
      <c r="W121" s="192"/>
      <c r="X121" s="192"/>
      <c r="Y121" s="192"/>
      <c r="Z121" s="192"/>
      <c r="AA121" s="192"/>
      <c r="AB121" s="192"/>
      <c r="AC121" s="192"/>
      <c r="AD121" s="192"/>
      <c r="AE121" s="192"/>
      <c r="AF121" s="192"/>
      <c r="AG121" s="192"/>
      <c r="AH121" s="192"/>
      <c r="AI121" s="192"/>
      <c r="AJ121" s="192"/>
      <c r="AK121" s="192"/>
      <c r="AL121" s="192"/>
      <c r="AM121" s="192"/>
      <c r="AN121" s="192"/>
      <c r="AO121" s="192"/>
      <c r="AP121" s="192"/>
      <c r="AQ121" s="192"/>
      <c r="AR121" s="192"/>
      <c r="AS121" s="192"/>
      <c r="AT121" s="192"/>
      <c r="AU121" s="192"/>
      <c r="AV121" s="192"/>
      <c r="AW121" s="192"/>
      <c r="AX121" s="192"/>
      <c r="AY121" s="192"/>
      <c r="AZ121" s="192"/>
    </row>
    <row r="122" spans="1:52">
      <c r="A122" s="196">
        <f>'[1]danfoss,sagi'!$A122</f>
        <v>0</v>
      </c>
      <c r="B122" s="197" t="str">
        <f>'[1]danfoss,sagi'!$B122</f>
        <v>SNS-C110X Low Pressure Control Auto</v>
      </c>
      <c r="C122" s="141" t="s">
        <v>522</v>
      </c>
      <c r="D122" s="47"/>
      <c r="E122" s="195">
        <f>'[1]danfoss,sagi'!J122</f>
        <v>86.3026819923372</v>
      </c>
      <c r="F122" s="201"/>
      <c r="G122" s="192"/>
      <c r="H122" s="192"/>
      <c r="I122" s="192"/>
      <c r="J122" s="192"/>
      <c r="K122" s="192"/>
      <c r="L122" s="192"/>
      <c r="M122" s="192"/>
      <c r="N122" s="192"/>
      <c r="O122" s="192"/>
      <c r="P122" s="192"/>
      <c r="Q122" s="192"/>
      <c r="R122" s="192"/>
      <c r="S122" s="192"/>
      <c r="T122" s="192"/>
      <c r="U122" s="192"/>
      <c r="V122" s="192"/>
      <c r="W122" s="192"/>
      <c r="X122" s="192"/>
      <c r="Y122" s="192"/>
      <c r="Z122" s="192"/>
      <c r="AA122" s="192"/>
      <c r="AB122" s="192"/>
      <c r="AC122" s="192"/>
      <c r="AD122" s="192"/>
      <c r="AE122" s="192"/>
      <c r="AF122" s="192"/>
      <c r="AG122" s="192"/>
      <c r="AH122" s="192"/>
      <c r="AI122" s="192"/>
      <c r="AJ122" s="192"/>
      <c r="AK122" s="192"/>
      <c r="AL122" s="192"/>
      <c r="AM122" s="192"/>
      <c r="AN122" s="192"/>
      <c r="AO122" s="192"/>
      <c r="AP122" s="192"/>
      <c r="AQ122" s="192"/>
      <c r="AR122" s="192"/>
      <c r="AS122" s="192"/>
      <c r="AT122" s="192"/>
      <c r="AU122" s="192"/>
      <c r="AV122" s="192"/>
      <c r="AW122" s="192"/>
      <c r="AX122" s="192"/>
      <c r="AY122" s="192"/>
      <c r="AZ122" s="192"/>
    </row>
    <row r="123" spans="1:52">
      <c r="A123" s="196">
        <f>'[1]danfoss,sagi'!$A123</f>
        <v>0</v>
      </c>
      <c r="B123" s="197" t="str">
        <f>'[1]danfoss,sagi'!$B123</f>
        <v>SYS-C130X2 High Pressure Control Auto</v>
      </c>
      <c r="C123" s="142"/>
      <c r="D123" s="47"/>
      <c r="E123" s="195">
        <f>'[1]danfoss,sagi'!J123</f>
        <v>86.3026819923372</v>
      </c>
      <c r="F123" s="201"/>
      <c r="G123" s="192"/>
      <c r="H123" s="192"/>
      <c r="I123" s="192"/>
      <c r="J123" s="192"/>
      <c r="K123" s="192"/>
      <c r="L123" s="192"/>
      <c r="M123" s="192"/>
      <c r="N123" s="192"/>
      <c r="O123" s="192"/>
      <c r="P123" s="192"/>
      <c r="Q123" s="192"/>
      <c r="R123" s="192"/>
      <c r="S123" s="192"/>
      <c r="T123" s="192"/>
      <c r="U123" s="192"/>
      <c r="V123" s="192"/>
      <c r="W123" s="192"/>
      <c r="X123" s="192"/>
      <c r="Y123" s="192"/>
      <c r="Z123" s="192"/>
      <c r="AA123" s="192"/>
      <c r="AB123" s="192"/>
      <c r="AC123" s="192"/>
      <c r="AD123" s="192"/>
      <c r="AE123" s="192"/>
      <c r="AF123" s="192"/>
      <c r="AG123" s="192"/>
      <c r="AH123" s="192"/>
      <c r="AI123" s="192"/>
      <c r="AJ123" s="192"/>
      <c r="AK123" s="192"/>
      <c r="AL123" s="192"/>
      <c r="AM123" s="192"/>
      <c r="AN123" s="192"/>
      <c r="AO123" s="192"/>
      <c r="AP123" s="192"/>
      <c r="AQ123" s="192"/>
      <c r="AR123" s="192"/>
      <c r="AS123" s="192"/>
      <c r="AT123" s="192"/>
      <c r="AU123" s="192"/>
      <c r="AV123" s="192"/>
      <c r="AW123" s="192"/>
      <c r="AX123" s="192"/>
      <c r="AY123" s="192"/>
      <c r="AZ123" s="192"/>
    </row>
    <row r="124" spans="1:52">
      <c r="A124" s="196" t="str">
        <f>'[1]danfoss,sagi'!$A124</f>
        <v>DAN081</v>
      </c>
      <c r="B124" s="197" t="str">
        <f>'[1]danfoss,sagi'!$B124</f>
        <v>SNS-C106X Low pressure control Auto</v>
      </c>
      <c r="C124" s="142"/>
      <c r="D124" s="47"/>
      <c r="E124" s="195">
        <f>'[1]danfoss,sagi'!J124</f>
        <v>127.5</v>
      </c>
      <c r="F124" s="201"/>
      <c r="G124" s="192"/>
      <c r="H124" s="192"/>
      <c r="I124" s="192"/>
      <c r="J124" s="192"/>
      <c r="K124" s="192"/>
      <c r="L124" s="192"/>
      <c r="M124" s="192"/>
      <c r="N124" s="192"/>
      <c r="O124" s="192"/>
      <c r="P124" s="192"/>
      <c r="Q124" s="192"/>
      <c r="R124" s="192"/>
      <c r="S124" s="192"/>
      <c r="T124" s="192"/>
      <c r="U124" s="192"/>
      <c r="V124" s="192"/>
      <c r="W124" s="192"/>
      <c r="X124" s="192"/>
      <c r="Y124" s="192"/>
      <c r="Z124" s="192"/>
      <c r="AA124" s="192"/>
      <c r="AB124" s="192"/>
      <c r="AC124" s="192"/>
      <c r="AD124" s="192"/>
      <c r="AE124" s="192"/>
      <c r="AF124" s="192"/>
      <c r="AG124" s="192"/>
      <c r="AH124" s="192"/>
      <c r="AI124" s="192"/>
      <c r="AJ124" s="192"/>
      <c r="AK124" s="192"/>
      <c r="AL124" s="192"/>
      <c r="AM124" s="192"/>
      <c r="AN124" s="192"/>
      <c r="AO124" s="192"/>
      <c r="AP124" s="192"/>
      <c r="AQ124" s="192"/>
      <c r="AR124" s="192"/>
      <c r="AS124" s="192"/>
      <c r="AT124" s="192"/>
      <c r="AU124" s="192"/>
      <c r="AV124" s="192"/>
      <c r="AW124" s="192"/>
      <c r="AX124" s="192"/>
      <c r="AY124" s="192"/>
      <c r="AZ124" s="192"/>
    </row>
    <row r="125" spans="1:52">
      <c r="A125" s="196" t="str">
        <f>'[1]danfoss,sagi'!$A125</f>
        <v>DAN082</v>
      </c>
      <c r="B125" s="197" t="str">
        <f>'[1]danfoss,sagi'!$B125</f>
        <v>HNS-C130XMI High Pressure Control Manual</v>
      </c>
      <c r="C125" s="142"/>
      <c r="D125" s="47"/>
      <c r="E125" s="195">
        <f>'[1]danfoss,sagi'!J125</f>
        <v>149.537037037037</v>
      </c>
      <c r="F125" s="201"/>
      <c r="G125" s="192"/>
      <c r="H125" s="192"/>
      <c r="I125" s="192"/>
      <c r="J125" s="192"/>
      <c r="K125" s="192"/>
      <c r="L125" s="192"/>
      <c r="M125" s="192"/>
      <c r="N125" s="192"/>
      <c r="O125" s="192"/>
      <c r="P125" s="192"/>
      <c r="Q125" s="192"/>
      <c r="R125" s="192"/>
      <c r="S125" s="192"/>
      <c r="T125" s="192"/>
      <c r="U125" s="192"/>
      <c r="V125" s="192"/>
      <c r="W125" s="192"/>
      <c r="X125" s="192"/>
      <c r="Y125" s="192"/>
      <c r="Z125" s="192"/>
      <c r="AA125" s="192"/>
      <c r="AB125" s="192"/>
      <c r="AC125" s="192"/>
      <c r="AD125" s="192"/>
      <c r="AE125" s="192"/>
      <c r="AF125" s="192"/>
      <c r="AG125" s="192"/>
      <c r="AH125" s="192"/>
      <c r="AI125" s="192"/>
      <c r="AJ125" s="192"/>
      <c r="AK125" s="192"/>
      <c r="AL125" s="192"/>
      <c r="AM125" s="192"/>
      <c r="AN125" s="192"/>
      <c r="AO125" s="192"/>
      <c r="AP125" s="192"/>
      <c r="AQ125" s="192"/>
      <c r="AR125" s="192"/>
      <c r="AS125" s="192"/>
      <c r="AT125" s="192"/>
      <c r="AU125" s="192"/>
      <c r="AV125" s="192"/>
      <c r="AW125" s="192"/>
      <c r="AX125" s="192"/>
      <c r="AY125" s="192"/>
      <c r="AZ125" s="192"/>
    </row>
    <row r="126" ht="75" customHeight="1" spans="1:52">
      <c r="A126" s="196" t="str">
        <f>'[1]danfoss,sagi'!$A126</f>
        <v>DAN087</v>
      </c>
      <c r="B126" s="197" t="str">
        <f>'[1]danfoss,sagi'!$B126</f>
        <v>SAGINOMIYA RGE-X3R4-7 CONDENSER FAN SPEED CONTROLS</v>
      </c>
      <c r="C126" s="141" t="s">
        <v>525</v>
      </c>
      <c r="D126" s="47"/>
      <c r="E126" s="195">
        <f>'[1]danfoss,sagi'!J126</f>
        <v>1297.52136752137</v>
      </c>
      <c r="F126" s="202"/>
      <c r="G126" s="192"/>
      <c r="H126" s="192"/>
      <c r="I126" s="192"/>
      <c r="J126" s="192"/>
      <c r="K126" s="192"/>
      <c r="L126" s="192"/>
      <c r="M126" s="192"/>
      <c r="N126" s="192"/>
      <c r="O126" s="192"/>
      <c r="P126" s="192"/>
      <c r="Q126" s="192"/>
      <c r="R126" s="192"/>
      <c r="S126" s="192"/>
      <c r="T126" s="192"/>
      <c r="U126" s="192"/>
      <c r="V126" s="192"/>
      <c r="W126" s="192"/>
      <c r="X126" s="192"/>
      <c r="Y126" s="192"/>
      <c r="Z126" s="192"/>
      <c r="AA126" s="192"/>
      <c r="AB126" s="192"/>
      <c r="AC126" s="192"/>
      <c r="AD126" s="192"/>
      <c r="AE126" s="192"/>
      <c r="AF126" s="192"/>
      <c r="AG126" s="192"/>
      <c r="AH126" s="192"/>
      <c r="AI126" s="192"/>
      <c r="AJ126" s="192"/>
      <c r="AK126" s="192"/>
      <c r="AL126" s="192"/>
      <c r="AM126" s="192"/>
      <c r="AN126" s="192"/>
      <c r="AO126" s="192"/>
      <c r="AP126" s="192"/>
      <c r="AQ126" s="192"/>
      <c r="AR126" s="192"/>
      <c r="AS126" s="192"/>
      <c r="AT126" s="192"/>
      <c r="AU126" s="192"/>
      <c r="AV126" s="192"/>
      <c r="AW126" s="192"/>
      <c r="AX126" s="192"/>
      <c r="AY126" s="192"/>
      <c r="AZ126" s="192"/>
    </row>
    <row r="127" spans="1:52">
      <c r="A127" s="196" t="str">
        <f>'[1]danfoss,sagi'!$A127</f>
        <v>DAN088</v>
      </c>
      <c r="B127" s="197" t="str">
        <f>'[1]danfoss,sagi'!$B127</f>
        <v>QCX-1234BHSA Exp.Valve 1.25TON (R22)</v>
      </c>
      <c r="C127" s="203" t="s">
        <v>526</v>
      </c>
      <c r="D127" s="204"/>
      <c r="E127" s="195">
        <f>'[1]danfoss,sagi'!J127</f>
        <v>180.932971014493</v>
      </c>
      <c r="F127" s="201"/>
      <c r="G127" s="192"/>
      <c r="H127" s="192"/>
      <c r="I127" s="192"/>
      <c r="J127" s="192"/>
      <c r="K127" s="192"/>
      <c r="L127" s="192"/>
      <c r="M127" s="192"/>
      <c r="N127" s="192"/>
      <c r="O127" s="192"/>
      <c r="P127" s="192"/>
      <c r="Q127" s="192"/>
      <c r="R127" s="192"/>
      <c r="S127" s="192"/>
      <c r="T127" s="192"/>
      <c r="U127" s="192"/>
      <c r="V127" s="192"/>
      <c r="W127" s="192"/>
      <c r="X127" s="192"/>
      <c r="Y127" s="192"/>
      <c r="Z127" s="192"/>
      <c r="AA127" s="192"/>
      <c r="AB127" s="192"/>
      <c r="AC127" s="192"/>
      <c r="AD127" s="192"/>
      <c r="AE127" s="192"/>
      <c r="AF127" s="192"/>
      <c r="AG127" s="192"/>
      <c r="AH127" s="192"/>
      <c r="AI127" s="192"/>
      <c r="AJ127" s="192"/>
      <c r="AK127" s="192"/>
      <c r="AL127" s="192"/>
      <c r="AM127" s="192"/>
      <c r="AN127" s="192"/>
      <c r="AO127" s="192"/>
      <c r="AP127" s="192"/>
      <c r="AQ127" s="192"/>
      <c r="AR127" s="192"/>
      <c r="AS127" s="192"/>
      <c r="AT127" s="192"/>
      <c r="AU127" s="192"/>
      <c r="AV127" s="192"/>
      <c r="AW127" s="192"/>
      <c r="AX127" s="192"/>
      <c r="AY127" s="192"/>
      <c r="AZ127" s="192"/>
    </row>
    <row r="128" spans="1:52">
      <c r="A128" s="196" t="str">
        <f>'[1]danfoss,sagi'!$A128</f>
        <v>DAN092</v>
      </c>
      <c r="B128" s="197" t="str">
        <f>'[1]danfoss,sagi'!$B128</f>
        <v>QCX-4734BHSA Exp.Valve 4.69TON (R22)</v>
      </c>
      <c r="C128" s="205"/>
      <c r="D128" s="204"/>
      <c r="E128" s="195">
        <f>'[1]danfoss,sagi'!J128</f>
        <v>180.932971014493</v>
      </c>
      <c r="F128" s="201"/>
      <c r="G128" s="192"/>
      <c r="H128" s="192"/>
      <c r="I128" s="192"/>
      <c r="J128" s="192"/>
      <c r="K128" s="192"/>
      <c r="L128" s="192"/>
      <c r="M128" s="192"/>
      <c r="N128" s="192"/>
      <c r="O128" s="192"/>
      <c r="P128" s="192"/>
      <c r="Q128" s="192"/>
      <c r="R128" s="192"/>
      <c r="S128" s="192"/>
      <c r="T128" s="192"/>
      <c r="U128" s="192"/>
      <c r="V128" s="192"/>
      <c r="W128" s="192"/>
      <c r="X128" s="192"/>
      <c r="Y128" s="192"/>
      <c r="Z128" s="192"/>
      <c r="AA128" s="192"/>
      <c r="AB128" s="192"/>
      <c r="AC128" s="192"/>
      <c r="AD128" s="192"/>
      <c r="AE128" s="192"/>
      <c r="AF128" s="192"/>
      <c r="AG128" s="192"/>
      <c r="AH128" s="192"/>
      <c r="AI128" s="192"/>
      <c r="AJ128" s="192"/>
      <c r="AK128" s="192"/>
      <c r="AL128" s="192"/>
      <c r="AM128" s="192"/>
      <c r="AN128" s="192"/>
      <c r="AO128" s="192"/>
      <c r="AP128" s="192"/>
      <c r="AQ128" s="192"/>
      <c r="AR128" s="192"/>
      <c r="AS128" s="192"/>
      <c r="AT128" s="192"/>
      <c r="AU128" s="192"/>
      <c r="AV128" s="192"/>
      <c r="AW128" s="192"/>
      <c r="AX128" s="192"/>
      <c r="AY128" s="192"/>
      <c r="AZ128" s="192"/>
    </row>
    <row r="129" ht="67.5" spans="1:52">
      <c r="A129" s="196" t="str">
        <f>'[1]danfoss,sagi'!$A129</f>
        <v>DAN093</v>
      </c>
      <c r="B129" s="197" t="str">
        <f>'[1]danfoss,sagi'!$B129</f>
        <v>QCX-1034BUSA Exp.Valve 0.99TON (R404A/R507)</v>
      </c>
      <c r="C129" s="206" t="s">
        <v>527</v>
      </c>
      <c r="D129" s="207"/>
      <c r="E129" s="195">
        <f>'[1]danfoss,sagi'!J129</f>
        <v>180.932971014493</v>
      </c>
      <c r="F129" s="201"/>
      <c r="G129" s="192"/>
      <c r="H129" s="192"/>
      <c r="I129" s="192"/>
      <c r="J129" s="192"/>
      <c r="K129" s="192"/>
      <c r="L129" s="192"/>
      <c r="M129" s="192"/>
      <c r="N129" s="192"/>
      <c r="O129" s="192"/>
      <c r="P129" s="192"/>
      <c r="Q129" s="192"/>
      <c r="R129" s="192"/>
      <c r="S129" s="192"/>
      <c r="T129" s="192"/>
      <c r="U129" s="192"/>
      <c r="V129" s="192"/>
      <c r="W129" s="192"/>
      <c r="X129" s="192"/>
      <c r="Y129" s="192"/>
      <c r="Z129" s="192"/>
      <c r="AA129" s="192"/>
      <c r="AB129" s="192"/>
      <c r="AC129" s="192"/>
      <c r="AD129" s="192"/>
      <c r="AE129" s="192"/>
      <c r="AF129" s="192"/>
      <c r="AG129" s="192"/>
      <c r="AH129" s="192"/>
      <c r="AI129" s="192"/>
      <c r="AJ129" s="192"/>
      <c r="AK129" s="192"/>
      <c r="AL129" s="192"/>
      <c r="AM129" s="192"/>
      <c r="AN129" s="192"/>
      <c r="AO129" s="192"/>
      <c r="AP129" s="192"/>
      <c r="AQ129" s="192"/>
      <c r="AR129" s="192"/>
      <c r="AS129" s="192"/>
      <c r="AT129" s="192"/>
      <c r="AU129" s="192"/>
      <c r="AV129" s="192"/>
      <c r="AW129" s="192"/>
      <c r="AX129" s="192"/>
      <c r="AY129" s="192"/>
      <c r="AZ129" s="192"/>
    </row>
    <row r="130" spans="1:52">
      <c r="A130" s="196" t="str">
        <f>'[1]danfoss,sagi'!$A130</f>
        <v>DAN095</v>
      </c>
      <c r="B130" s="197" t="str">
        <f>'[1]danfoss,sagi'!$B130</f>
        <v>QCX-1534BDUSL Exp.Valve 0.98TON (R404A/R507)</v>
      </c>
      <c r="C130" s="208"/>
      <c r="D130" s="207"/>
      <c r="E130" s="195">
        <f>'[1]danfoss,sagi'!J130</f>
        <v>180.932971014493</v>
      </c>
      <c r="F130" s="201"/>
      <c r="G130" s="192"/>
      <c r="H130" s="192"/>
      <c r="I130" s="192"/>
      <c r="J130" s="192"/>
      <c r="K130" s="192"/>
      <c r="L130" s="192"/>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192"/>
      <c r="AR130" s="192"/>
      <c r="AS130" s="192"/>
      <c r="AT130" s="192"/>
      <c r="AU130" s="192"/>
      <c r="AV130" s="192"/>
      <c r="AW130" s="192"/>
      <c r="AX130" s="192"/>
      <c r="AY130" s="192"/>
      <c r="AZ130" s="192"/>
    </row>
    <row r="131" spans="1:52">
      <c r="A131" s="196" t="str">
        <f>'[1]danfoss,sagi'!$A131</f>
        <v>DAN098</v>
      </c>
      <c r="B131" s="197" t="str">
        <f>'[1]danfoss,sagi'!$B131</f>
        <v>RCX-1234BHSA Exp.Valve 1.25TON (R22)</v>
      </c>
      <c r="C131" s="209"/>
      <c r="D131" s="204"/>
      <c r="E131" s="195">
        <f>'[1]danfoss,sagi'!J131</f>
        <v>180.932971014493</v>
      </c>
      <c r="F131" s="201"/>
      <c r="G131" s="192"/>
      <c r="H131" s="192"/>
      <c r="I131" s="192"/>
      <c r="J131" s="192"/>
      <c r="K131" s="192"/>
      <c r="L131" s="192"/>
      <c r="M131" s="192"/>
      <c r="N131" s="192"/>
      <c r="O131" s="192"/>
      <c r="P131" s="192"/>
      <c r="Q131" s="192"/>
      <c r="R131" s="192"/>
      <c r="S131" s="192"/>
      <c r="T131" s="192"/>
      <c r="U131" s="192"/>
      <c r="V131" s="192"/>
      <c r="W131" s="192"/>
      <c r="X131" s="192"/>
      <c r="Y131" s="192"/>
      <c r="Z131" s="192"/>
      <c r="AA131" s="192"/>
      <c r="AB131" s="192"/>
      <c r="AC131" s="192"/>
      <c r="AD131" s="192"/>
      <c r="AE131" s="192"/>
      <c r="AF131" s="192"/>
      <c r="AG131" s="192"/>
      <c r="AH131" s="192"/>
      <c r="AI131" s="192"/>
      <c r="AJ131" s="192"/>
      <c r="AK131" s="192"/>
      <c r="AL131" s="192"/>
      <c r="AM131" s="192"/>
      <c r="AN131" s="192"/>
      <c r="AO131" s="192"/>
      <c r="AP131" s="192"/>
      <c r="AQ131" s="192"/>
      <c r="AR131" s="192"/>
      <c r="AS131" s="192"/>
      <c r="AT131" s="192"/>
      <c r="AU131" s="192"/>
      <c r="AV131" s="192"/>
      <c r="AW131" s="192"/>
      <c r="AX131" s="192"/>
      <c r="AY131" s="192"/>
      <c r="AZ131" s="192"/>
    </row>
    <row r="132" spans="1:52">
      <c r="A132" s="196" t="str">
        <f>'[1]danfoss,sagi'!$A132</f>
        <v>DAN099</v>
      </c>
      <c r="B132" s="197" t="str">
        <f>'[1]danfoss,sagi'!$B132</f>
        <v>RCX-1634BHSA Exp.Valve 1.57TON (R22)</v>
      </c>
      <c r="C132" s="209"/>
      <c r="D132" s="204"/>
      <c r="E132" s="195">
        <f>'[1]danfoss,sagi'!J132</f>
        <v>180.932971014493</v>
      </c>
      <c r="F132" s="201"/>
      <c r="G132" s="192"/>
      <c r="H132" s="192"/>
      <c r="I132" s="192"/>
      <c r="J132" s="192"/>
      <c r="K132" s="192"/>
      <c r="L132" s="192"/>
      <c r="M132" s="192"/>
      <c r="N132" s="192"/>
      <c r="O132" s="192"/>
      <c r="P132" s="192"/>
      <c r="Q132" s="192"/>
      <c r="R132" s="192"/>
      <c r="S132" s="192"/>
      <c r="T132" s="192"/>
      <c r="U132" s="192"/>
      <c r="V132" s="192"/>
      <c r="W132" s="192"/>
      <c r="X132" s="192"/>
      <c r="Y132" s="192"/>
      <c r="Z132" s="192"/>
      <c r="AA132" s="192"/>
      <c r="AB132" s="192"/>
      <c r="AC132" s="192"/>
      <c r="AD132" s="192"/>
      <c r="AE132" s="192"/>
      <c r="AF132" s="192"/>
      <c r="AG132" s="192"/>
      <c r="AH132" s="192"/>
      <c r="AI132" s="192"/>
      <c r="AJ132" s="192"/>
      <c r="AK132" s="192"/>
      <c r="AL132" s="192"/>
      <c r="AM132" s="192"/>
      <c r="AN132" s="192"/>
      <c r="AO132" s="192"/>
      <c r="AP132" s="192"/>
      <c r="AQ132" s="192"/>
      <c r="AR132" s="192"/>
      <c r="AS132" s="192"/>
      <c r="AT132" s="192"/>
      <c r="AU132" s="192"/>
      <c r="AV132" s="192"/>
      <c r="AW132" s="192"/>
      <c r="AX132" s="192"/>
      <c r="AY132" s="192"/>
      <c r="AZ132" s="192"/>
    </row>
    <row r="133" spans="1:52">
      <c r="A133" s="196" t="str">
        <f>'[1]danfoss,sagi'!$A133</f>
        <v>DAN100</v>
      </c>
      <c r="B133" s="197" t="str">
        <f>'[1]danfoss,sagi'!$B133</f>
        <v>RCX-2434BHSA Exp.Valve 2.35TON (R22)</v>
      </c>
      <c r="C133" s="209"/>
      <c r="D133" s="204"/>
      <c r="E133" s="195">
        <f>'[1]danfoss,sagi'!J133</f>
        <v>180.932971014493</v>
      </c>
      <c r="F133" s="201"/>
      <c r="G133" s="192"/>
      <c r="H133" s="192"/>
      <c r="I133" s="192"/>
      <c r="J133" s="192"/>
      <c r="K133" s="192"/>
      <c r="L133" s="192"/>
      <c r="M133" s="192"/>
      <c r="N133" s="192"/>
      <c r="O133" s="192"/>
      <c r="P133" s="192"/>
      <c r="Q133" s="192"/>
      <c r="R133" s="192"/>
      <c r="S133" s="192"/>
      <c r="T133" s="192"/>
      <c r="U133" s="192"/>
      <c r="V133" s="192"/>
      <c r="W133" s="192"/>
      <c r="X133" s="192"/>
      <c r="Y133" s="192"/>
      <c r="Z133" s="192"/>
      <c r="AA133" s="192"/>
      <c r="AB133" s="192"/>
      <c r="AC133" s="192"/>
      <c r="AD133" s="192"/>
      <c r="AE133" s="192"/>
      <c r="AF133" s="192"/>
      <c r="AG133" s="192"/>
      <c r="AH133" s="192"/>
      <c r="AI133" s="192"/>
      <c r="AJ133" s="192"/>
      <c r="AK133" s="192"/>
      <c r="AL133" s="192"/>
      <c r="AM133" s="192"/>
      <c r="AN133" s="192"/>
      <c r="AO133" s="192"/>
      <c r="AP133" s="192"/>
      <c r="AQ133" s="192"/>
      <c r="AR133" s="192"/>
      <c r="AS133" s="192"/>
      <c r="AT133" s="192"/>
      <c r="AU133" s="192"/>
      <c r="AV133" s="192"/>
      <c r="AW133" s="192"/>
      <c r="AX133" s="192"/>
      <c r="AY133" s="192"/>
      <c r="AZ133" s="192"/>
    </row>
    <row r="134" spans="1:52">
      <c r="A134" s="196" t="str">
        <f>'[1]danfoss,sagi'!$A134</f>
        <v>DAN101</v>
      </c>
      <c r="B134" s="197" t="str">
        <f>'[1]danfoss,sagi'!$B134</f>
        <v>RCX-3134BHSA Exp.Valve 3.13TON (R22)</v>
      </c>
      <c r="C134" s="209"/>
      <c r="D134" s="204"/>
      <c r="E134" s="195">
        <f>'[1]danfoss,sagi'!J134</f>
        <v>180.932971014493</v>
      </c>
      <c r="F134" s="201"/>
      <c r="G134" s="192"/>
      <c r="H134" s="192"/>
      <c r="I134" s="192"/>
      <c r="J134" s="192"/>
      <c r="K134" s="192"/>
      <c r="L134" s="192"/>
      <c r="M134" s="192"/>
      <c r="N134" s="192"/>
      <c r="O134" s="192"/>
      <c r="P134" s="192"/>
      <c r="Q134" s="192"/>
      <c r="R134" s="192"/>
      <c r="S134" s="192"/>
      <c r="T134" s="192"/>
      <c r="U134" s="192"/>
      <c r="V134" s="192"/>
      <c r="W134" s="192"/>
      <c r="X134" s="192"/>
      <c r="Y134" s="192"/>
      <c r="Z134" s="192"/>
      <c r="AA134" s="192"/>
      <c r="AB134" s="192"/>
      <c r="AC134" s="192"/>
      <c r="AD134" s="192"/>
      <c r="AE134" s="192"/>
      <c r="AF134" s="192"/>
      <c r="AG134" s="192"/>
      <c r="AH134" s="192"/>
      <c r="AI134" s="192"/>
      <c r="AJ134" s="192"/>
      <c r="AK134" s="192"/>
      <c r="AL134" s="192"/>
      <c r="AM134" s="192"/>
      <c r="AN134" s="192"/>
      <c r="AO134" s="192"/>
      <c r="AP134" s="192"/>
      <c r="AQ134" s="192"/>
      <c r="AR134" s="192"/>
      <c r="AS134" s="192"/>
      <c r="AT134" s="192"/>
      <c r="AU134" s="192"/>
      <c r="AV134" s="192"/>
      <c r="AW134" s="192"/>
      <c r="AX134" s="192"/>
      <c r="AY134" s="192"/>
      <c r="AZ134" s="192"/>
    </row>
    <row r="135" spans="1:6">
      <c r="A135" s="196" t="str">
        <f>'[1]danfoss,sagi'!$A135</f>
        <v>DAN102</v>
      </c>
      <c r="B135" s="197" t="str">
        <f>'[1]danfoss,sagi'!$B135</f>
        <v>RCX-4734BHSA Exp.Valve 4.69TON (R22)</v>
      </c>
      <c r="C135" s="205"/>
      <c r="D135" s="204"/>
      <c r="E135" s="195">
        <f>'[1]danfoss,sagi'!J135</f>
        <v>180.932971014493</v>
      </c>
      <c r="F135" s="201"/>
    </row>
    <row r="136" spans="1:6">
      <c r="A136" s="196" t="str">
        <f>'[1]danfoss,sagi'!$A136</f>
        <v>DAN103</v>
      </c>
      <c r="B136" s="197" t="str">
        <f>'[1]danfoss,sagi'!$B136</f>
        <v>RCX-0834BUSA Exp.Valve 0.78TON (R404A/R507)</v>
      </c>
      <c r="C136" s="206" t="s">
        <v>528</v>
      </c>
      <c r="D136" s="207"/>
      <c r="E136" s="195">
        <f>'[1]danfoss,sagi'!J136</f>
        <v>180.932971014493</v>
      </c>
      <c r="F136" s="201"/>
    </row>
    <row r="137" spans="1:52">
      <c r="A137" s="196" t="str">
        <f>'[1]danfoss,sagi'!$A137</f>
        <v>DAN104</v>
      </c>
      <c r="B137" s="197" t="str">
        <f>'[1]danfoss,sagi'!$B137</f>
        <v>RCX-1034BUSA Exp.Valve 0.99TON (R404A/R507)</v>
      </c>
      <c r="C137" s="208"/>
      <c r="D137" s="207"/>
      <c r="E137" s="195">
        <f>'[1]danfoss,sagi'!J137</f>
        <v>180.932971014493</v>
      </c>
      <c r="F137" s="201"/>
      <c r="G137" s="192"/>
      <c r="H137" s="192"/>
      <c r="I137" s="192"/>
      <c r="J137" s="192"/>
      <c r="K137" s="192"/>
      <c r="L137" s="192"/>
      <c r="M137" s="192"/>
      <c r="N137" s="192"/>
      <c r="O137" s="192"/>
      <c r="P137" s="192"/>
      <c r="Q137" s="192"/>
      <c r="R137" s="192"/>
      <c r="S137" s="192"/>
      <c r="T137" s="192"/>
      <c r="U137" s="192"/>
      <c r="V137" s="192"/>
      <c r="W137" s="192"/>
      <c r="X137" s="192"/>
      <c r="Y137" s="192"/>
      <c r="Z137" s="192"/>
      <c r="AA137" s="192"/>
      <c r="AB137" s="192"/>
      <c r="AC137" s="192"/>
      <c r="AD137" s="192"/>
      <c r="AE137" s="192"/>
      <c r="AF137" s="192"/>
      <c r="AG137" s="192"/>
      <c r="AH137" s="192"/>
      <c r="AI137" s="192"/>
      <c r="AJ137" s="192"/>
      <c r="AK137" s="192"/>
      <c r="AL137" s="192"/>
      <c r="AM137" s="192"/>
      <c r="AN137" s="192"/>
      <c r="AO137" s="192"/>
      <c r="AP137" s="192"/>
      <c r="AQ137" s="192"/>
      <c r="AR137" s="192"/>
      <c r="AS137" s="192"/>
      <c r="AT137" s="192"/>
      <c r="AU137" s="192"/>
      <c r="AV137" s="192"/>
      <c r="AW137" s="192"/>
      <c r="AX137" s="192"/>
      <c r="AY137" s="192"/>
      <c r="AZ137" s="192"/>
    </row>
    <row r="138" spans="1:52">
      <c r="A138" s="196" t="str">
        <f>'[1]danfoss,sagi'!$A138</f>
        <v>DAN105</v>
      </c>
      <c r="B138" s="197" t="str">
        <f>'[1]danfoss,sagi'!$B138</f>
        <v>RCX-1534BUSA Exp.Valve 1.48TON (R404A/R507)</v>
      </c>
      <c r="C138" s="208"/>
      <c r="D138" s="207"/>
      <c r="E138" s="195">
        <f>'[1]danfoss,sagi'!J138</f>
        <v>180.932971014493</v>
      </c>
      <c r="F138" s="201"/>
      <c r="G138" s="192"/>
      <c r="H138" s="192"/>
      <c r="I138" s="192"/>
      <c r="J138" s="192"/>
      <c r="K138" s="192"/>
      <c r="L138" s="192"/>
      <c r="M138" s="192"/>
      <c r="N138" s="192"/>
      <c r="O138" s="192"/>
      <c r="P138" s="192"/>
      <c r="Q138" s="192"/>
      <c r="R138" s="192"/>
      <c r="S138" s="192"/>
      <c r="T138" s="192"/>
      <c r="U138" s="192"/>
      <c r="V138" s="192"/>
      <c r="W138" s="192"/>
      <c r="X138" s="192"/>
      <c r="Y138" s="192"/>
      <c r="Z138" s="192"/>
      <c r="AA138" s="192"/>
      <c r="AB138" s="192"/>
      <c r="AC138" s="192"/>
      <c r="AD138" s="192"/>
      <c r="AE138" s="192"/>
      <c r="AF138" s="192"/>
      <c r="AG138" s="192"/>
      <c r="AH138" s="192"/>
      <c r="AI138" s="192"/>
      <c r="AJ138" s="192"/>
      <c r="AK138" s="192"/>
      <c r="AL138" s="192"/>
      <c r="AM138" s="192"/>
      <c r="AN138" s="192"/>
      <c r="AO138" s="192"/>
      <c r="AP138" s="192"/>
      <c r="AQ138" s="192"/>
      <c r="AR138" s="192"/>
      <c r="AS138" s="192"/>
      <c r="AT138" s="192"/>
      <c r="AU138" s="192"/>
      <c r="AV138" s="192"/>
      <c r="AW138" s="192"/>
      <c r="AX138" s="192"/>
      <c r="AY138" s="192"/>
      <c r="AZ138" s="192"/>
    </row>
    <row r="139" spans="1:52">
      <c r="A139" s="196" t="str">
        <f>'[1]danfoss,sagi'!$A139</f>
        <v>DAN106</v>
      </c>
      <c r="B139" s="197" t="str">
        <f>'[1]danfoss,sagi'!$B139</f>
        <v>RCX-2034BUSA Exp.Valve 1.98TON (R404A/R507)</v>
      </c>
      <c r="C139" s="208"/>
      <c r="D139" s="207"/>
      <c r="E139" s="195">
        <f>'[1]danfoss,sagi'!J139</f>
        <v>180.932971014493</v>
      </c>
      <c r="F139" s="201"/>
      <c r="G139" s="192"/>
      <c r="H139" s="192"/>
      <c r="I139" s="192"/>
      <c r="J139" s="192"/>
      <c r="K139" s="192"/>
      <c r="L139" s="192"/>
      <c r="M139" s="192"/>
      <c r="N139" s="192"/>
      <c r="O139" s="192"/>
      <c r="P139" s="192"/>
      <c r="Q139" s="192"/>
      <c r="R139" s="192"/>
      <c r="S139" s="192"/>
      <c r="T139" s="192"/>
      <c r="U139" s="192"/>
      <c r="V139" s="192"/>
      <c r="W139" s="192"/>
      <c r="X139" s="192"/>
      <c r="Y139" s="192"/>
      <c r="Z139" s="192"/>
      <c r="AA139" s="192"/>
      <c r="AB139" s="192"/>
      <c r="AC139" s="192"/>
      <c r="AD139" s="192"/>
      <c r="AE139" s="192"/>
      <c r="AF139" s="192"/>
      <c r="AG139" s="192"/>
      <c r="AH139" s="192"/>
      <c r="AI139" s="192"/>
      <c r="AJ139" s="192"/>
      <c r="AK139" s="192"/>
      <c r="AL139" s="192"/>
      <c r="AM139" s="192"/>
      <c r="AN139" s="192"/>
      <c r="AO139" s="192"/>
      <c r="AP139" s="192"/>
      <c r="AQ139" s="192"/>
      <c r="AR139" s="192"/>
      <c r="AS139" s="192"/>
      <c r="AT139" s="192"/>
      <c r="AU139" s="192"/>
      <c r="AV139" s="192"/>
      <c r="AW139" s="192"/>
      <c r="AX139" s="192"/>
      <c r="AY139" s="192"/>
      <c r="AZ139" s="192"/>
    </row>
    <row r="140" spans="1:52">
      <c r="A140" s="196" t="str">
        <f>'[1]danfoss,sagi'!$A140</f>
        <v>DAN108</v>
      </c>
      <c r="B140" s="197" t="str">
        <f>'[1]danfoss,sagi'!$B140</f>
        <v>SCX-0645DBHSA Exp.Valve 5.78TON (R22) 1/2"Fx5/8"F</v>
      </c>
      <c r="C140" s="203" t="s">
        <v>529</v>
      </c>
      <c r="D140" s="204"/>
      <c r="E140" s="195">
        <f>'[1]danfoss,sagi'!J140</f>
        <v>235.948275862069</v>
      </c>
      <c r="F140" s="201"/>
      <c r="G140" s="192"/>
      <c r="H140" s="192"/>
      <c r="I140" s="192"/>
      <c r="J140" s="192"/>
      <c r="K140" s="192"/>
      <c r="L140" s="192"/>
      <c r="M140" s="192"/>
      <c r="N140" s="192"/>
      <c r="O140" s="192"/>
      <c r="P140" s="192"/>
      <c r="Q140" s="192"/>
      <c r="R140" s="192"/>
      <c r="S140" s="192"/>
      <c r="T140" s="192"/>
      <c r="U140" s="192"/>
      <c r="V140" s="192"/>
      <c r="W140" s="192"/>
      <c r="X140" s="192"/>
      <c r="Y140" s="192"/>
      <c r="Z140" s="192"/>
      <c r="AA140" s="192"/>
      <c r="AB140" s="192"/>
      <c r="AC140" s="192"/>
      <c r="AD140" s="192"/>
      <c r="AE140" s="192"/>
      <c r="AF140" s="192"/>
      <c r="AG140" s="192"/>
      <c r="AH140" s="192"/>
      <c r="AI140" s="192"/>
      <c r="AJ140" s="192"/>
      <c r="AK140" s="192"/>
      <c r="AL140" s="192"/>
      <c r="AM140" s="192"/>
      <c r="AN140" s="192"/>
      <c r="AO140" s="192"/>
      <c r="AP140" s="192"/>
      <c r="AQ140" s="192"/>
      <c r="AR140" s="192"/>
      <c r="AS140" s="192"/>
      <c r="AT140" s="192"/>
      <c r="AU140" s="192"/>
      <c r="AV140" s="192"/>
      <c r="AW140" s="192"/>
      <c r="AX140" s="192"/>
      <c r="AY140" s="192"/>
      <c r="AZ140" s="192"/>
    </row>
    <row r="141" spans="1:52">
      <c r="A141" s="196" t="str">
        <f>'[1]danfoss,sagi'!$A141</f>
        <v>DAN109</v>
      </c>
      <c r="B141" s="197" t="str">
        <f>'[1]danfoss,sagi'!$B141</f>
        <v>SCX-0845DBHSA Exp.Valve 8.05TON (R22) 1/2"Fx5/8"F</v>
      </c>
      <c r="C141" s="209"/>
      <c r="D141" s="204"/>
      <c r="E141" s="195">
        <f>'[1]danfoss,sagi'!J141</f>
        <v>235.948275862069</v>
      </c>
      <c r="F141" s="201"/>
      <c r="G141" s="192"/>
      <c r="H141" s="192"/>
      <c r="I141" s="192"/>
      <c r="J141" s="192"/>
      <c r="K141" s="192"/>
      <c r="L141" s="192"/>
      <c r="M141" s="192"/>
      <c r="N141" s="192"/>
      <c r="O141" s="192"/>
      <c r="P141" s="192"/>
      <c r="Q141" s="192"/>
      <c r="R141" s="192"/>
      <c r="S141" s="192"/>
      <c r="T141" s="192"/>
      <c r="U141" s="192"/>
      <c r="V141" s="192"/>
      <c r="W141" s="192"/>
      <c r="X141" s="192"/>
      <c r="Y141" s="192"/>
      <c r="Z141" s="192"/>
      <c r="AA141" s="192"/>
      <c r="AB141" s="192"/>
      <c r="AC141" s="192"/>
      <c r="AD141" s="192"/>
      <c r="AE141" s="192"/>
      <c r="AF141" s="192"/>
      <c r="AG141" s="192"/>
      <c r="AH141" s="192"/>
      <c r="AI141" s="192"/>
      <c r="AJ141" s="192"/>
      <c r="AK141" s="192"/>
      <c r="AL141" s="192"/>
      <c r="AM141" s="192"/>
      <c r="AN141" s="192"/>
      <c r="AO141" s="192"/>
      <c r="AP141" s="192"/>
      <c r="AQ141" s="192"/>
      <c r="AR141" s="192"/>
      <c r="AS141" s="192"/>
      <c r="AT141" s="192"/>
      <c r="AU141" s="192"/>
      <c r="AV141" s="192"/>
      <c r="AW141" s="192"/>
      <c r="AX141" s="192"/>
      <c r="AY141" s="192"/>
      <c r="AZ141" s="192"/>
    </row>
    <row r="142" spans="1:52">
      <c r="A142" s="196" t="str">
        <f>'[1]danfoss,sagi'!$A142</f>
        <v>DAN110</v>
      </c>
      <c r="B142" s="197" t="str">
        <f>'[1]danfoss,sagi'!$B142</f>
        <v>SCX-1057DBHSA Exp.Valve 10.1TON (R22) 5/8"S x 7/8"S</v>
      </c>
      <c r="C142" s="209"/>
      <c r="D142" s="204"/>
      <c r="E142" s="195">
        <f>'[1]danfoss,sagi'!J142</f>
        <v>235.948275862069</v>
      </c>
      <c r="F142" s="201"/>
      <c r="G142" s="192"/>
      <c r="H142" s="192"/>
      <c r="I142" s="192"/>
      <c r="J142" s="192"/>
      <c r="K142" s="192"/>
      <c r="L142" s="192"/>
      <c r="M142" s="192"/>
      <c r="N142" s="192"/>
      <c r="O142" s="192"/>
      <c r="P142" s="192"/>
      <c r="Q142" s="192"/>
      <c r="R142" s="192"/>
      <c r="S142" s="192"/>
      <c r="T142" s="192"/>
      <c r="U142" s="192"/>
      <c r="V142" s="192"/>
      <c r="W142" s="192"/>
      <c r="X142" s="192"/>
      <c r="Y142" s="192"/>
      <c r="Z142" s="192"/>
      <c r="AA142" s="192"/>
      <c r="AB142" s="192"/>
      <c r="AC142" s="192"/>
      <c r="AD142" s="192"/>
      <c r="AE142" s="192"/>
      <c r="AF142" s="192"/>
      <c r="AG142" s="192"/>
      <c r="AH142" s="192"/>
      <c r="AI142" s="192"/>
      <c r="AJ142" s="192"/>
      <c r="AK142" s="192"/>
      <c r="AL142" s="192"/>
      <c r="AM142" s="192"/>
      <c r="AN142" s="192"/>
      <c r="AO142" s="192"/>
      <c r="AP142" s="192"/>
      <c r="AQ142" s="192"/>
      <c r="AR142" s="192"/>
      <c r="AS142" s="192"/>
      <c r="AT142" s="192"/>
      <c r="AU142" s="192"/>
      <c r="AV142" s="192"/>
      <c r="AW142" s="192"/>
      <c r="AX142" s="192"/>
      <c r="AY142" s="192"/>
      <c r="AZ142" s="192"/>
    </row>
    <row r="143" spans="1:52">
      <c r="A143" s="196" t="str">
        <f>'[1]danfoss,sagi'!$A143</f>
        <v>DAN111</v>
      </c>
      <c r="B143" s="197" t="str">
        <f>'[1]danfoss,sagi'!$B143</f>
        <v>SCX-1257DBHSA Exp.Valve 12.1TON (R22) 5/8"S x 7/8"S</v>
      </c>
      <c r="C143" s="209"/>
      <c r="D143" s="204"/>
      <c r="E143" s="195">
        <f>'[1]danfoss,sagi'!J143</f>
        <v>235.948275862069</v>
      </c>
      <c r="F143" s="201"/>
      <c r="G143" s="192"/>
      <c r="H143" s="192"/>
      <c r="I143" s="192"/>
      <c r="J143" s="192"/>
      <c r="K143" s="192"/>
      <c r="L143" s="192"/>
      <c r="M143" s="192"/>
      <c r="N143" s="192"/>
      <c r="O143" s="192"/>
      <c r="P143" s="192"/>
      <c r="Q143" s="192"/>
      <c r="R143" s="192"/>
      <c r="S143" s="192"/>
      <c r="T143" s="192"/>
      <c r="U143" s="192"/>
      <c r="V143" s="192"/>
      <c r="W143" s="192"/>
      <c r="X143" s="192"/>
      <c r="Y143" s="192"/>
      <c r="Z143" s="192"/>
      <c r="AA143" s="192"/>
      <c r="AB143" s="192"/>
      <c r="AC143" s="192"/>
      <c r="AD143" s="192"/>
      <c r="AE143" s="192"/>
      <c r="AF143" s="192"/>
      <c r="AG143" s="192"/>
      <c r="AH143" s="192"/>
      <c r="AI143" s="192"/>
      <c r="AJ143" s="192"/>
      <c r="AK143" s="192"/>
      <c r="AL143" s="192"/>
      <c r="AM143" s="192"/>
      <c r="AN143" s="192"/>
      <c r="AO143" s="192"/>
      <c r="AP143" s="192"/>
      <c r="AQ143" s="192"/>
      <c r="AR143" s="192"/>
      <c r="AS143" s="192"/>
      <c r="AT143" s="192"/>
      <c r="AU143" s="192"/>
      <c r="AV143" s="192"/>
      <c r="AW143" s="192"/>
      <c r="AX143" s="192"/>
      <c r="AY143" s="192"/>
      <c r="AZ143" s="192"/>
    </row>
    <row r="144" spans="1:6">
      <c r="A144" s="196" t="str">
        <f>'[1]danfoss,sagi'!$A144</f>
        <v>DAN112</v>
      </c>
      <c r="B144" s="197" t="str">
        <f>'[1]danfoss,sagi'!$B144</f>
        <v>SCX-1457DBHSA Exp.Valve 14.4TON (R22) 5/8"S x 7/8"S</v>
      </c>
      <c r="C144" s="205"/>
      <c r="D144" s="204"/>
      <c r="E144" s="195">
        <f>'[1]danfoss,sagi'!J144</f>
        <v>235.948275862069</v>
      </c>
      <c r="F144" s="201"/>
    </row>
    <row r="145" spans="1:52">
      <c r="A145" s="196" t="str">
        <f>'[1]danfoss,sagi'!$A145</f>
        <v>DAN114</v>
      </c>
      <c r="B145" s="197" t="str">
        <f>'[1]danfoss,sagi'!$B145</f>
        <v>SCX-0545DBUSA Exp.Valve 5.08TON (R404A/R507) 1/2"Fx5/8"F</v>
      </c>
      <c r="C145" s="208"/>
      <c r="D145" s="207"/>
      <c r="E145" s="195">
        <f>'[1]danfoss,sagi'!J145</f>
        <v>235.948275862069</v>
      </c>
      <c r="F145" s="201"/>
      <c r="G145" s="192"/>
      <c r="H145" s="192"/>
      <c r="I145" s="192"/>
      <c r="J145" s="192"/>
      <c r="K145" s="192"/>
      <c r="L145" s="192"/>
      <c r="M145" s="192"/>
      <c r="N145" s="192"/>
      <c r="O145" s="192"/>
      <c r="P145" s="192"/>
      <c r="Q145" s="192"/>
      <c r="R145" s="192"/>
      <c r="S145" s="192"/>
      <c r="T145" s="192"/>
      <c r="U145" s="192"/>
      <c r="V145" s="192"/>
      <c r="W145" s="192"/>
      <c r="X145" s="192"/>
      <c r="Y145" s="192"/>
      <c r="Z145" s="192"/>
      <c r="AA145" s="192"/>
      <c r="AB145" s="192"/>
      <c r="AC145" s="192"/>
      <c r="AD145" s="192"/>
      <c r="AE145" s="192"/>
      <c r="AF145" s="192"/>
      <c r="AG145" s="192"/>
      <c r="AH145" s="192"/>
      <c r="AI145" s="192"/>
      <c r="AJ145" s="192"/>
      <c r="AK145" s="192"/>
      <c r="AL145" s="192"/>
      <c r="AM145" s="192"/>
      <c r="AN145" s="192"/>
      <c r="AO145" s="192"/>
      <c r="AP145" s="192"/>
      <c r="AQ145" s="192"/>
      <c r="AR145" s="192"/>
      <c r="AS145" s="192"/>
      <c r="AT145" s="192"/>
      <c r="AU145" s="192"/>
      <c r="AV145" s="192"/>
      <c r="AW145" s="192"/>
      <c r="AX145" s="192"/>
      <c r="AY145" s="192"/>
      <c r="AZ145" s="192"/>
    </row>
    <row r="146" spans="1:52">
      <c r="A146" s="196" t="str">
        <f>'[1]danfoss,sagi'!$A146</f>
        <v>DAN116</v>
      </c>
      <c r="B146" s="197" t="str">
        <f>'[1]danfoss,sagi'!$B146</f>
        <v>SCX-0857DUSA Exp.Valve 7.66TON (R404A/R507) 5/8"S x 7/8"S</v>
      </c>
      <c r="C146" s="208"/>
      <c r="D146" s="207"/>
      <c r="E146" s="195">
        <f>'[1]danfoss,sagi'!J146</f>
        <v>235.948275862069</v>
      </c>
      <c r="F146" s="201"/>
      <c r="G146" s="192"/>
      <c r="H146" s="192"/>
      <c r="I146" s="192"/>
      <c r="J146" s="192"/>
      <c r="K146" s="192"/>
      <c r="L146" s="192"/>
      <c r="M146" s="192"/>
      <c r="N146" s="192"/>
      <c r="O146" s="192"/>
      <c r="P146" s="192"/>
      <c r="Q146" s="192"/>
      <c r="R146" s="192"/>
      <c r="S146" s="192"/>
      <c r="T146" s="192"/>
      <c r="U146" s="192"/>
      <c r="V146" s="192"/>
      <c r="W146" s="192"/>
      <c r="X146" s="192"/>
      <c r="Y146" s="192"/>
      <c r="Z146" s="192"/>
      <c r="AA146" s="192"/>
      <c r="AB146" s="192"/>
      <c r="AC146" s="192"/>
      <c r="AD146" s="192"/>
      <c r="AE146" s="192"/>
      <c r="AF146" s="192"/>
      <c r="AG146" s="192"/>
      <c r="AH146" s="192"/>
      <c r="AI146" s="192"/>
      <c r="AJ146" s="192"/>
      <c r="AK146" s="192"/>
      <c r="AL146" s="192"/>
      <c r="AM146" s="192"/>
      <c r="AN146" s="192"/>
      <c r="AO146" s="192"/>
      <c r="AP146" s="192"/>
      <c r="AQ146" s="192"/>
      <c r="AR146" s="192"/>
      <c r="AS146" s="192"/>
      <c r="AT146" s="192"/>
      <c r="AU146" s="192"/>
      <c r="AV146" s="192"/>
      <c r="AW146" s="192"/>
      <c r="AX146" s="192"/>
      <c r="AY146" s="192"/>
      <c r="AZ146" s="192"/>
    </row>
    <row r="147" ht="20" customHeight="1" spans="1:52">
      <c r="A147" s="196" t="str">
        <f>'[1]danfoss,sagi'!$A147</f>
        <v>DAN117</v>
      </c>
      <c r="B147" s="197" t="str">
        <f>'[1]danfoss,sagi'!$B147</f>
        <v>SCX-0957DUSA Exp.Valve 9.06TON (R404A/R507) 5/8"S x 7/8"S</v>
      </c>
      <c r="C147" s="210"/>
      <c r="D147" s="207"/>
      <c r="E147" s="195">
        <f>'[1]danfoss,sagi'!J147</f>
        <v>235.948275862069</v>
      </c>
      <c r="F147" s="201"/>
      <c r="G147" s="192"/>
      <c r="H147" s="192"/>
      <c r="I147" s="192"/>
      <c r="J147" s="192"/>
      <c r="K147" s="192"/>
      <c r="L147" s="192"/>
      <c r="M147" s="192"/>
      <c r="N147" s="192"/>
      <c r="O147" s="192"/>
      <c r="P147" s="192"/>
      <c r="Q147" s="192"/>
      <c r="R147" s="192"/>
      <c r="S147" s="192"/>
      <c r="T147" s="192"/>
      <c r="U147" s="192"/>
      <c r="V147" s="192"/>
      <c r="W147" s="192"/>
      <c r="X147" s="192"/>
      <c r="Y147" s="192"/>
      <c r="Z147" s="192"/>
      <c r="AA147" s="192"/>
      <c r="AB147" s="192"/>
      <c r="AC147" s="192"/>
      <c r="AD147" s="192"/>
      <c r="AE147" s="192"/>
      <c r="AF147" s="192"/>
      <c r="AG147" s="192"/>
      <c r="AH147" s="192"/>
      <c r="AI147" s="192"/>
      <c r="AJ147" s="192"/>
      <c r="AK147" s="192"/>
      <c r="AL147" s="192"/>
      <c r="AM147" s="192"/>
      <c r="AN147" s="192"/>
      <c r="AO147" s="192"/>
      <c r="AP147" s="192"/>
      <c r="AQ147" s="192"/>
      <c r="AR147" s="192"/>
      <c r="AS147" s="192"/>
      <c r="AT147" s="192"/>
      <c r="AU147" s="192"/>
      <c r="AV147" s="192"/>
      <c r="AW147" s="192"/>
      <c r="AX147" s="192"/>
      <c r="AY147" s="192"/>
      <c r="AZ147" s="192"/>
    </row>
    <row r="148" ht="22.5" spans="1:52">
      <c r="A148" s="196" t="str">
        <f>'[1]danfoss,sagi'!$A148</f>
        <v>DAN117.1</v>
      </c>
      <c r="B148" s="197" t="str">
        <f>'[1]danfoss,sagi'!$B148</f>
        <v>AWR-2510GLW 1" Water Regulating Valve saginomiya</v>
      </c>
      <c r="C148" s="208" t="s">
        <v>530</v>
      </c>
      <c r="D148" s="207"/>
      <c r="E148" s="195" t="str">
        <f>'[1]danfoss,sagi'!J148</f>
        <v>~</v>
      </c>
      <c r="F148" s="211"/>
      <c r="G148" s="192"/>
      <c r="H148" s="192"/>
      <c r="I148" s="192"/>
      <c r="J148" s="192"/>
      <c r="K148" s="192"/>
      <c r="L148" s="192"/>
      <c r="M148" s="192"/>
      <c r="N148" s="192"/>
      <c r="O148" s="192"/>
      <c r="P148" s="192"/>
      <c r="Q148" s="192"/>
      <c r="R148" s="192"/>
      <c r="S148" s="192"/>
      <c r="T148" s="192"/>
      <c r="U148" s="192"/>
      <c r="V148" s="192"/>
      <c r="W148" s="192"/>
      <c r="X148" s="192"/>
      <c r="Y148" s="192"/>
      <c r="Z148" s="192"/>
      <c r="AA148" s="192"/>
      <c r="AB148" s="192"/>
      <c r="AC148" s="192"/>
      <c r="AD148" s="192"/>
      <c r="AE148" s="192"/>
      <c r="AF148" s="192"/>
      <c r="AG148" s="192"/>
      <c r="AH148" s="192"/>
      <c r="AI148" s="192"/>
      <c r="AJ148" s="192"/>
      <c r="AK148" s="192"/>
      <c r="AL148" s="192"/>
      <c r="AM148" s="192"/>
      <c r="AN148" s="192"/>
      <c r="AO148" s="192"/>
      <c r="AP148" s="192"/>
      <c r="AQ148" s="192"/>
      <c r="AR148" s="192"/>
      <c r="AS148" s="192"/>
      <c r="AT148" s="192"/>
      <c r="AU148" s="192"/>
      <c r="AV148" s="192"/>
      <c r="AW148" s="192"/>
      <c r="AX148" s="192"/>
      <c r="AY148" s="192"/>
      <c r="AZ148" s="192"/>
    </row>
    <row r="149" ht="22.9" customHeight="1" spans="1:52">
      <c r="A149" s="196" t="str">
        <f>'[1]danfoss,sagi'!$A149</f>
        <v>DAN118</v>
      </c>
      <c r="B149" s="197" t="str">
        <f>'[1]danfoss,sagi'!$B149</f>
        <v>INX-2203DUL-Q61 Valve</v>
      </c>
      <c r="C149" s="212" t="s">
        <v>531</v>
      </c>
      <c r="D149" s="213"/>
      <c r="E149" s="195" t="str">
        <f>'[1]danfoss,sagi'!J149</f>
        <v>~</v>
      </c>
      <c r="F149" s="211"/>
      <c r="G149" s="192"/>
      <c r="H149" s="192"/>
      <c r="I149" s="192"/>
      <c r="J149" s="192"/>
      <c r="K149" s="192"/>
      <c r="L149" s="192"/>
      <c r="M149" s="192"/>
      <c r="N149" s="192"/>
      <c r="O149" s="192"/>
      <c r="P149" s="192"/>
      <c r="Q149" s="192"/>
      <c r="R149" s="192"/>
      <c r="S149" s="192"/>
      <c r="T149" s="192"/>
      <c r="U149" s="192"/>
      <c r="V149" s="192"/>
      <c r="W149" s="192"/>
      <c r="X149" s="192"/>
      <c r="Y149" s="192"/>
      <c r="Z149" s="192"/>
      <c r="AA149" s="192"/>
      <c r="AB149" s="192"/>
      <c r="AC149" s="192"/>
      <c r="AD149" s="192"/>
      <c r="AE149" s="192"/>
      <c r="AF149" s="192"/>
      <c r="AG149" s="192"/>
      <c r="AH149" s="192"/>
      <c r="AI149" s="192"/>
      <c r="AJ149" s="192"/>
      <c r="AK149" s="192"/>
      <c r="AL149" s="192"/>
      <c r="AM149" s="192"/>
      <c r="AN149" s="192"/>
      <c r="AO149" s="192"/>
      <c r="AP149" s="192"/>
      <c r="AQ149" s="192"/>
      <c r="AR149" s="192"/>
      <c r="AS149" s="192"/>
      <c r="AT149" s="192"/>
      <c r="AU149" s="192"/>
      <c r="AV149" s="192"/>
      <c r="AW149" s="192"/>
      <c r="AX149" s="192"/>
      <c r="AY149" s="192"/>
      <c r="AZ149" s="192"/>
    </row>
    <row r="150" ht="22.9" customHeight="1" spans="1:52">
      <c r="A150" s="196" t="str">
        <f>'[1]danfoss,sagi'!$A150</f>
        <v>DAN119</v>
      </c>
      <c r="B150" s="197" t="str">
        <f>'[1]danfoss,sagi'!$B150</f>
        <v>INX-2208DUL-Q63 Valve</v>
      </c>
      <c r="C150" s="214"/>
      <c r="D150" s="213"/>
      <c r="E150" s="195" t="str">
        <f>'[1]danfoss,sagi'!J150</f>
        <v>~</v>
      </c>
      <c r="F150" s="215"/>
      <c r="G150" s="192"/>
      <c r="H150" s="192"/>
      <c r="I150" s="192"/>
      <c r="J150" s="192"/>
      <c r="K150" s="192"/>
      <c r="L150" s="192"/>
      <c r="M150" s="192"/>
      <c r="N150" s="192"/>
      <c r="O150" s="192"/>
      <c r="P150" s="192"/>
      <c r="Q150" s="192"/>
      <c r="R150" s="192"/>
      <c r="S150" s="192"/>
      <c r="T150" s="192"/>
      <c r="U150" s="192"/>
      <c r="V150" s="192"/>
      <c r="W150" s="192"/>
      <c r="X150" s="192"/>
      <c r="Y150" s="192"/>
      <c r="Z150" s="192"/>
      <c r="AA150" s="192"/>
      <c r="AB150" s="192"/>
      <c r="AC150" s="192"/>
      <c r="AD150" s="192"/>
      <c r="AE150" s="192"/>
      <c r="AF150" s="192"/>
      <c r="AG150" s="192"/>
      <c r="AH150" s="192"/>
      <c r="AI150" s="192"/>
      <c r="AJ150" s="192"/>
      <c r="AK150" s="192"/>
      <c r="AL150" s="192"/>
      <c r="AM150" s="192"/>
      <c r="AN150" s="192"/>
      <c r="AO150" s="192"/>
      <c r="AP150" s="192"/>
      <c r="AQ150" s="192"/>
      <c r="AR150" s="192"/>
      <c r="AS150" s="192"/>
      <c r="AT150" s="192"/>
      <c r="AU150" s="192"/>
      <c r="AV150" s="192"/>
      <c r="AW150" s="192"/>
      <c r="AX150" s="192"/>
      <c r="AY150" s="192"/>
      <c r="AZ150" s="192"/>
    </row>
    <row r="151" ht="42" customHeight="1" spans="1:52">
      <c r="A151" s="196">
        <f>'[1]danfoss,sagi'!$A151</f>
        <v>0</v>
      </c>
      <c r="B151" s="197" t="str">
        <f>'[1]danfoss,sagi'!$B151</f>
        <v>CFE-SC10B-001 Saginomiya digital pressure control</v>
      </c>
      <c r="C151" s="141" t="s">
        <v>532</v>
      </c>
      <c r="D151" s="47"/>
      <c r="E151" s="195" t="str">
        <f>'[1]danfoss,sagi'!J151</f>
        <v>~</v>
      </c>
      <c r="F151" s="201"/>
      <c r="G151" s="192"/>
      <c r="H151" s="192"/>
      <c r="I151" s="192"/>
      <c r="J151" s="192"/>
      <c r="K151" s="192"/>
      <c r="L151" s="192"/>
      <c r="M151" s="192"/>
      <c r="N151" s="192"/>
      <c r="O151" s="192"/>
      <c r="P151" s="192"/>
      <c r="Q151" s="192"/>
      <c r="R151" s="192"/>
      <c r="S151" s="192"/>
      <c r="T151" s="192"/>
      <c r="U151" s="192"/>
      <c r="V151" s="192"/>
      <c r="W151" s="192"/>
      <c r="X151" s="192"/>
      <c r="Y151" s="192"/>
      <c r="Z151" s="192"/>
      <c r="AA151" s="192"/>
      <c r="AB151" s="192"/>
      <c r="AC151" s="192"/>
      <c r="AD151" s="192"/>
      <c r="AE151" s="192"/>
      <c r="AF151" s="192"/>
      <c r="AG151" s="192"/>
      <c r="AH151" s="192"/>
      <c r="AI151" s="192"/>
      <c r="AJ151" s="192"/>
      <c r="AK151" s="192"/>
      <c r="AL151" s="192"/>
      <c r="AM151" s="192"/>
      <c r="AN151" s="192"/>
      <c r="AO151" s="192"/>
      <c r="AP151" s="192"/>
      <c r="AQ151" s="192"/>
      <c r="AR151" s="192"/>
      <c r="AS151" s="192"/>
      <c r="AT151" s="192"/>
      <c r="AU151" s="192"/>
      <c r="AV151" s="192"/>
      <c r="AW151" s="192"/>
      <c r="AX151" s="192"/>
      <c r="AY151" s="192"/>
      <c r="AZ151" s="192"/>
    </row>
    <row r="152" ht="39" customHeight="1" spans="1:52">
      <c r="A152" s="196">
        <f>'[1]danfoss,sagi'!$A152</f>
        <v>0</v>
      </c>
      <c r="B152" s="197" t="str">
        <f>'[1]danfoss,sagi'!$B152</f>
        <v>CFE-SC35B-001 Saginomiya digital pressure control</v>
      </c>
      <c r="C152" s="143"/>
      <c r="D152" s="47"/>
      <c r="E152" s="195" t="str">
        <f>'[1]danfoss,sagi'!J152</f>
        <v>~</v>
      </c>
      <c r="F152" s="201"/>
      <c r="G152" s="192"/>
      <c r="H152" s="192"/>
      <c r="I152" s="192"/>
      <c r="J152" s="192"/>
      <c r="K152" s="192"/>
      <c r="L152" s="192"/>
      <c r="M152" s="192"/>
      <c r="N152" s="192"/>
      <c r="O152" s="192"/>
      <c r="P152" s="192"/>
      <c r="Q152" s="192"/>
      <c r="R152" s="192"/>
      <c r="S152" s="192"/>
      <c r="T152" s="192"/>
      <c r="U152" s="192"/>
      <c r="V152" s="192"/>
      <c r="W152" s="192"/>
      <c r="X152" s="192"/>
      <c r="Y152" s="192"/>
      <c r="Z152" s="192"/>
      <c r="AA152" s="192"/>
      <c r="AB152" s="192"/>
      <c r="AC152" s="192"/>
      <c r="AD152" s="192"/>
      <c r="AE152" s="192"/>
      <c r="AF152" s="192"/>
      <c r="AG152" s="192"/>
      <c r="AH152" s="192"/>
      <c r="AI152" s="192"/>
      <c r="AJ152" s="192"/>
      <c r="AK152" s="192"/>
      <c r="AL152" s="192"/>
      <c r="AM152" s="192"/>
      <c r="AN152" s="192"/>
      <c r="AO152" s="192"/>
      <c r="AP152" s="192"/>
      <c r="AQ152" s="192"/>
      <c r="AR152" s="192"/>
      <c r="AS152" s="192"/>
      <c r="AT152" s="192"/>
      <c r="AU152" s="192"/>
      <c r="AV152" s="192"/>
      <c r="AW152" s="192"/>
      <c r="AX152" s="192"/>
      <c r="AY152" s="192"/>
      <c r="AZ152" s="192"/>
    </row>
    <row r="153" spans="1:52">
      <c r="A153" s="196" t="str">
        <f>'[1]danfoss,sagi'!$A153</f>
        <v>DAN120</v>
      </c>
      <c r="B153" s="197" t="str">
        <f>'[1]danfoss,sagi'!$B153</f>
        <v>Korea HJ-01 Vibration hose 3/8"</v>
      </c>
      <c r="C153" s="47" t="s">
        <v>533</v>
      </c>
      <c r="D153" s="47"/>
      <c r="E153" s="195">
        <f>'[1]danfoss,sagi'!J153</f>
        <v>44.4318181818182</v>
      </c>
      <c r="F153" s="211"/>
      <c r="G153" s="192"/>
      <c r="H153" s="192"/>
      <c r="I153" s="192"/>
      <c r="J153" s="192"/>
      <c r="K153" s="192"/>
      <c r="L153" s="192"/>
      <c r="M153" s="192"/>
      <c r="N153" s="192"/>
      <c r="O153" s="192"/>
      <c r="P153" s="192"/>
      <c r="Q153" s="192"/>
      <c r="R153" s="192"/>
      <c r="S153" s="192"/>
      <c r="T153" s="192"/>
      <c r="U153" s="192"/>
      <c r="V153" s="192"/>
      <c r="W153" s="192"/>
      <c r="X153" s="192"/>
      <c r="Y153" s="192"/>
      <c r="Z153" s="192"/>
      <c r="AA153" s="192"/>
      <c r="AB153" s="192"/>
      <c r="AC153" s="192"/>
      <c r="AD153" s="192"/>
      <c r="AE153" s="192"/>
      <c r="AF153" s="192"/>
      <c r="AG153" s="192"/>
      <c r="AH153" s="192"/>
      <c r="AI153" s="192"/>
      <c r="AJ153" s="192"/>
      <c r="AK153" s="192"/>
      <c r="AL153" s="192"/>
      <c r="AM153" s="192"/>
      <c r="AN153" s="192"/>
      <c r="AO153" s="192"/>
      <c r="AP153" s="192"/>
      <c r="AQ153" s="192"/>
      <c r="AR153" s="192"/>
      <c r="AS153" s="192"/>
      <c r="AT153" s="192"/>
      <c r="AU153" s="192"/>
      <c r="AV153" s="192"/>
      <c r="AW153" s="192"/>
      <c r="AX153" s="192"/>
      <c r="AY153" s="192"/>
      <c r="AZ153" s="192"/>
    </row>
    <row r="154" spans="1:52">
      <c r="A154" s="196" t="str">
        <f>'[1]danfoss,sagi'!$A154</f>
        <v>DAN121</v>
      </c>
      <c r="B154" s="197" t="str">
        <f>'[1]danfoss,sagi'!$B154</f>
        <v>Korea HJ-02 Vibration hose 1/2"</v>
      </c>
      <c r="C154" s="47"/>
      <c r="D154" s="47"/>
      <c r="E154" s="195">
        <f>'[1]danfoss,sagi'!J154</f>
        <v>48.4027777777778</v>
      </c>
      <c r="F154" s="216"/>
      <c r="G154" s="192"/>
      <c r="H154" s="192"/>
      <c r="I154" s="192"/>
      <c r="J154" s="192"/>
      <c r="K154" s="192"/>
      <c r="L154" s="192"/>
      <c r="M154" s="192"/>
      <c r="N154" s="192"/>
      <c r="O154" s="192"/>
      <c r="P154" s="192"/>
      <c r="Q154" s="192"/>
      <c r="R154" s="192"/>
      <c r="S154" s="192"/>
      <c r="T154" s="192"/>
      <c r="U154" s="192"/>
      <c r="V154" s="192"/>
      <c r="W154" s="192"/>
      <c r="X154" s="192"/>
      <c r="Y154" s="192"/>
      <c r="Z154" s="192"/>
      <c r="AA154" s="192"/>
      <c r="AB154" s="192"/>
      <c r="AC154" s="192"/>
      <c r="AD154" s="192"/>
      <c r="AE154" s="192"/>
      <c r="AF154" s="192"/>
      <c r="AG154" s="192"/>
      <c r="AH154" s="192"/>
      <c r="AI154" s="192"/>
      <c r="AJ154" s="192"/>
      <c r="AK154" s="192"/>
      <c r="AL154" s="192"/>
      <c r="AM154" s="192"/>
      <c r="AN154" s="192"/>
      <c r="AO154" s="192"/>
      <c r="AP154" s="192"/>
      <c r="AQ154" s="192"/>
      <c r="AR154" s="192"/>
      <c r="AS154" s="192"/>
      <c r="AT154" s="192"/>
      <c r="AU154" s="192"/>
      <c r="AV154" s="192"/>
      <c r="AW154" s="192"/>
      <c r="AX154" s="192"/>
      <c r="AY154" s="192"/>
      <c r="AZ154" s="192"/>
    </row>
    <row r="155" spans="1:52">
      <c r="A155" s="196" t="str">
        <f>'[1]danfoss,sagi'!$A155</f>
        <v>DAN122</v>
      </c>
      <c r="B155" s="197" t="str">
        <f>'[1]danfoss,sagi'!$B155</f>
        <v>Korea HJ-03 Vibration hose 5/8"</v>
      </c>
      <c r="C155" s="47"/>
      <c r="D155" s="47"/>
      <c r="E155" s="195">
        <f>'[1]danfoss,sagi'!J155</f>
        <v>51.9444444444444</v>
      </c>
      <c r="F155" s="216"/>
      <c r="G155" s="192"/>
      <c r="H155" s="192"/>
      <c r="I155" s="192"/>
      <c r="J155" s="192"/>
      <c r="K155" s="192"/>
      <c r="L155" s="192"/>
      <c r="M155" s="192"/>
      <c r="N155" s="192"/>
      <c r="O155" s="192"/>
      <c r="P155" s="192"/>
      <c r="Q155" s="192"/>
      <c r="R155" s="192"/>
      <c r="S155" s="192"/>
      <c r="T155" s="192"/>
      <c r="U155" s="192"/>
      <c r="V155" s="192"/>
      <c r="W155" s="192"/>
      <c r="X155" s="192"/>
      <c r="Y155" s="192"/>
      <c r="Z155" s="192"/>
      <c r="AA155" s="192"/>
      <c r="AB155" s="192"/>
      <c r="AC155" s="192"/>
      <c r="AD155" s="192"/>
      <c r="AE155" s="192"/>
      <c r="AF155" s="192"/>
      <c r="AG155" s="192"/>
      <c r="AH155" s="192"/>
      <c r="AI155" s="192"/>
      <c r="AJ155" s="192"/>
      <c r="AK155" s="192"/>
      <c r="AL155" s="192"/>
      <c r="AM155" s="192"/>
      <c r="AN155" s="192"/>
      <c r="AO155" s="192"/>
      <c r="AP155" s="192"/>
      <c r="AQ155" s="192"/>
      <c r="AR155" s="192"/>
      <c r="AS155" s="192"/>
      <c r="AT155" s="192"/>
      <c r="AU155" s="192"/>
      <c r="AV155" s="192"/>
      <c r="AW155" s="192"/>
      <c r="AX155" s="192"/>
      <c r="AY155" s="192"/>
      <c r="AZ155" s="192"/>
    </row>
    <row r="156" spans="1:52">
      <c r="A156" s="196" t="str">
        <f>'[1]danfoss,sagi'!$A156</f>
        <v>DAN123</v>
      </c>
      <c r="B156" s="197" t="str">
        <f>'[1]danfoss,sagi'!$B156</f>
        <v>Korea HJ-04 Vibration hose 3/4"</v>
      </c>
      <c r="C156" s="47"/>
      <c r="D156" s="47"/>
      <c r="E156" s="195">
        <f>'[1]danfoss,sagi'!J156</f>
        <v>87.2430555555556</v>
      </c>
      <c r="F156" s="216"/>
      <c r="G156" s="192"/>
      <c r="H156" s="192"/>
      <c r="I156" s="192"/>
      <c r="J156" s="192"/>
      <c r="K156" s="192"/>
      <c r="L156" s="192"/>
      <c r="M156" s="192"/>
      <c r="N156" s="192"/>
      <c r="O156" s="192"/>
      <c r="P156" s="192"/>
      <c r="Q156" s="192"/>
      <c r="R156" s="192"/>
      <c r="S156" s="192"/>
      <c r="T156" s="192"/>
      <c r="U156" s="192"/>
      <c r="V156" s="192"/>
      <c r="W156" s="192"/>
      <c r="X156" s="192"/>
      <c r="Y156" s="192"/>
      <c r="Z156" s="192"/>
      <c r="AA156" s="192"/>
      <c r="AB156" s="192"/>
      <c r="AC156" s="192"/>
      <c r="AD156" s="192"/>
      <c r="AE156" s="192"/>
      <c r="AF156" s="192"/>
      <c r="AG156" s="192"/>
      <c r="AH156" s="192"/>
      <c r="AI156" s="192"/>
      <c r="AJ156" s="192"/>
      <c r="AK156" s="192"/>
      <c r="AL156" s="192"/>
      <c r="AM156" s="192"/>
      <c r="AN156" s="192"/>
      <c r="AO156" s="192"/>
      <c r="AP156" s="192"/>
      <c r="AQ156" s="192"/>
      <c r="AR156" s="192"/>
      <c r="AS156" s="192"/>
      <c r="AT156" s="192"/>
      <c r="AU156" s="192"/>
      <c r="AV156" s="192"/>
      <c r="AW156" s="192"/>
      <c r="AX156" s="192"/>
      <c r="AY156" s="192"/>
      <c r="AZ156" s="192"/>
    </row>
    <row r="157" spans="1:52">
      <c r="A157" s="196" t="str">
        <f>'[1]danfoss,sagi'!$A157</f>
        <v>DAN124</v>
      </c>
      <c r="B157" s="197" t="str">
        <f>'[1]danfoss,sagi'!$B157</f>
        <v>Korea HJ-05 Vibration hose 7/8"</v>
      </c>
      <c r="C157" s="47"/>
      <c r="D157" s="47"/>
      <c r="E157" s="195">
        <f>'[1]danfoss,sagi'!J157</f>
        <v>99.6388888888889</v>
      </c>
      <c r="F157" s="216"/>
      <c r="G157" s="192"/>
      <c r="H157" s="192"/>
      <c r="I157" s="192"/>
      <c r="J157" s="192"/>
      <c r="K157" s="192"/>
      <c r="L157" s="192"/>
      <c r="M157" s="192"/>
      <c r="N157" s="192"/>
      <c r="O157" s="192"/>
      <c r="P157" s="192"/>
      <c r="Q157" s="192"/>
      <c r="R157" s="192"/>
      <c r="S157" s="192"/>
      <c r="T157" s="192"/>
      <c r="U157" s="192"/>
      <c r="V157" s="192"/>
      <c r="W157" s="192"/>
      <c r="X157" s="192"/>
      <c r="Y157" s="192"/>
      <c r="Z157" s="192"/>
      <c r="AA157" s="192"/>
      <c r="AB157" s="192"/>
      <c r="AC157" s="192"/>
      <c r="AD157" s="192"/>
      <c r="AE157" s="192"/>
      <c r="AF157" s="192"/>
      <c r="AG157" s="192"/>
      <c r="AH157" s="192"/>
      <c r="AI157" s="192"/>
      <c r="AJ157" s="192"/>
      <c r="AK157" s="192"/>
      <c r="AL157" s="192"/>
      <c r="AM157" s="192"/>
      <c r="AN157" s="192"/>
      <c r="AO157" s="192"/>
      <c r="AP157" s="192"/>
      <c r="AQ157" s="192"/>
      <c r="AR157" s="192"/>
      <c r="AS157" s="192"/>
      <c r="AT157" s="192"/>
      <c r="AU157" s="192"/>
      <c r="AV157" s="192"/>
      <c r="AW157" s="192"/>
      <c r="AX157" s="192"/>
      <c r="AY157" s="192"/>
      <c r="AZ157" s="192"/>
    </row>
    <row r="158" spans="1:52">
      <c r="A158" s="196" t="str">
        <f>'[1]danfoss,sagi'!$A158</f>
        <v>DAN125</v>
      </c>
      <c r="B158" s="197" t="str">
        <f>'[1]danfoss,sagi'!$B158</f>
        <v>Korea HJ-06 Vibration hose 1 1/8"</v>
      </c>
      <c r="C158" s="47"/>
      <c r="D158" s="47"/>
      <c r="E158" s="195">
        <f>'[1]danfoss,sagi'!J158</f>
        <v>107.936507936508</v>
      </c>
      <c r="F158" s="216"/>
      <c r="G158" s="192"/>
      <c r="H158" s="192"/>
      <c r="I158" s="192"/>
      <c r="J158" s="192"/>
      <c r="K158" s="192"/>
      <c r="L158" s="192"/>
      <c r="M158" s="192"/>
      <c r="N158" s="192"/>
      <c r="O158" s="192"/>
      <c r="P158" s="192"/>
      <c r="Q158" s="192"/>
      <c r="R158" s="192"/>
      <c r="S158" s="192"/>
      <c r="T158" s="192"/>
      <c r="U158" s="192"/>
      <c r="V158" s="192"/>
      <c r="W158" s="192"/>
      <c r="X158" s="192"/>
      <c r="Y158" s="192"/>
      <c r="Z158" s="192"/>
      <c r="AA158" s="192"/>
      <c r="AB158" s="192"/>
      <c r="AC158" s="192"/>
      <c r="AD158" s="192"/>
      <c r="AE158" s="192"/>
      <c r="AF158" s="192"/>
      <c r="AG158" s="192"/>
      <c r="AH158" s="192"/>
      <c r="AI158" s="192"/>
      <c r="AJ158" s="192"/>
      <c r="AK158" s="192"/>
      <c r="AL158" s="192"/>
      <c r="AM158" s="192"/>
      <c r="AN158" s="192"/>
      <c r="AO158" s="192"/>
      <c r="AP158" s="192"/>
      <c r="AQ158" s="192"/>
      <c r="AR158" s="192"/>
      <c r="AS158" s="192"/>
      <c r="AT158" s="192"/>
      <c r="AU158" s="192"/>
      <c r="AV158" s="192"/>
      <c r="AW158" s="192"/>
      <c r="AX158" s="192"/>
      <c r="AY158" s="192"/>
      <c r="AZ158" s="192"/>
    </row>
    <row r="159" spans="1:52">
      <c r="A159" s="196" t="str">
        <f>'[1]danfoss,sagi'!$A159</f>
        <v>DAN126</v>
      </c>
      <c r="B159" s="197" t="str">
        <f>'[1]danfoss,sagi'!$B159</f>
        <v>Korea HJ-07 Vibration hose 1 3/8"</v>
      </c>
      <c r="C159" s="47"/>
      <c r="D159" s="47"/>
      <c r="E159" s="195">
        <f>'[1]danfoss,sagi'!J159</f>
        <v>155.428571428571</v>
      </c>
      <c r="F159" s="216"/>
      <c r="G159" s="192"/>
      <c r="H159" s="192"/>
      <c r="I159" s="192"/>
      <c r="J159" s="192"/>
      <c r="K159" s="192"/>
      <c r="L159" s="192"/>
      <c r="M159" s="192"/>
      <c r="N159" s="192"/>
      <c r="O159" s="192"/>
      <c r="P159" s="192"/>
      <c r="Q159" s="192"/>
      <c r="R159" s="192"/>
      <c r="S159" s="192"/>
      <c r="T159" s="192"/>
      <c r="U159" s="192"/>
      <c r="V159" s="192"/>
      <c r="W159" s="192"/>
      <c r="X159" s="192"/>
      <c r="Y159" s="192"/>
      <c r="Z159" s="192"/>
      <c r="AA159" s="192"/>
      <c r="AB159" s="192"/>
      <c r="AC159" s="192"/>
      <c r="AD159" s="192"/>
      <c r="AE159" s="192"/>
      <c r="AF159" s="192"/>
      <c r="AG159" s="192"/>
      <c r="AH159" s="192"/>
      <c r="AI159" s="192"/>
      <c r="AJ159" s="192"/>
      <c r="AK159" s="192"/>
      <c r="AL159" s="192"/>
      <c r="AM159" s="192"/>
      <c r="AN159" s="192"/>
      <c r="AO159" s="192"/>
      <c r="AP159" s="192"/>
      <c r="AQ159" s="192"/>
      <c r="AR159" s="192"/>
      <c r="AS159" s="192"/>
      <c r="AT159" s="192"/>
      <c r="AU159" s="192"/>
      <c r="AV159" s="192"/>
      <c r="AW159" s="192"/>
      <c r="AX159" s="192"/>
      <c r="AY159" s="192"/>
      <c r="AZ159" s="192"/>
    </row>
    <row r="160" spans="1:52">
      <c r="A160" s="196" t="str">
        <f>'[1]danfoss,sagi'!$A160</f>
        <v>DAN127</v>
      </c>
      <c r="B160" s="197" t="str">
        <f>'[1]danfoss,sagi'!$B160</f>
        <v>Korea HJ-08 Vibration hose 1 5/8"</v>
      </c>
      <c r="C160" s="47"/>
      <c r="D160" s="47"/>
      <c r="E160" s="195">
        <f>'[1]danfoss,sagi'!J160</f>
        <v>215.22</v>
      </c>
      <c r="F160" s="216"/>
      <c r="G160" s="192"/>
      <c r="H160" s="192"/>
      <c r="I160" s="192"/>
      <c r="J160" s="192"/>
      <c r="K160" s="192"/>
      <c r="L160" s="192"/>
      <c r="M160" s="192"/>
      <c r="N160" s="192"/>
      <c r="O160" s="192"/>
      <c r="P160" s="192"/>
      <c r="Q160" s="192"/>
      <c r="R160" s="192"/>
      <c r="S160" s="192"/>
      <c r="T160" s="192"/>
      <c r="U160" s="192"/>
      <c r="V160" s="192"/>
      <c r="W160" s="192"/>
      <c r="X160" s="192"/>
      <c r="Y160" s="192"/>
      <c r="Z160" s="192"/>
      <c r="AA160" s="192"/>
      <c r="AB160" s="192"/>
      <c r="AC160" s="192"/>
      <c r="AD160" s="192"/>
      <c r="AE160" s="192"/>
      <c r="AF160" s="192"/>
      <c r="AG160" s="192"/>
      <c r="AH160" s="192"/>
      <c r="AI160" s="192"/>
      <c r="AJ160" s="192"/>
      <c r="AK160" s="192"/>
      <c r="AL160" s="192"/>
      <c r="AM160" s="192"/>
      <c r="AN160" s="192"/>
      <c r="AO160" s="192"/>
      <c r="AP160" s="192"/>
      <c r="AQ160" s="192"/>
      <c r="AR160" s="192"/>
      <c r="AS160" s="192"/>
      <c r="AT160" s="192"/>
      <c r="AU160" s="192"/>
      <c r="AV160" s="192"/>
      <c r="AW160" s="192"/>
      <c r="AX160" s="192"/>
      <c r="AY160" s="192"/>
      <c r="AZ160" s="192"/>
    </row>
    <row r="161" spans="1:52">
      <c r="A161" s="196" t="str">
        <f>'[1]danfoss,sagi'!$A161</f>
        <v>DAN128</v>
      </c>
      <c r="B161" s="197" t="str">
        <f>'[1]danfoss,sagi'!$B161</f>
        <v>Korea HJ-09 Vibration hose 2 1/8"</v>
      </c>
      <c r="C161" s="47"/>
      <c r="D161" s="47"/>
      <c r="E161" s="195">
        <f>'[1]danfoss,sagi'!J161</f>
        <v>296.933333333333</v>
      </c>
      <c r="F161" s="216"/>
      <c r="G161" s="192"/>
      <c r="H161" s="192"/>
      <c r="I161" s="192"/>
      <c r="J161" s="192"/>
      <c r="K161" s="192"/>
      <c r="L161" s="192"/>
      <c r="M161" s="192"/>
      <c r="N161" s="192"/>
      <c r="O161" s="192"/>
      <c r="P161" s="192"/>
      <c r="Q161" s="192"/>
      <c r="R161" s="192"/>
      <c r="S161" s="192"/>
      <c r="T161" s="192"/>
      <c r="U161" s="192"/>
      <c r="V161" s="192"/>
      <c r="W161" s="192"/>
      <c r="X161" s="192"/>
      <c r="Y161" s="192"/>
      <c r="Z161" s="192"/>
      <c r="AA161" s="192"/>
      <c r="AB161" s="192"/>
      <c r="AC161" s="192"/>
      <c r="AD161" s="192"/>
      <c r="AE161" s="192"/>
      <c r="AF161" s="192"/>
      <c r="AG161" s="192"/>
      <c r="AH161" s="192"/>
      <c r="AI161" s="192"/>
      <c r="AJ161" s="192"/>
      <c r="AK161" s="192"/>
      <c r="AL161" s="192"/>
      <c r="AM161" s="192"/>
      <c r="AN161" s="192"/>
      <c r="AO161" s="192"/>
      <c r="AP161" s="192"/>
      <c r="AQ161" s="192"/>
      <c r="AR161" s="192"/>
      <c r="AS161" s="192"/>
      <c r="AT161" s="192"/>
      <c r="AU161" s="192"/>
      <c r="AV161" s="192"/>
      <c r="AW161" s="192"/>
      <c r="AX161" s="192"/>
      <c r="AY161" s="192"/>
      <c r="AZ161" s="192"/>
    </row>
    <row r="162" spans="1:52">
      <c r="A162" s="196" t="str">
        <f>'[1]danfoss,sagi'!$A162</f>
        <v>DAN129</v>
      </c>
      <c r="B162" s="197" t="str">
        <f>'[1]danfoss,sagi'!$B162</f>
        <v>Korea HJ-10 Vibration hose 2 5/8"</v>
      </c>
      <c r="C162" s="47"/>
      <c r="D162" s="47"/>
      <c r="E162" s="195">
        <f>'[1]danfoss,sagi'!J162</f>
        <v>623.333333333333</v>
      </c>
      <c r="F162" s="216"/>
      <c r="G162" s="192"/>
      <c r="H162" s="192"/>
      <c r="I162" s="192"/>
      <c r="J162" s="192"/>
      <c r="K162" s="192"/>
      <c r="L162" s="192"/>
      <c r="M162" s="192"/>
      <c r="N162" s="192"/>
      <c r="O162" s="192"/>
      <c r="P162" s="192"/>
      <c r="Q162" s="192"/>
      <c r="R162" s="192"/>
      <c r="S162" s="192"/>
      <c r="T162" s="192"/>
      <c r="U162" s="192"/>
      <c r="V162" s="192"/>
      <c r="W162" s="192"/>
      <c r="X162" s="192"/>
      <c r="Y162" s="192"/>
      <c r="Z162" s="192"/>
      <c r="AA162" s="192"/>
      <c r="AB162" s="192"/>
      <c r="AC162" s="192"/>
      <c r="AD162" s="192"/>
      <c r="AE162" s="192"/>
      <c r="AF162" s="192"/>
      <c r="AG162" s="192"/>
      <c r="AH162" s="192"/>
      <c r="AI162" s="192"/>
      <c r="AJ162" s="192"/>
      <c r="AK162" s="192"/>
      <c r="AL162" s="192"/>
      <c r="AM162" s="192"/>
      <c r="AN162" s="192"/>
      <c r="AO162" s="192"/>
      <c r="AP162" s="192"/>
      <c r="AQ162" s="192"/>
      <c r="AR162" s="192"/>
      <c r="AS162" s="192"/>
      <c r="AT162" s="192"/>
      <c r="AU162" s="192"/>
      <c r="AV162" s="192"/>
      <c r="AW162" s="192"/>
      <c r="AX162" s="192"/>
      <c r="AY162" s="192"/>
      <c r="AZ162" s="192"/>
    </row>
    <row r="163" spans="1:52">
      <c r="A163" s="196" t="str">
        <f>'[1]danfoss,sagi'!$A163</f>
        <v>DAN130</v>
      </c>
      <c r="B163" s="197" t="str">
        <f>'[1]danfoss,sagi'!$B163</f>
        <v>Korea HJ-11 Vibration hose 3 1/8"</v>
      </c>
      <c r="C163" s="47"/>
      <c r="D163" s="47"/>
      <c r="E163" s="195">
        <f>'[1]danfoss,sagi'!J163</f>
        <v>929.333333333333</v>
      </c>
      <c r="F163" s="216"/>
      <c r="G163" s="192"/>
      <c r="H163" s="192"/>
      <c r="I163" s="192"/>
      <c r="J163" s="192"/>
      <c r="K163" s="192"/>
      <c r="L163" s="192"/>
      <c r="M163" s="192"/>
      <c r="N163" s="192"/>
      <c r="O163" s="192"/>
      <c r="P163" s="192"/>
      <c r="Q163" s="192"/>
      <c r="R163" s="192"/>
      <c r="S163" s="192"/>
      <c r="T163" s="192"/>
      <c r="U163" s="192"/>
      <c r="V163" s="192"/>
      <c r="W163" s="192"/>
      <c r="X163" s="192"/>
      <c r="Y163" s="192"/>
      <c r="Z163" s="192"/>
      <c r="AA163" s="192"/>
      <c r="AB163" s="192"/>
      <c r="AC163" s="192"/>
      <c r="AD163" s="192"/>
      <c r="AE163" s="192"/>
      <c r="AF163" s="192"/>
      <c r="AG163" s="192"/>
      <c r="AH163" s="192"/>
      <c r="AI163" s="192"/>
      <c r="AJ163" s="192"/>
      <c r="AK163" s="192"/>
      <c r="AL163" s="192"/>
      <c r="AM163" s="192"/>
      <c r="AN163" s="192"/>
      <c r="AO163" s="192"/>
      <c r="AP163" s="192"/>
      <c r="AQ163" s="192"/>
      <c r="AR163" s="192"/>
      <c r="AS163" s="192"/>
      <c r="AT163" s="192"/>
      <c r="AU163" s="192"/>
      <c r="AV163" s="192"/>
      <c r="AW163" s="192"/>
      <c r="AX163" s="192"/>
      <c r="AY163" s="192"/>
      <c r="AZ163" s="192"/>
    </row>
    <row r="164" spans="1:52">
      <c r="A164" s="196" t="str">
        <f>'[1]danfoss,sagi'!$A164</f>
        <v>DAN136</v>
      </c>
      <c r="B164" s="197" t="str">
        <f>'[1]danfoss,sagi'!$B164</f>
        <v>Packless VAF-04 Vibration hose 1/2" </v>
      </c>
      <c r="C164" s="47"/>
      <c r="D164" s="47"/>
      <c r="E164" s="195">
        <f>'[1]danfoss,sagi'!J164</f>
        <v>60.1623376623377</v>
      </c>
      <c r="F164" s="216"/>
      <c r="G164" s="192"/>
      <c r="H164" s="192"/>
      <c r="I164" s="192"/>
      <c r="J164" s="192"/>
      <c r="K164" s="192"/>
      <c r="L164" s="192"/>
      <c r="M164" s="192"/>
      <c r="N164" s="192"/>
      <c r="O164" s="192"/>
      <c r="P164" s="192"/>
      <c r="Q164" s="192"/>
      <c r="R164" s="192"/>
      <c r="S164" s="192"/>
      <c r="T164" s="192"/>
      <c r="U164" s="192"/>
      <c r="V164" s="192"/>
      <c r="W164" s="192"/>
      <c r="X164" s="192"/>
      <c r="Y164" s="192"/>
      <c r="Z164" s="192"/>
      <c r="AA164" s="192"/>
      <c r="AB164" s="192"/>
      <c r="AC164" s="192"/>
      <c r="AD164" s="192"/>
      <c r="AE164" s="192"/>
      <c r="AF164" s="192"/>
      <c r="AG164" s="192"/>
      <c r="AH164" s="192"/>
      <c r="AI164" s="192"/>
      <c r="AJ164" s="192"/>
      <c r="AK164" s="192"/>
      <c r="AL164" s="192"/>
      <c r="AM164" s="192"/>
      <c r="AN164" s="192"/>
      <c r="AO164" s="192"/>
      <c r="AP164" s="192"/>
      <c r="AQ164" s="192"/>
      <c r="AR164" s="192"/>
      <c r="AS164" s="192"/>
      <c r="AT164" s="192"/>
      <c r="AU164" s="192"/>
      <c r="AV164" s="192"/>
      <c r="AW164" s="192"/>
      <c r="AX164" s="192"/>
      <c r="AY164" s="192"/>
      <c r="AZ164" s="192"/>
    </row>
    <row r="165" spans="1:52">
      <c r="A165" s="196" t="str">
        <f>'[1]danfoss,sagi'!$A165</f>
        <v>DAN137</v>
      </c>
      <c r="B165" s="197" t="str">
        <f>'[1]danfoss,sagi'!$B165</f>
        <v>Packless VAF-08 Vibration hose 7/8" </v>
      </c>
      <c r="C165" s="47"/>
      <c r="D165" s="47"/>
      <c r="E165" s="195">
        <f>'[1]danfoss,sagi'!J165</f>
        <v>114.805194805195</v>
      </c>
      <c r="F165" s="215"/>
      <c r="G165" s="192"/>
      <c r="H165" s="192"/>
      <c r="I165" s="192"/>
      <c r="J165" s="192"/>
      <c r="K165" s="192"/>
      <c r="L165" s="192"/>
      <c r="M165" s="192"/>
      <c r="N165" s="192"/>
      <c r="O165" s="192"/>
      <c r="P165" s="192"/>
      <c r="Q165" s="192"/>
      <c r="R165" s="192"/>
      <c r="S165" s="192"/>
      <c r="T165" s="192"/>
      <c r="U165" s="192"/>
      <c r="V165" s="192"/>
      <c r="W165" s="192"/>
      <c r="X165" s="192"/>
      <c r="Y165" s="192"/>
      <c r="Z165" s="192"/>
      <c r="AA165" s="192"/>
      <c r="AB165" s="192"/>
      <c r="AC165" s="192"/>
      <c r="AD165" s="192"/>
      <c r="AE165" s="192"/>
      <c r="AF165" s="192"/>
      <c r="AG165" s="192"/>
      <c r="AH165" s="192"/>
      <c r="AI165" s="192"/>
      <c r="AJ165" s="192"/>
      <c r="AK165" s="192"/>
      <c r="AL165" s="192"/>
      <c r="AM165" s="192"/>
      <c r="AN165" s="192"/>
      <c r="AO165" s="192"/>
      <c r="AP165" s="192"/>
      <c r="AQ165" s="192"/>
      <c r="AR165" s="192"/>
      <c r="AS165" s="192"/>
      <c r="AT165" s="192"/>
      <c r="AU165" s="192"/>
      <c r="AV165" s="192"/>
      <c r="AW165" s="192"/>
      <c r="AX165" s="192"/>
      <c r="AY165" s="192"/>
      <c r="AZ165" s="192"/>
    </row>
    <row r="166" spans="1:52">
      <c r="A166" s="196" t="str">
        <f>'[1]danfoss,sagi'!$A166</f>
        <v>DAN143</v>
      </c>
      <c r="B166" s="197" t="str">
        <f>'[1]danfoss,sagi'!$B166</f>
        <v>HARRIS SILVER ROD 0% (55LGTHS/kg)</v>
      </c>
      <c r="C166" s="142"/>
      <c r="D166" s="47"/>
      <c r="E166" s="195">
        <f>'[1]danfoss,sagi'!J166</f>
        <v>117.142857142857</v>
      </c>
      <c r="F166" s="144"/>
      <c r="G166" s="192"/>
      <c r="H166" s="192"/>
      <c r="I166" s="192"/>
      <c r="J166" s="192"/>
      <c r="K166" s="192"/>
      <c r="L166" s="192"/>
      <c r="M166" s="192"/>
      <c r="N166" s="192"/>
      <c r="O166" s="192"/>
      <c r="P166" s="192"/>
      <c r="Q166" s="192"/>
      <c r="R166" s="192"/>
      <c r="S166" s="192"/>
      <c r="T166" s="192"/>
      <c r="U166" s="192"/>
      <c r="V166" s="192"/>
      <c r="W166" s="192"/>
      <c r="X166" s="192"/>
      <c r="Y166" s="192"/>
      <c r="Z166" s="192"/>
      <c r="AA166" s="192"/>
      <c r="AB166" s="192"/>
      <c r="AC166" s="192"/>
      <c r="AD166" s="192"/>
      <c r="AE166" s="192"/>
      <c r="AF166" s="192"/>
      <c r="AG166" s="192"/>
      <c r="AH166" s="192"/>
      <c r="AI166" s="192"/>
      <c r="AJ166" s="192"/>
      <c r="AK166" s="192"/>
      <c r="AL166" s="192"/>
      <c r="AM166" s="192"/>
      <c r="AN166" s="192"/>
      <c r="AO166" s="192"/>
      <c r="AP166" s="192"/>
      <c r="AQ166" s="192"/>
      <c r="AR166" s="192"/>
      <c r="AS166" s="192"/>
      <c r="AT166" s="192"/>
      <c r="AU166" s="192"/>
      <c r="AV166" s="192"/>
      <c r="AW166" s="192"/>
      <c r="AX166" s="192"/>
      <c r="AY166" s="192"/>
      <c r="AZ166" s="192"/>
    </row>
    <row r="167" spans="1:52">
      <c r="A167" s="196" t="str">
        <f>'[1]danfoss,sagi'!$A167</f>
        <v>DAN144</v>
      </c>
      <c r="B167" s="197" t="str">
        <f>'[1]danfoss,sagi'!$B167</f>
        <v>HARRIS SILVER ROD 0% (1LGTHS)</v>
      </c>
      <c r="C167" s="142"/>
      <c r="D167" s="47"/>
      <c r="E167" s="195">
        <f>'[1]danfoss,sagi'!J167</f>
        <v>2.71074380165289</v>
      </c>
      <c r="F167" s="146"/>
      <c r="G167" s="192"/>
      <c r="H167" s="192"/>
      <c r="I167" s="192"/>
      <c r="J167" s="192"/>
      <c r="K167" s="192"/>
      <c r="L167" s="192"/>
      <c r="M167" s="192"/>
      <c r="N167" s="192"/>
      <c r="O167" s="192"/>
      <c r="P167" s="192"/>
      <c r="Q167" s="192"/>
      <c r="R167" s="192"/>
      <c r="S167" s="192"/>
      <c r="T167" s="192"/>
      <c r="U167" s="192"/>
      <c r="V167" s="192"/>
      <c r="W167" s="192"/>
      <c r="X167" s="192"/>
      <c r="Y167" s="192"/>
      <c r="Z167" s="192"/>
      <c r="AA167" s="192"/>
      <c r="AB167" s="192"/>
      <c r="AC167" s="192"/>
      <c r="AD167" s="192"/>
      <c r="AE167" s="192"/>
      <c r="AF167" s="192"/>
      <c r="AG167" s="192"/>
      <c r="AH167" s="192"/>
      <c r="AI167" s="192"/>
      <c r="AJ167" s="192"/>
      <c r="AK167" s="192"/>
      <c r="AL167" s="192"/>
      <c r="AM167" s="192"/>
      <c r="AN167" s="192"/>
      <c r="AO167" s="192"/>
      <c r="AP167" s="192"/>
      <c r="AQ167" s="192"/>
      <c r="AR167" s="192"/>
      <c r="AS167" s="192"/>
      <c r="AT167" s="192"/>
      <c r="AU167" s="192"/>
      <c r="AV167" s="192"/>
      <c r="AW167" s="192"/>
      <c r="AX167" s="192"/>
      <c r="AY167" s="192"/>
      <c r="AZ167" s="192"/>
    </row>
    <row r="168" spans="1:52">
      <c r="A168" s="196" t="str">
        <f>'[1]danfoss,sagi'!$A168</f>
        <v>DAN145</v>
      </c>
      <c r="B168" s="197" t="str">
        <f>'[1]danfoss,sagi'!$B168</f>
        <v>GALFLO SILVER ROD 0% (55LGTHS/kg)</v>
      </c>
      <c r="C168" s="142"/>
      <c r="D168" s="47"/>
      <c r="E168" s="195">
        <f>'[1]danfoss,sagi'!J168</f>
        <v>111.428571428571</v>
      </c>
      <c r="F168" s="146"/>
      <c r="G168" s="192"/>
      <c r="H168" s="192"/>
      <c r="I168" s="192"/>
      <c r="J168" s="192"/>
      <c r="K168" s="192"/>
      <c r="L168" s="192"/>
      <c r="M168" s="192"/>
      <c r="N168" s="192"/>
      <c r="O168" s="192"/>
      <c r="P168" s="192"/>
      <c r="Q168" s="192"/>
      <c r="R168" s="192"/>
      <c r="S168" s="192"/>
      <c r="T168" s="192"/>
      <c r="U168" s="192"/>
      <c r="V168" s="192"/>
      <c r="W168" s="192"/>
      <c r="X168" s="192"/>
      <c r="Y168" s="192"/>
      <c r="Z168" s="192"/>
      <c r="AA168" s="192"/>
      <c r="AB168" s="192"/>
      <c r="AC168" s="192"/>
      <c r="AD168" s="192"/>
      <c r="AE168" s="192"/>
      <c r="AF168" s="192"/>
      <c r="AG168" s="192"/>
      <c r="AH168" s="192"/>
      <c r="AI168" s="192"/>
      <c r="AJ168" s="192"/>
      <c r="AK168" s="192"/>
      <c r="AL168" s="192"/>
      <c r="AM168" s="192"/>
      <c r="AN168" s="192"/>
      <c r="AO168" s="192"/>
      <c r="AP168" s="192"/>
      <c r="AQ168" s="192"/>
      <c r="AR168" s="192"/>
      <c r="AS168" s="192"/>
      <c r="AT168" s="192"/>
      <c r="AU168" s="192"/>
      <c r="AV168" s="192"/>
      <c r="AW168" s="192"/>
      <c r="AX168" s="192"/>
      <c r="AY168" s="192"/>
      <c r="AZ168" s="192"/>
    </row>
    <row r="169" ht="19" customHeight="1" spans="1:52">
      <c r="A169" s="196" t="str">
        <f>'[1]danfoss,sagi'!$A169</f>
        <v>DAN146</v>
      </c>
      <c r="B169" s="197" t="str">
        <f>'[1]danfoss,sagi'!$B169</f>
        <v>GALFLO SILVER ROD 0% (1LGTH)</v>
      </c>
      <c r="C169" s="142"/>
      <c r="D169" s="47"/>
      <c r="E169" s="195">
        <f>'[1]danfoss,sagi'!J169</f>
        <v>2.57851239669421</v>
      </c>
      <c r="F169" s="145"/>
      <c r="G169" s="192"/>
      <c r="H169" s="192"/>
      <c r="I169" s="192"/>
      <c r="J169" s="192"/>
      <c r="K169" s="192"/>
      <c r="L169" s="192"/>
      <c r="M169" s="192"/>
      <c r="N169" s="192"/>
      <c r="O169" s="192"/>
      <c r="P169" s="192"/>
      <c r="Q169" s="192"/>
      <c r="R169" s="192"/>
      <c r="S169" s="192"/>
      <c r="T169" s="192"/>
      <c r="U169" s="192"/>
      <c r="V169" s="192"/>
      <c r="W169" s="192"/>
      <c r="X169" s="192"/>
      <c r="Y169" s="192"/>
      <c r="Z169" s="192"/>
      <c r="AA169" s="192"/>
      <c r="AB169" s="192"/>
      <c r="AC169" s="192"/>
      <c r="AD169" s="192"/>
      <c r="AE169" s="192"/>
      <c r="AF169" s="192"/>
      <c r="AG169" s="192"/>
      <c r="AH169" s="192"/>
      <c r="AI169" s="192"/>
      <c r="AJ169" s="192"/>
      <c r="AK169" s="192"/>
      <c r="AL169" s="192"/>
      <c r="AM169" s="192"/>
      <c r="AN169" s="192"/>
      <c r="AO169" s="192"/>
      <c r="AP169" s="192"/>
      <c r="AQ169" s="192"/>
      <c r="AR169" s="192"/>
      <c r="AS169" s="192"/>
      <c r="AT169" s="192"/>
      <c r="AU169" s="192"/>
      <c r="AV169" s="192"/>
      <c r="AW169" s="192"/>
      <c r="AX169" s="192"/>
      <c r="AY169" s="192"/>
      <c r="AZ169" s="192"/>
    </row>
    <row r="170" ht="53" customHeight="1" spans="1:52">
      <c r="A170" s="196" t="str">
        <f>'[1]danfoss,sagi'!$A170</f>
        <v>DAN147</v>
      </c>
      <c r="B170" s="197" t="str">
        <f>'[1]danfoss,sagi'!$B170</f>
        <v>250g finex powder flux</v>
      </c>
      <c r="C170" s="142"/>
      <c r="D170" s="47"/>
      <c r="E170" s="195">
        <f>'[1]danfoss,sagi'!J170</f>
        <v>108</v>
      </c>
      <c r="F170" s="88"/>
      <c r="G170" s="192"/>
      <c r="H170" s="192"/>
      <c r="I170" s="192"/>
      <c r="J170" s="192"/>
      <c r="K170" s="192"/>
      <c r="L170" s="192"/>
      <c r="M170" s="192"/>
      <c r="N170" s="192"/>
      <c r="O170" s="192"/>
      <c r="P170" s="192"/>
      <c r="Q170" s="192"/>
      <c r="R170" s="192"/>
      <c r="S170" s="192"/>
      <c r="T170" s="192"/>
      <c r="U170" s="192"/>
      <c r="V170" s="192"/>
      <c r="W170" s="192"/>
      <c r="X170" s="192"/>
      <c r="Y170" s="192"/>
      <c r="Z170" s="192"/>
      <c r="AA170" s="192"/>
      <c r="AB170" s="192"/>
      <c r="AC170" s="192"/>
      <c r="AD170" s="192"/>
      <c r="AE170" s="192"/>
      <c r="AF170" s="192"/>
      <c r="AG170" s="192"/>
      <c r="AH170" s="192"/>
      <c r="AI170" s="192"/>
      <c r="AJ170" s="192"/>
      <c r="AK170" s="192"/>
      <c r="AL170" s="192"/>
      <c r="AM170" s="192"/>
      <c r="AN170" s="192"/>
      <c r="AO170" s="192"/>
      <c r="AP170" s="192"/>
      <c r="AQ170" s="192"/>
      <c r="AR170" s="192"/>
      <c r="AS170" s="192"/>
      <c r="AT170" s="192"/>
      <c r="AU170" s="192"/>
      <c r="AV170" s="192"/>
      <c r="AW170" s="192"/>
      <c r="AX170" s="192"/>
      <c r="AY170" s="192"/>
      <c r="AZ170" s="192"/>
    </row>
    <row r="171" spans="1:52">
      <c r="A171" s="196" t="str">
        <f>'[1]danfoss,sagi'!$A171</f>
        <v>DAN148</v>
      </c>
      <c r="B171" s="197" t="str">
        <f>'[1]danfoss,sagi'!$B171</f>
        <v>35% harris welding rod (1kg, 48lgth)</v>
      </c>
      <c r="C171" s="142"/>
      <c r="D171" s="47"/>
      <c r="E171" s="195">
        <f>'[1]danfoss,sagi'!J171</f>
        <v>2769.23076923077</v>
      </c>
      <c r="F171" s="144"/>
      <c r="G171" s="192"/>
      <c r="H171" s="192"/>
      <c r="I171" s="192"/>
      <c r="J171" s="192"/>
      <c r="K171" s="192"/>
      <c r="L171" s="192"/>
      <c r="M171" s="192"/>
      <c r="N171" s="192"/>
      <c r="O171" s="192"/>
      <c r="P171" s="192"/>
      <c r="Q171" s="192"/>
      <c r="R171" s="192"/>
      <c r="S171" s="192"/>
      <c r="T171" s="192"/>
      <c r="U171" s="192"/>
      <c r="V171" s="192"/>
      <c r="W171" s="192"/>
      <c r="X171" s="192"/>
      <c r="Y171" s="192"/>
      <c r="Z171" s="192"/>
      <c r="AA171" s="192"/>
      <c r="AB171" s="192"/>
      <c r="AC171" s="192"/>
      <c r="AD171" s="192"/>
      <c r="AE171" s="192"/>
      <c r="AF171" s="192"/>
      <c r="AG171" s="192"/>
      <c r="AH171" s="192"/>
      <c r="AI171" s="192"/>
      <c r="AJ171" s="192"/>
      <c r="AK171" s="192"/>
      <c r="AL171" s="192"/>
      <c r="AM171" s="192"/>
      <c r="AN171" s="192"/>
      <c r="AO171" s="192"/>
      <c r="AP171" s="192"/>
      <c r="AQ171" s="192"/>
      <c r="AR171" s="192"/>
      <c r="AS171" s="192"/>
      <c r="AT171" s="192"/>
      <c r="AU171" s="192"/>
      <c r="AV171" s="192"/>
      <c r="AW171" s="192"/>
      <c r="AX171" s="192"/>
      <c r="AY171" s="192"/>
      <c r="AZ171" s="192"/>
    </row>
    <row r="172" spans="1:52">
      <c r="A172" s="196" t="str">
        <f>'[1]danfoss,sagi'!$A172</f>
        <v>DAN148.1</v>
      </c>
      <c r="B172" s="197" t="str">
        <f>'[1]danfoss,sagi'!$B172</f>
        <v>45% harris welding rod (1kg, 48lgth)</v>
      </c>
      <c r="C172" s="142"/>
      <c r="D172" s="47"/>
      <c r="E172" s="195">
        <f>'[1]danfoss,sagi'!J172</f>
        <v>5353.84615384615</v>
      </c>
      <c r="F172" s="146"/>
      <c r="G172" s="192"/>
      <c r="H172" s="192"/>
      <c r="I172" s="192"/>
      <c r="J172" s="192"/>
      <c r="K172" s="192"/>
      <c r="L172" s="192"/>
      <c r="M172" s="192"/>
      <c r="N172" s="192"/>
      <c r="O172" s="192"/>
      <c r="P172" s="192"/>
      <c r="Q172" s="192"/>
      <c r="R172" s="192"/>
      <c r="S172" s="192"/>
      <c r="T172" s="192"/>
      <c r="U172" s="192"/>
      <c r="V172" s="192"/>
      <c r="W172" s="192"/>
      <c r="X172" s="192"/>
      <c r="Y172" s="192"/>
      <c r="Z172" s="192"/>
      <c r="AA172" s="192"/>
      <c r="AB172" s="192"/>
      <c r="AC172" s="192"/>
      <c r="AD172" s="192"/>
      <c r="AE172" s="192"/>
      <c r="AF172" s="192"/>
      <c r="AG172" s="192"/>
      <c r="AH172" s="192"/>
      <c r="AI172" s="192"/>
      <c r="AJ172" s="192"/>
      <c r="AK172" s="192"/>
      <c r="AL172" s="192"/>
      <c r="AM172" s="192"/>
      <c r="AN172" s="192"/>
      <c r="AO172" s="192"/>
      <c r="AP172" s="192"/>
      <c r="AQ172" s="192"/>
      <c r="AR172" s="192"/>
      <c r="AS172" s="192"/>
      <c r="AT172" s="192"/>
      <c r="AU172" s="192"/>
      <c r="AV172" s="192"/>
      <c r="AW172" s="192"/>
      <c r="AX172" s="192"/>
      <c r="AY172" s="192"/>
      <c r="AZ172" s="192"/>
    </row>
    <row r="173" spans="1:52">
      <c r="A173" s="196" t="str">
        <f>'[1]danfoss,sagi'!$A173</f>
        <v>DAN149</v>
      </c>
      <c r="B173" s="197" t="str">
        <f>'[1]danfoss,sagi'!$B173</f>
        <v>35% harris welding rod (1lgth)</v>
      </c>
      <c r="C173" s="142"/>
      <c r="D173" s="47"/>
      <c r="E173" s="195">
        <f>'[1]danfoss,sagi'!J173</f>
        <v>68.1818181818182</v>
      </c>
      <c r="F173" s="146"/>
      <c r="G173" s="192"/>
      <c r="H173" s="192"/>
      <c r="I173" s="192"/>
      <c r="J173" s="192"/>
      <c r="K173" s="192"/>
      <c r="L173" s="192"/>
      <c r="M173" s="192"/>
      <c r="N173" s="192"/>
      <c r="O173" s="192"/>
      <c r="P173" s="192"/>
      <c r="Q173" s="192"/>
      <c r="R173" s="192"/>
      <c r="S173" s="192"/>
      <c r="T173" s="192"/>
      <c r="U173" s="192"/>
      <c r="V173" s="192"/>
      <c r="W173" s="192"/>
      <c r="X173" s="192"/>
      <c r="Y173" s="192"/>
      <c r="Z173" s="192"/>
      <c r="AA173" s="192"/>
      <c r="AB173" s="192"/>
      <c r="AC173" s="192"/>
      <c r="AD173" s="192"/>
      <c r="AE173" s="192"/>
      <c r="AF173" s="192"/>
      <c r="AG173" s="192"/>
      <c r="AH173" s="192"/>
      <c r="AI173" s="192"/>
      <c r="AJ173" s="192"/>
      <c r="AK173" s="192"/>
      <c r="AL173" s="192"/>
      <c r="AM173" s="192"/>
      <c r="AN173" s="192"/>
      <c r="AO173" s="192"/>
      <c r="AP173" s="192"/>
      <c r="AQ173" s="192"/>
      <c r="AR173" s="192"/>
      <c r="AS173" s="192"/>
      <c r="AT173" s="192"/>
      <c r="AU173" s="192"/>
      <c r="AV173" s="192"/>
      <c r="AW173" s="192"/>
      <c r="AX173" s="192"/>
      <c r="AY173" s="192"/>
      <c r="AZ173" s="192"/>
    </row>
    <row r="174" spans="1:52">
      <c r="A174" s="196" t="str">
        <f>'[1]danfoss,sagi'!$A174</f>
        <v>DAN149.1</v>
      </c>
      <c r="B174" s="197" t="str">
        <f>'[1]danfoss,sagi'!$B174</f>
        <v>45% harris welding rod (1lgth)</v>
      </c>
      <c r="C174" s="142"/>
      <c r="D174" s="47"/>
      <c r="E174" s="195">
        <f>'[1]danfoss,sagi'!J174</f>
        <v>145</v>
      </c>
      <c r="F174" s="145"/>
      <c r="G174" s="192"/>
      <c r="H174" s="192"/>
      <c r="I174" s="192"/>
      <c r="J174" s="192"/>
      <c r="K174" s="192"/>
      <c r="L174" s="192"/>
      <c r="M174" s="192"/>
      <c r="N174" s="192"/>
      <c r="O174" s="192"/>
      <c r="P174" s="192"/>
      <c r="Q174" s="192"/>
      <c r="R174" s="192"/>
      <c r="S174" s="192"/>
      <c r="T174" s="192"/>
      <c r="U174" s="192"/>
      <c r="V174" s="192"/>
      <c r="W174" s="192"/>
      <c r="X174" s="192"/>
      <c r="Y174" s="192"/>
      <c r="Z174" s="192"/>
      <c r="AA174" s="192"/>
      <c r="AB174" s="192"/>
      <c r="AC174" s="192"/>
      <c r="AD174" s="192"/>
      <c r="AE174" s="192"/>
      <c r="AF174" s="192"/>
      <c r="AG174" s="192"/>
      <c r="AH174" s="192"/>
      <c r="AI174" s="192"/>
      <c r="AJ174" s="192"/>
      <c r="AK174" s="192"/>
      <c r="AL174" s="192"/>
      <c r="AM174" s="192"/>
      <c r="AN174" s="192"/>
      <c r="AO174" s="192"/>
      <c r="AP174" s="192"/>
      <c r="AQ174" s="192"/>
      <c r="AR174" s="192"/>
      <c r="AS174" s="192"/>
      <c r="AT174" s="192"/>
      <c r="AU174" s="192"/>
      <c r="AV174" s="192"/>
      <c r="AW174" s="192"/>
      <c r="AX174" s="192"/>
      <c r="AY174" s="192"/>
      <c r="AZ174" s="192"/>
    </row>
    <row r="175" ht="50" customHeight="1" spans="1:52">
      <c r="A175" s="196" t="str">
        <f>'[1]danfoss,sagi'!$A175</f>
        <v>DAN150</v>
      </c>
      <c r="B175" s="197" t="str">
        <f>'[1]danfoss,sagi'!$B175</f>
        <v>TRACE 2 (16 OZ)</v>
      </c>
      <c r="C175" s="142"/>
      <c r="D175" s="47"/>
      <c r="E175" s="195">
        <f>'[1]danfoss,sagi'!J175</f>
        <v>188.888888888889</v>
      </c>
      <c r="F175" s="88"/>
      <c r="G175" s="192"/>
      <c r="H175" s="192"/>
      <c r="I175" s="192"/>
      <c r="J175" s="192"/>
      <c r="K175" s="192"/>
      <c r="L175" s="192"/>
      <c r="M175" s="192"/>
      <c r="N175" s="192"/>
      <c r="O175" s="192"/>
      <c r="P175" s="192"/>
      <c r="Q175" s="192"/>
      <c r="R175" s="192"/>
      <c r="S175" s="192"/>
      <c r="T175" s="192"/>
      <c r="U175" s="192"/>
      <c r="V175" s="192"/>
      <c r="W175" s="192"/>
      <c r="X175" s="192"/>
      <c r="Y175" s="192"/>
      <c r="Z175" s="192"/>
      <c r="AA175" s="192"/>
      <c r="AB175" s="192"/>
      <c r="AC175" s="192"/>
      <c r="AD175" s="192"/>
      <c r="AE175" s="192"/>
      <c r="AF175" s="192"/>
      <c r="AG175" s="192"/>
      <c r="AH175" s="192"/>
      <c r="AI175" s="192"/>
      <c r="AJ175" s="192"/>
      <c r="AK175" s="192"/>
      <c r="AL175" s="192"/>
      <c r="AM175" s="192"/>
      <c r="AN175" s="192"/>
      <c r="AO175" s="192"/>
      <c r="AP175" s="192"/>
      <c r="AQ175" s="192"/>
      <c r="AR175" s="192"/>
      <c r="AS175" s="192"/>
      <c r="AT175" s="192"/>
      <c r="AU175" s="192"/>
      <c r="AV175" s="192"/>
      <c r="AW175" s="192"/>
      <c r="AX175" s="192"/>
      <c r="AY175" s="192"/>
      <c r="AZ175" s="192"/>
    </row>
    <row r="176" ht="50" customHeight="1" spans="1:52">
      <c r="A176" s="196" t="str">
        <f>'[1]danfoss,sagi'!$A176</f>
        <v>DAN151</v>
      </c>
      <c r="B176" s="197" t="str">
        <f>'[1]danfoss,sagi'!$B176</f>
        <v>GAS LEAK DETECTOR 8oz</v>
      </c>
      <c r="C176" s="142"/>
      <c r="D176" s="47"/>
      <c r="E176" s="195">
        <f>'[1]danfoss,sagi'!J176</f>
        <v>35.4166666666667</v>
      </c>
      <c r="F176" s="88"/>
      <c r="G176" s="192"/>
      <c r="H176" s="192"/>
      <c r="I176" s="192"/>
      <c r="J176" s="192"/>
      <c r="K176" s="192"/>
      <c r="L176" s="192"/>
      <c r="M176" s="192"/>
      <c r="N176" s="192"/>
      <c r="O176" s="192"/>
      <c r="P176" s="192"/>
      <c r="Q176" s="192"/>
      <c r="R176" s="192"/>
      <c r="S176" s="192"/>
      <c r="T176" s="192"/>
      <c r="U176" s="192"/>
      <c r="V176" s="192"/>
      <c r="W176" s="192"/>
      <c r="X176" s="192"/>
      <c r="Y176" s="192"/>
      <c r="Z176" s="192"/>
      <c r="AA176" s="192"/>
      <c r="AB176" s="192"/>
      <c r="AC176" s="192"/>
      <c r="AD176" s="192"/>
      <c r="AE176" s="192"/>
      <c r="AF176" s="192"/>
      <c r="AG176" s="192"/>
      <c r="AH176" s="192"/>
      <c r="AI176" s="192"/>
      <c r="AJ176" s="192"/>
      <c r="AK176" s="192"/>
      <c r="AL176" s="192"/>
      <c r="AM176" s="192"/>
      <c r="AN176" s="192"/>
      <c r="AO176" s="192"/>
      <c r="AP176" s="192"/>
      <c r="AQ176" s="192"/>
      <c r="AR176" s="192"/>
      <c r="AS176" s="192"/>
      <c r="AT176" s="192"/>
      <c r="AU176" s="192"/>
      <c r="AV176" s="192"/>
      <c r="AW176" s="192"/>
      <c r="AX176" s="192"/>
      <c r="AY176" s="192"/>
      <c r="AZ176" s="192"/>
    </row>
    <row r="177" spans="1:52">
      <c r="A177" s="196">
        <f>'[1]danfoss,sagi'!$A177</f>
        <v>0</v>
      </c>
      <c r="B177" s="197" t="str">
        <f>'[1]danfoss,sagi'!$B177</f>
        <v>ALCU-Q303 aluminium welding rod (per kg)</v>
      </c>
      <c r="C177" s="142"/>
      <c r="D177" s="47"/>
      <c r="E177" s="195">
        <f>'[1]danfoss,sagi'!J177</f>
        <v>341.888888888889</v>
      </c>
      <c r="F177" s="88"/>
      <c r="G177" s="192"/>
      <c r="H177" s="192"/>
      <c r="I177" s="192"/>
      <c r="J177" s="192"/>
      <c r="K177" s="192"/>
      <c r="L177" s="192"/>
      <c r="M177" s="192"/>
      <c r="N177" s="192"/>
      <c r="O177" s="192"/>
      <c r="P177" s="192"/>
      <c r="Q177" s="192"/>
      <c r="R177" s="192"/>
      <c r="S177" s="192"/>
      <c r="T177" s="192"/>
      <c r="U177" s="192"/>
      <c r="V177" s="192"/>
      <c r="W177" s="192"/>
      <c r="X177" s="192"/>
      <c r="Y177" s="192"/>
      <c r="Z177" s="192"/>
      <c r="AA177" s="192"/>
      <c r="AB177" s="192"/>
      <c r="AC177" s="192"/>
      <c r="AD177" s="192"/>
      <c r="AE177" s="192"/>
      <c r="AF177" s="192"/>
      <c r="AG177" s="192"/>
      <c r="AH177" s="192"/>
      <c r="AI177" s="192"/>
      <c r="AJ177" s="192"/>
      <c r="AK177" s="192"/>
      <c r="AL177" s="192"/>
      <c r="AM177" s="192"/>
      <c r="AN177" s="192"/>
      <c r="AO177" s="192"/>
      <c r="AP177" s="192"/>
      <c r="AQ177" s="192"/>
      <c r="AR177" s="192"/>
      <c r="AS177" s="192"/>
      <c r="AT177" s="192"/>
      <c r="AU177" s="192"/>
      <c r="AV177" s="192"/>
      <c r="AW177" s="192"/>
      <c r="AX177" s="192"/>
      <c r="AY177" s="192"/>
      <c r="AZ177" s="192"/>
    </row>
    <row r="178" spans="1:52">
      <c r="A178" s="196">
        <f>'[1]danfoss,sagi'!$A178</f>
        <v>0</v>
      </c>
      <c r="B178" s="197" t="str">
        <f>'[1]danfoss,sagi'!$B178</f>
        <v>ALCU-Q301 aluminium welding rod (per kg)</v>
      </c>
      <c r="C178" s="143"/>
      <c r="D178" s="47"/>
      <c r="E178" s="195">
        <f>'[1]danfoss,sagi'!J178</f>
        <v>253.740740740741</v>
      </c>
      <c r="F178" s="88"/>
      <c r="G178" s="192"/>
      <c r="H178" s="192"/>
      <c r="I178" s="192"/>
      <c r="J178" s="192"/>
      <c r="K178" s="192"/>
      <c r="L178" s="192"/>
      <c r="M178" s="192"/>
      <c r="N178" s="192"/>
      <c r="O178" s="192"/>
      <c r="P178" s="192"/>
      <c r="Q178" s="192"/>
      <c r="R178" s="192"/>
      <c r="S178" s="192"/>
      <c r="T178" s="192"/>
      <c r="U178" s="192"/>
      <c r="V178" s="192"/>
      <c r="W178" s="192"/>
      <c r="X178" s="192"/>
      <c r="Y178" s="192"/>
      <c r="Z178" s="192"/>
      <c r="AA178" s="192"/>
      <c r="AB178" s="192"/>
      <c r="AC178" s="192"/>
      <c r="AD178" s="192"/>
      <c r="AE178" s="192"/>
      <c r="AF178" s="192"/>
      <c r="AG178" s="192"/>
      <c r="AH178" s="192"/>
      <c r="AI178" s="192"/>
      <c r="AJ178" s="192"/>
      <c r="AK178" s="192"/>
      <c r="AL178" s="192"/>
      <c r="AM178" s="192"/>
      <c r="AN178" s="192"/>
      <c r="AO178" s="192"/>
      <c r="AP178" s="192"/>
      <c r="AQ178" s="192"/>
      <c r="AR178" s="192"/>
      <c r="AS178" s="192"/>
      <c r="AT178" s="192"/>
      <c r="AU178" s="192"/>
      <c r="AV178" s="192"/>
      <c r="AW178" s="192"/>
      <c r="AX178" s="192"/>
      <c r="AY178" s="192"/>
      <c r="AZ178" s="192"/>
    </row>
    <row r="179" ht="20.25" customHeight="1" spans="1:52">
      <c r="A179" s="196" t="str">
        <f>'[1]danfoss,sagi'!$A179</f>
        <v>DAN152</v>
      </c>
      <c r="B179" s="197" t="str">
        <f>'[1]danfoss,sagi'!$B179</f>
        <v>Refco 7230587+ +MR-205-DS-MULTI-16Bar</v>
      </c>
      <c r="C179" s="141" t="s">
        <v>534</v>
      </c>
      <c r="D179" s="47"/>
      <c r="E179" s="195">
        <f>'[1]danfoss,sagi'!J179</f>
        <v>84.2251288149029</v>
      </c>
      <c r="F179" s="73"/>
      <c r="G179" s="192"/>
      <c r="H179" s="192"/>
      <c r="I179" s="192"/>
      <c r="J179" s="192"/>
      <c r="K179" s="192"/>
      <c r="L179" s="192"/>
      <c r="M179" s="192"/>
      <c r="N179" s="192"/>
      <c r="O179" s="192"/>
      <c r="P179" s="192"/>
      <c r="Q179" s="192"/>
      <c r="R179" s="192"/>
      <c r="S179" s="192"/>
      <c r="T179" s="192"/>
      <c r="U179" s="192"/>
      <c r="V179" s="192"/>
      <c r="W179" s="192"/>
      <c r="X179" s="192"/>
      <c r="Y179" s="192"/>
      <c r="Z179" s="192"/>
      <c r="AA179" s="192"/>
      <c r="AB179" s="192"/>
      <c r="AC179" s="192"/>
      <c r="AD179" s="192"/>
      <c r="AE179" s="192"/>
      <c r="AF179" s="192"/>
      <c r="AG179" s="192"/>
      <c r="AH179" s="192"/>
      <c r="AI179" s="192"/>
      <c r="AJ179" s="192"/>
      <c r="AK179" s="192"/>
      <c r="AL179" s="192"/>
      <c r="AM179" s="192"/>
      <c r="AN179" s="192"/>
      <c r="AO179" s="192"/>
      <c r="AP179" s="192"/>
      <c r="AQ179" s="192"/>
      <c r="AR179" s="192"/>
      <c r="AS179" s="192"/>
      <c r="AT179" s="192"/>
      <c r="AU179" s="192"/>
      <c r="AV179" s="192"/>
      <c r="AW179" s="192"/>
      <c r="AX179" s="192"/>
      <c r="AY179" s="192"/>
      <c r="AZ179" s="192"/>
    </row>
    <row r="180" ht="24" customHeight="1" spans="1:52">
      <c r="A180" s="196" t="str">
        <f>'[1]danfoss,sagi'!$A180</f>
        <v>DAN153</v>
      </c>
      <c r="B180" s="197" t="str">
        <f>'[1]danfoss,sagi'!$B180</f>
        <v>Refco 4664430+ +MR-305- DS-MULTI-35 Bar</v>
      </c>
      <c r="C180" s="142"/>
      <c r="D180" s="47"/>
      <c r="E180" s="195">
        <f>'[1]danfoss,sagi'!J180</f>
        <v>84.2251288149029</v>
      </c>
      <c r="F180" s="73"/>
      <c r="G180" s="192"/>
      <c r="H180" s="192"/>
      <c r="I180" s="192"/>
      <c r="J180" s="192"/>
      <c r="K180" s="192"/>
      <c r="L180" s="192"/>
      <c r="M180" s="192"/>
      <c r="N180" s="192"/>
      <c r="O180" s="192"/>
      <c r="P180" s="192"/>
      <c r="Q180" s="192"/>
      <c r="R180" s="192"/>
      <c r="S180" s="192"/>
      <c r="T180" s="192"/>
      <c r="U180" s="192"/>
      <c r="V180" s="192"/>
      <c r="W180" s="192"/>
      <c r="X180" s="192"/>
      <c r="Y180" s="192"/>
      <c r="Z180" s="192"/>
      <c r="AA180" s="192"/>
      <c r="AB180" s="192"/>
      <c r="AC180" s="192"/>
      <c r="AD180" s="192"/>
      <c r="AE180" s="192"/>
      <c r="AF180" s="192"/>
      <c r="AG180" s="192"/>
      <c r="AH180" s="192"/>
      <c r="AI180" s="192"/>
      <c r="AJ180" s="192"/>
      <c r="AK180" s="192"/>
      <c r="AL180" s="192"/>
      <c r="AM180" s="192"/>
      <c r="AN180" s="192"/>
      <c r="AO180" s="192"/>
      <c r="AP180" s="192"/>
      <c r="AQ180" s="192"/>
      <c r="AR180" s="192"/>
      <c r="AS180" s="192"/>
      <c r="AT180" s="192"/>
      <c r="AU180" s="192"/>
      <c r="AV180" s="192"/>
      <c r="AW180" s="192"/>
      <c r="AX180" s="192"/>
      <c r="AY180" s="192"/>
      <c r="AZ180" s="192"/>
    </row>
    <row r="181" ht="37" customHeight="1" spans="1:52">
      <c r="A181" s="196" t="str">
        <f>'[1]danfoss,sagi'!$A181</f>
        <v>DAN154</v>
      </c>
      <c r="B181" s="197" t="str">
        <f>'[1]danfoss,sagi'!$B181</f>
        <v>Refco 9884898 BM2-6-DS-R22 Manifold Set C/W 60" Hose</v>
      </c>
      <c r="C181" s="142"/>
      <c r="D181" s="47"/>
      <c r="E181" s="195">
        <f>'[1]danfoss,sagi'!J181</f>
        <v>497.333333333333</v>
      </c>
      <c r="F181" s="144"/>
      <c r="G181" s="192"/>
      <c r="H181" s="192"/>
      <c r="I181" s="192"/>
      <c r="J181" s="192"/>
      <c r="K181" s="192"/>
      <c r="L181" s="192"/>
      <c r="M181" s="192"/>
      <c r="N181" s="192"/>
      <c r="O181" s="192"/>
      <c r="P181" s="192"/>
      <c r="Q181" s="192"/>
      <c r="R181" s="192"/>
      <c r="S181" s="192"/>
      <c r="T181" s="192"/>
      <c r="U181" s="192"/>
      <c r="V181" s="192"/>
      <c r="W181" s="192"/>
      <c r="X181" s="192"/>
      <c r="Y181" s="192"/>
      <c r="Z181" s="192"/>
      <c r="AA181" s="192"/>
      <c r="AB181" s="192"/>
      <c r="AC181" s="192"/>
      <c r="AD181" s="192"/>
      <c r="AE181" s="192"/>
      <c r="AF181" s="192"/>
      <c r="AG181" s="192"/>
      <c r="AH181" s="192"/>
      <c r="AI181" s="192"/>
      <c r="AJ181" s="192"/>
      <c r="AK181" s="192"/>
      <c r="AL181" s="192"/>
      <c r="AM181" s="192"/>
      <c r="AN181" s="192"/>
      <c r="AO181" s="192"/>
      <c r="AP181" s="192"/>
      <c r="AQ181" s="192"/>
      <c r="AR181" s="192"/>
      <c r="AS181" s="192"/>
      <c r="AT181" s="192"/>
      <c r="AU181" s="192"/>
      <c r="AV181" s="192"/>
      <c r="AW181" s="192"/>
      <c r="AX181" s="192"/>
      <c r="AY181" s="192"/>
      <c r="AZ181" s="192"/>
    </row>
    <row r="182" ht="20.25" customHeight="1" spans="1:52">
      <c r="A182" s="196" t="str">
        <f>'[1]danfoss,sagi'!$A182</f>
        <v>DAN155</v>
      </c>
      <c r="B182" s="197" t="str">
        <f>'[1]danfoss,sagi'!$B182</f>
        <v>Refco 9881278C CL-36 Charging Hose 36"</v>
      </c>
      <c r="C182" s="142"/>
      <c r="D182" s="47"/>
      <c r="E182" s="195" t="str">
        <f>'[1]danfoss,sagi'!J182</f>
        <v>~</v>
      </c>
      <c r="F182" s="146"/>
      <c r="G182" s="192"/>
      <c r="H182" s="192"/>
      <c r="I182" s="192"/>
      <c r="J182" s="192"/>
      <c r="K182" s="192"/>
      <c r="L182" s="192"/>
      <c r="M182" s="192"/>
      <c r="N182" s="192"/>
      <c r="O182" s="192"/>
      <c r="P182" s="192"/>
      <c r="Q182" s="192"/>
      <c r="R182" s="192"/>
      <c r="S182" s="192"/>
      <c r="T182" s="192"/>
      <c r="U182" s="192"/>
      <c r="V182" s="192"/>
      <c r="W182" s="192"/>
      <c r="X182" s="192"/>
      <c r="Y182" s="192"/>
      <c r="Z182" s="192"/>
      <c r="AA182" s="192"/>
      <c r="AB182" s="192"/>
      <c r="AC182" s="192"/>
      <c r="AD182" s="192"/>
      <c r="AE182" s="192"/>
      <c r="AF182" s="192"/>
      <c r="AG182" s="192"/>
      <c r="AH182" s="192"/>
      <c r="AI182" s="192"/>
      <c r="AJ182" s="192"/>
      <c r="AK182" s="192"/>
      <c r="AL182" s="192"/>
      <c r="AM182" s="192"/>
      <c r="AN182" s="192"/>
      <c r="AO182" s="192"/>
      <c r="AP182" s="192"/>
      <c r="AQ182" s="192"/>
      <c r="AR182" s="192"/>
      <c r="AS182" s="192"/>
      <c r="AT182" s="192"/>
      <c r="AU182" s="192"/>
      <c r="AV182" s="192"/>
      <c r="AW182" s="192"/>
      <c r="AX182" s="192"/>
      <c r="AY182" s="192"/>
      <c r="AZ182" s="192"/>
    </row>
    <row r="183" ht="24" customHeight="1" spans="1:52">
      <c r="A183" s="196" t="str">
        <f>'[1]danfoss,sagi'!$A183</f>
        <v>DAN156</v>
      </c>
      <c r="B183" s="197" t="str">
        <f>'[1]danfoss,sagi'!$B183</f>
        <v>Refco 9881276C CL-60 Charging Hose 60"</v>
      </c>
      <c r="C183" s="142"/>
      <c r="D183" s="47"/>
      <c r="E183" s="195">
        <f>'[1]danfoss,sagi'!J183</f>
        <v>182.916666666667</v>
      </c>
      <c r="F183" s="145"/>
      <c r="G183" s="192"/>
      <c r="H183" s="192"/>
      <c r="I183" s="192"/>
      <c r="J183" s="192"/>
      <c r="K183" s="192"/>
      <c r="L183" s="192"/>
      <c r="M183" s="192"/>
      <c r="N183" s="192"/>
      <c r="O183" s="192"/>
      <c r="P183" s="192"/>
      <c r="Q183" s="192"/>
      <c r="R183" s="192"/>
      <c r="S183" s="192"/>
      <c r="T183" s="192"/>
      <c r="U183" s="192"/>
      <c r="V183" s="192"/>
      <c r="W183" s="192"/>
      <c r="X183" s="192"/>
      <c r="Y183" s="192"/>
      <c r="Z183" s="192"/>
      <c r="AA183" s="192"/>
      <c r="AB183" s="192"/>
      <c r="AC183" s="192"/>
      <c r="AD183" s="192"/>
      <c r="AE183" s="192"/>
      <c r="AF183" s="192"/>
      <c r="AG183" s="192"/>
      <c r="AH183" s="192"/>
      <c r="AI183" s="192"/>
      <c r="AJ183" s="192"/>
      <c r="AK183" s="192"/>
      <c r="AL183" s="192"/>
      <c r="AM183" s="192"/>
      <c r="AN183" s="192"/>
      <c r="AO183" s="192"/>
      <c r="AP183" s="192"/>
      <c r="AQ183" s="192"/>
      <c r="AR183" s="192"/>
      <c r="AS183" s="192"/>
      <c r="AT183" s="192"/>
      <c r="AU183" s="192"/>
      <c r="AV183" s="192"/>
      <c r="AW183" s="192"/>
      <c r="AX183" s="192"/>
      <c r="AY183" s="192"/>
      <c r="AZ183" s="192"/>
    </row>
    <row r="184" spans="1:52">
      <c r="A184" s="196" t="str">
        <f>'[1]danfoss,sagi'!$A184</f>
        <v>DAN157</v>
      </c>
      <c r="B184" s="197" t="str">
        <f>'[1]danfoss,sagi'!$B184</f>
        <v>Refco RS-16 (1/8" ~ 5/8") Mini Tube Cutter</v>
      </c>
      <c r="C184" s="142"/>
      <c r="D184" s="47"/>
      <c r="E184" s="195" t="str">
        <f>'[1]danfoss,sagi'!J184</f>
        <v>~</v>
      </c>
      <c r="F184" s="88"/>
      <c r="G184" s="192"/>
      <c r="H184" s="192"/>
      <c r="I184" s="192"/>
      <c r="J184" s="192"/>
      <c r="K184" s="192"/>
      <c r="L184" s="192"/>
      <c r="M184" s="192"/>
      <c r="N184" s="192"/>
      <c r="O184" s="192"/>
      <c r="P184" s="192"/>
      <c r="Q184" s="192"/>
      <c r="R184" s="192"/>
      <c r="S184" s="192"/>
      <c r="T184" s="192"/>
      <c r="U184" s="192"/>
      <c r="V184" s="192"/>
      <c r="W184" s="192"/>
      <c r="X184" s="192"/>
      <c r="Y184" s="192"/>
      <c r="Z184" s="192"/>
      <c r="AA184" s="192"/>
      <c r="AB184" s="192"/>
      <c r="AC184" s="192"/>
      <c r="AD184" s="192"/>
      <c r="AE184" s="192"/>
      <c r="AF184" s="192"/>
      <c r="AG184" s="192"/>
      <c r="AH184" s="192"/>
      <c r="AI184" s="192"/>
      <c r="AJ184" s="192"/>
      <c r="AK184" s="192"/>
      <c r="AL184" s="192"/>
      <c r="AM184" s="192"/>
      <c r="AN184" s="192"/>
      <c r="AO184" s="192"/>
      <c r="AP184" s="192"/>
      <c r="AQ184" s="192"/>
      <c r="AR184" s="192"/>
      <c r="AS184" s="192"/>
      <c r="AT184" s="192"/>
      <c r="AU184" s="192"/>
      <c r="AV184" s="192"/>
      <c r="AW184" s="192"/>
      <c r="AX184" s="192"/>
      <c r="AY184" s="192"/>
      <c r="AZ184" s="192"/>
    </row>
    <row r="185" spans="1:52">
      <c r="A185" s="196" t="str">
        <f>'[1]danfoss,sagi'!$A185</f>
        <v>DAN158</v>
      </c>
      <c r="B185" s="197" t="str">
        <f>'[1]danfoss,sagi'!$B185</f>
        <v>Refco RS-25 (1/8" ~ 1") Mini Tube Cutter </v>
      </c>
      <c r="C185" s="142"/>
      <c r="D185" s="47"/>
      <c r="E185" s="195" t="str">
        <f>'[1]danfoss,sagi'!J185</f>
        <v>~</v>
      </c>
      <c r="F185" s="88"/>
      <c r="G185" s="192"/>
      <c r="H185" s="192"/>
      <c r="I185" s="192"/>
      <c r="J185" s="192"/>
      <c r="K185" s="192"/>
      <c r="L185" s="192"/>
      <c r="M185" s="192"/>
      <c r="N185" s="192"/>
      <c r="O185" s="192"/>
      <c r="P185" s="192"/>
      <c r="Q185" s="192"/>
      <c r="R185" s="192"/>
      <c r="S185" s="192"/>
      <c r="T185" s="192"/>
      <c r="U185" s="192"/>
      <c r="V185" s="192"/>
      <c r="W185" s="192"/>
      <c r="X185" s="192"/>
      <c r="Y185" s="192"/>
      <c r="Z185" s="192"/>
      <c r="AA185" s="192"/>
      <c r="AB185" s="192"/>
      <c r="AC185" s="192"/>
      <c r="AD185" s="192"/>
      <c r="AE185" s="192"/>
      <c r="AF185" s="192"/>
      <c r="AG185" s="192"/>
      <c r="AH185" s="192"/>
      <c r="AI185" s="192"/>
      <c r="AJ185" s="192"/>
      <c r="AK185" s="192"/>
      <c r="AL185" s="192"/>
      <c r="AM185" s="192"/>
      <c r="AN185" s="192"/>
      <c r="AO185" s="192"/>
      <c r="AP185" s="192"/>
      <c r="AQ185" s="192"/>
      <c r="AR185" s="192"/>
      <c r="AS185" s="192"/>
      <c r="AT185" s="192"/>
      <c r="AU185" s="192"/>
      <c r="AV185" s="192"/>
      <c r="AW185" s="192"/>
      <c r="AX185" s="192"/>
      <c r="AY185" s="192"/>
      <c r="AZ185" s="192"/>
    </row>
    <row r="186" spans="1:52">
      <c r="A186" s="196" t="str">
        <f>'[1]danfoss,sagi'!$A186</f>
        <v>DAN159</v>
      </c>
      <c r="B186" s="197" t="str">
        <f>'[1]danfoss,sagi'!$B186</f>
        <v>Refco RD-35 (1/8" ~ 1 3/8") Big Tube Cutter</v>
      </c>
      <c r="C186" s="142"/>
      <c r="D186" s="47"/>
      <c r="E186" s="195" t="str">
        <f>'[1]danfoss,sagi'!J186</f>
        <v>~</v>
      </c>
      <c r="F186" s="88"/>
      <c r="G186" s="192"/>
      <c r="H186" s="192"/>
      <c r="I186" s="192"/>
      <c r="J186" s="192"/>
      <c r="K186" s="192"/>
      <c r="L186" s="192"/>
      <c r="M186" s="192"/>
      <c r="N186" s="192"/>
      <c r="O186" s="192"/>
      <c r="P186" s="192"/>
      <c r="Q186" s="192"/>
      <c r="R186" s="192"/>
      <c r="S186" s="192"/>
      <c r="T186" s="192"/>
      <c r="U186" s="192"/>
      <c r="V186" s="192"/>
      <c r="W186" s="192"/>
      <c r="X186" s="192"/>
      <c r="Y186" s="192"/>
      <c r="Z186" s="192"/>
      <c r="AA186" s="192"/>
      <c r="AB186" s="192"/>
      <c r="AC186" s="192"/>
      <c r="AD186" s="192"/>
      <c r="AE186" s="192"/>
      <c r="AF186" s="192"/>
      <c r="AG186" s="192"/>
      <c r="AH186" s="192"/>
      <c r="AI186" s="192"/>
      <c r="AJ186" s="192"/>
      <c r="AK186" s="192"/>
      <c r="AL186" s="192"/>
      <c r="AM186" s="192"/>
      <c r="AN186" s="192"/>
      <c r="AO186" s="192"/>
      <c r="AP186" s="192"/>
      <c r="AQ186" s="192"/>
      <c r="AR186" s="192"/>
      <c r="AS186" s="192"/>
      <c r="AT186" s="192"/>
      <c r="AU186" s="192"/>
      <c r="AV186" s="192"/>
      <c r="AW186" s="192"/>
      <c r="AX186" s="192"/>
      <c r="AY186" s="192"/>
      <c r="AZ186" s="192"/>
    </row>
    <row r="187" spans="1:52">
      <c r="A187" s="196" t="str">
        <f>'[1]danfoss,sagi'!$A187</f>
        <v>DAN160</v>
      </c>
      <c r="B187" s="197" t="str">
        <f>'[1]danfoss,sagi'!$B187</f>
        <v>Refco RD-42 (1/8" ~ 1 3/4") Big Tube Cutter</v>
      </c>
      <c r="C187" s="142"/>
      <c r="D187" s="47"/>
      <c r="E187" s="195" t="str">
        <f>'[1]danfoss,sagi'!J187</f>
        <v>~</v>
      </c>
      <c r="F187" s="88"/>
      <c r="G187" s="192"/>
      <c r="H187" s="192"/>
      <c r="I187" s="192"/>
      <c r="J187" s="192"/>
      <c r="K187" s="192"/>
      <c r="L187" s="192"/>
      <c r="M187" s="192"/>
      <c r="N187" s="192"/>
      <c r="O187" s="192"/>
      <c r="P187" s="192"/>
      <c r="Q187" s="192"/>
      <c r="R187" s="192"/>
      <c r="S187" s="192"/>
      <c r="T187" s="192"/>
      <c r="U187" s="192"/>
      <c r="V187" s="192"/>
      <c r="W187" s="192"/>
      <c r="X187" s="192"/>
      <c r="Y187" s="192"/>
      <c r="Z187" s="192"/>
      <c r="AA187" s="192"/>
      <c r="AB187" s="192"/>
      <c r="AC187" s="192"/>
      <c r="AD187" s="192"/>
      <c r="AE187" s="192"/>
      <c r="AF187" s="192"/>
      <c r="AG187" s="192"/>
      <c r="AH187" s="192"/>
      <c r="AI187" s="192"/>
      <c r="AJ187" s="192"/>
      <c r="AK187" s="192"/>
      <c r="AL187" s="192"/>
      <c r="AM187" s="192"/>
      <c r="AN187" s="192"/>
      <c r="AO187" s="192"/>
      <c r="AP187" s="192"/>
      <c r="AQ187" s="192"/>
      <c r="AR187" s="192"/>
      <c r="AS187" s="192"/>
      <c r="AT187" s="192"/>
      <c r="AU187" s="192"/>
      <c r="AV187" s="192"/>
      <c r="AW187" s="192"/>
      <c r="AX187" s="192"/>
      <c r="AY187" s="192"/>
      <c r="AZ187" s="192"/>
    </row>
    <row r="188" ht="27.75" customHeight="1" spans="1:52">
      <c r="A188" s="196" t="str">
        <f>'[1]danfoss,sagi'!$A188</f>
        <v>DAN161</v>
      </c>
      <c r="B188" s="197" t="str">
        <f>'[1]danfoss,sagi'!$B188</f>
        <v>Refco 9881466R FA-127-C ratchet wrench</v>
      </c>
      <c r="C188" s="142"/>
      <c r="D188" s="47"/>
      <c r="E188" s="195" t="str">
        <f>'[1]danfoss,sagi'!J188</f>
        <v>~</v>
      </c>
      <c r="F188" s="73"/>
      <c r="G188" s="192"/>
      <c r="H188" s="192"/>
      <c r="I188" s="192"/>
      <c r="J188" s="192"/>
      <c r="K188" s="192"/>
      <c r="L188" s="192"/>
      <c r="M188" s="192"/>
      <c r="N188" s="192"/>
      <c r="O188" s="192"/>
      <c r="P188" s="192"/>
      <c r="Q188" s="192"/>
      <c r="R188" s="192"/>
      <c r="S188" s="192"/>
      <c r="T188" s="192"/>
      <c r="U188" s="192"/>
      <c r="V188" s="192"/>
      <c r="W188" s="192"/>
      <c r="X188" s="192"/>
      <c r="Y188" s="192"/>
      <c r="Z188" s="192"/>
      <c r="AA188" s="192"/>
      <c r="AB188" s="192"/>
      <c r="AC188" s="192"/>
      <c r="AD188" s="192"/>
      <c r="AE188" s="192"/>
      <c r="AF188" s="192"/>
      <c r="AG188" s="192"/>
      <c r="AH188" s="192"/>
      <c r="AI188" s="192"/>
      <c r="AJ188" s="192"/>
      <c r="AK188" s="192"/>
      <c r="AL188" s="192"/>
      <c r="AM188" s="192"/>
      <c r="AN188" s="192"/>
      <c r="AO188" s="192"/>
      <c r="AP188" s="192"/>
      <c r="AQ188" s="192"/>
      <c r="AR188" s="192"/>
      <c r="AS188" s="192"/>
      <c r="AT188" s="192"/>
      <c r="AU188" s="192"/>
      <c r="AV188" s="192"/>
      <c r="AW188" s="192"/>
      <c r="AX188" s="192"/>
      <c r="AY188" s="192"/>
      <c r="AZ188" s="192"/>
    </row>
    <row r="189" ht="32.25" customHeight="1" spans="1:52">
      <c r="A189" s="196" t="str">
        <f>'[1]danfoss,sagi'!$A189</f>
        <v>DAN162</v>
      </c>
      <c r="B189" s="197" t="str">
        <f>'[1]danfoss,sagi'!$B189</f>
        <v>Refco 4506201R FA-I27-Offset ratchet Wrench</v>
      </c>
      <c r="C189" s="142"/>
      <c r="D189" s="47"/>
      <c r="E189" s="195" t="str">
        <f>'[1]danfoss,sagi'!J189</f>
        <v>~</v>
      </c>
      <c r="F189" s="73"/>
      <c r="G189" s="192"/>
      <c r="H189" s="192"/>
      <c r="I189" s="192"/>
      <c r="J189" s="192"/>
      <c r="K189" s="192"/>
      <c r="L189" s="192"/>
      <c r="M189" s="192"/>
      <c r="N189" s="192"/>
      <c r="O189" s="192"/>
      <c r="P189" s="192"/>
      <c r="Q189" s="192"/>
      <c r="R189" s="192"/>
      <c r="S189" s="192"/>
      <c r="T189" s="192"/>
      <c r="U189" s="192"/>
      <c r="V189" s="192"/>
      <c r="W189" s="192"/>
      <c r="X189" s="192"/>
      <c r="Y189" s="192"/>
      <c r="Z189" s="192"/>
      <c r="AA189" s="192"/>
      <c r="AB189" s="192"/>
      <c r="AC189" s="192"/>
      <c r="AD189" s="192"/>
      <c r="AE189" s="192"/>
      <c r="AF189" s="192"/>
      <c r="AG189" s="192"/>
      <c r="AH189" s="192"/>
      <c r="AI189" s="192"/>
      <c r="AJ189" s="192"/>
      <c r="AK189" s="192"/>
      <c r="AL189" s="192"/>
      <c r="AM189" s="192"/>
      <c r="AN189" s="192"/>
      <c r="AO189" s="192"/>
      <c r="AP189" s="192"/>
      <c r="AQ189" s="192"/>
      <c r="AR189" s="192"/>
      <c r="AS189" s="192"/>
      <c r="AT189" s="192"/>
      <c r="AU189" s="192"/>
      <c r="AV189" s="192"/>
      <c r="AW189" s="192"/>
      <c r="AX189" s="192"/>
      <c r="AY189" s="192"/>
      <c r="AZ189" s="192"/>
    </row>
    <row r="190" spans="1:52">
      <c r="A190" s="196" t="str">
        <f>'[1]danfoss,sagi'!$A190</f>
        <v>DAN164</v>
      </c>
      <c r="B190" s="197" t="str">
        <f>'[1]danfoss,sagi'!$B190</f>
        <v>7V Solenoid Valve Coil (220VAC/50Hz, 240V/60Hz)</v>
      </c>
      <c r="C190" s="58" t="s">
        <v>535</v>
      </c>
      <c r="D190" s="57"/>
      <c r="E190" s="195">
        <f>'[1]danfoss,sagi'!J190</f>
        <v>29.2</v>
      </c>
      <c r="F190" s="73"/>
      <c r="G190" s="192"/>
      <c r="H190" s="192"/>
      <c r="I190" s="192"/>
      <c r="J190" s="192"/>
      <c r="K190" s="192"/>
      <c r="L190" s="192"/>
      <c r="M190" s="192"/>
      <c r="N190" s="192"/>
      <c r="O190" s="192"/>
      <c r="P190" s="192"/>
      <c r="Q190" s="192"/>
      <c r="R190" s="192"/>
      <c r="S190" s="192"/>
      <c r="T190" s="192"/>
      <c r="U190" s="192"/>
      <c r="V190" s="192"/>
      <c r="W190" s="192"/>
      <c r="X190" s="192"/>
      <c r="Y190" s="192"/>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c r="AT190" s="192"/>
      <c r="AU190" s="192"/>
      <c r="AV190" s="192"/>
      <c r="AW190" s="192"/>
      <c r="AX190" s="192"/>
      <c r="AY190" s="192"/>
      <c r="AZ190" s="192"/>
    </row>
    <row r="191" spans="1:52">
      <c r="A191" s="196" t="str">
        <f>'[1]danfoss,sagi'!$A191</f>
        <v>DAN165</v>
      </c>
      <c r="B191" s="197" t="str">
        <f>'[1]danfoss,sagi'!$B191</f>
        <v>7V Solenoid Valve Coil (110VAC/50Hz, 120VAC/60Hz)</v>
      </c>
      <c r="C191" s="59"/>
      <c r="D191" s="57"/>
      <c r="E191" s="195">
        <f>'[1]danfoss,sagi'!J191</f>
        <v>30.8</v>
      </c>
      <c r="F191" s="73"/>
      <c r="G191" s="192"/>
      <c r="H191" s="192"/>
      <c r="I191" s="192"/>
      <c r="J191" s="192"/>
      <c r="K191" s="192"/>
      <c r="L191" s="192"/>
      <c r="M191" s="192"/>
      <c r="N191" s="192"/>
      <c r="O191" s="192"/>
      <c r="P191" s="192"/>
      <c r="Q191" s="192"/>
      <c r="R191" s="192"/>
      <c r="S191" s="192"/>
      <c r="T191" s="192"/>
      <c r="U191" s="192"/>
      <c r="V191" s="192"/>
      <c r="W191" s="192"/>
      <c r="X191" s="192"/>
      <c r="Y191" s="192"/>
      <c r="Z191" s="192"/>
      <c r="AA191" s="192"/>
      <c r="AB191" s="192"/>
      <c r="AC191" s="192"/>
      <c r="AD191" s="192"/>
      <c r="AE191" s="192"/>
      <c r="AF191" s="192"/>
      <c r="AG191" s="192"/>
      <c r="AH191" s="192"/>
      <c r="AI191" s="192"/>
      <c r="AJ191" s="192"/>
      <c r="AK191" s="192"/>
      <c r="AL191" s="192"/>
      <c r="AM191" s="192"/>
      <c r="AN191" s="192"/>
      <c r="AO191" s="192"/>
      <c r="AP191" s="192"/>
      <c r="AQ191" s="192"/>
      <c r="AR191" s="192"/>
      <c r="AS191" s="192"/>
      <c r="AT191" s="192"/>
      <c r="AU191" s="192"/>
      <c r="AV191" s="192"/>
      <c r="AW191" s="192"/>
      <c r="AX191" s="192"/>
      <c r="AY191" s="192"/>
      <c r="AZ191" s="192"/>
    </row>
    <row r="192" spans="1:52">
      <c r="A192" s="196" t="str">
        <f>'[1]danfoss,sagi'!$A192</f>
        <v>DAN168</v>
      </c>
      <c r="B192" s="197" t="str">
        <f>'[1]danfoss,sagi'!$B192</f>
        <v>7V Solenoid Valve DIN Connector (PG9 &amp; PG11)</v>
      </c>
      <c r="C192" s="60"/>
      <c r="D192" s="57"/>
      <c r="E192" s="195">
        <f>'[1]danfoss,sagi'!J192</f>
        <v>11</v>
      </c>
      <c r="F192" s="73"/>
      <c r="G192" s="192"/>
      <c r="H192" s="192"/>
      <c r="I192" s="192"/>
      <c r="J192" s="192"/>
      <c r="K192" s="192"/>
      <c r="L192" s="192"/>
      <c r="M192" s="192"/>
      <c r="N192" s="192"/>
      <c r="O192" s="192"/>
      <c r="P192" s="192"/>
      <c r="Q192" s="192"/>
      <c r="R192" s="192"/>
      <c r="S192" s="192"/>
      <c r="T192" s="192"/>
      <c r="U192" s="192"/>
      <c r="V192" s="192"/>
      <c r="W192" s="192"/>
      <c r="X192" s="192"/>
      <c r="Y192" s="192"/>
      <c r="Z192" s="192"/>
      <c r="AA192" s="192"/>
      <c r="AB192" s="192"/>
      <c r="AC192" s="192"/>
      <c r="AD192" s="192"/>
      <c r="AE192" s="192"/>
      <c r="AF192" s="192"/>
      <c r="AG192" s="192"/>
      <c r="AH192" s="192"/>
      <c r="AI192" s="192"/>
      <c r="AJ192" s="192"/>
      <c r="AK192" s="192"/>
      <c r="AL192" s="192"/>
      <c r="AM192" s="192"/>
      <c r="AN192" s="192"/>
      <c r="AO192" s="192"/>
      <c r="AP192" s="192"/>
      <c r="AQ192" s="192"/>
      <c r="AR192" s="192"/>
      <c r="AS192" s="192"/>
      <c r="AT192" s="192"/>
      <c r="AU192" s="192"/>
      <c r="AV192" s="192"/>
      <c r="AW192" s="192"/>
      <c r="AX192" s="192"/>
      <c r="AY192" s="192"/>
      <c r="AZ192" s="192"/>
    </row>
    <row r="193" spans="1:6">
      <c r="A193" s="196" t="str">
        <f>'[1]danfoss,sagi'!$A193</f>
        <v>DAN170</v>
      </c>
      <c r="B193" s="197" t="str">
        <f>'[1]danfoss,sagi'!$B193</f>
        <v>7V4F2 Direct Operated, 1/4" SAE (1/4 - 1/2HP)</v>
      </c>
      <c r="C193" s="59"/>
      <c r="D193" s="57"/>
      <c r="E193" s="195">
        <f>'[1]danfoss,sagi'!J193</f>
        <v>106</v>
      </c>
      <c r="F193" s="73"/>
    </row>
    <row r="194" spans="1:6">
      <c r="A194" s="196" t="str">
        <f>'[1]danfoss,sagi'!$A194</f>
        <v>DAN179</v>
      </c>
      <c r="B194" s="197" t="str">
        <f>'[1]danfoss,sagi'!$B194</f>
        <v>C-083  3/8" SAE Flare</v>
      </c>
      <c r="C194" s="59"/>
      <c r="D194" s="57"/>
      <c r="E194" s="195">
        <f>'[1]danfoss,sagi'!J194</f>
        <v>29</v>
      </c>
      <c r="F194" s="201"/>
    </row>
    <row r="195" spans="1:6">
      <c r="A195" s="196" t="str">
        <f>'[1]danfoss,sagi'!$A195</f>
        <v>DAN180</v>
      </c>
      <c r="B195" s="197" t="str">
        <f>'[1]danfoss,sagi'!$B195</f>
        <v>C-163  3/8" SAE Flare</v>
      </c>
      <c r="C195" s="59"/>
      <c r="D195" s="57"/>
      <c r="E195" s="195">
        <f>'[1]danfoss,sagi'!J195</f>
        <v>33.4285714285714</v>
      </c>
      <c r="F195" s="201"/>
    </row>
    <row r="196" spans="1:6">
      <c r="A196" s="196" t="str">
        <f>'[1]danfoss,sagi'!$A196</f>
        <v>DAN181</v>
      </c>
      <c r="B196" s="197" t="str">
        <f>'[1]danfoss,sagi'!$B196</f>
        <v>C-164  1/2" SAE Flare</v>
      </c>
      <c r="C196" s="59"/>
      <c r="D196" s="57"/>
      <c r="E196" s="195">
        <f>'[1]danfoss,sagi'!J196</f>
        <v>34.4285714285714</v>
      </c>
      <c r="F196" s="201"/>
    </row>
    <row r="197" spans="1:6">
      <c r="A197" s="196" t="str">
        <f>'[1]danfoss,sagi'!$A197</f>
        <v>DAN182</v>
      </c>
      <c r="B197" s="197" t="str">
        <f>'[1]danfoss,sagi'!$B197</f>
        <v>C-165  5/8" SAE Flare</v>
      </c>
      <c r="C197" s="59"/>
      <c r="D197" s="57"/>
      <c r="E197" s="195">
        <f>'[1]danfoss,sagi'!J197</f>
        <v>37.6712328767123</v>
      </c>
      <c r="F197" s="201"/>
    </row>
    <row r="198" spans="1:6">
      <c r="A198" s="196" t="str">
        <f>'[1]danfoss,sagi'!$A198</f>
        <v>DAN183</v>
      </c>
      <c r="B198" s="197" t="str">
        <f>'[1]danfoss,sagi'!$B198</f>
        <v>PK110 single low pressure (auto 10psi~60psi)</v>
      </c>
      <c r="C198" s="58" t="s">
        <v>536</v>
      </c>
      <c r="D198" s="57"/>
      <c r="E198" s="195" t="str">
        <f>'[1]danfoss,sagi'!J198</f>
        <v>~</v>
      </c>
      <c r="F198" s="201"/>
    </row>
    <row r="199" spans="1:6">
      <c r="A199" s="196" t="str">
        <f>'[1]danfoss,sagi'!$A199</f>
        <v>DAN184</v>
      </c>
      <c r="B199" s="197" t="str">
        <f>'[1]danfoss,sagi'!$B199</f>
        <v>PK502 single low pressure (auto 5psi~15psi)</v>
      </c>
      <c r="C199" s="59"/>
      <c r="D199" s="57"/>
      <c r="E199" s="195">
        <f>'[1]danfoss,sagi'!J199</f>
        <v>64.3333333333333</v>
      </c>
      <c r="F199" s="201"/>
    </row>
    <row r="200" spans="1:6">
      <c r="A200" s="196" t="str">
        <f>'[1]danfoss,sagi'!$A200</f>
        <v>DAN185</v>
      </c>
      <c r="B200" s="197" t="str">
        <f>'[1]danfoss,sagi'!$B200</f>
        <v>PK503 single low pressure (auto 5psi~30psi)</v>
      </c>
      <c r="C200" s="59"/>
      <c r="D200" s="57"/>
      <c r="E200" s="195" t="str">
        <f>'[1]danfoss,sagi'!J200</f>
        <v>~</v>
      </c>
      <c r="F200" s="201"/>
    </row>
    <row r="201" spans="1:6">
      <c r="A201" s="196" t="str">
        <f>'[1]danfoss,sagi'!$A201</f>
        <v>DAN186</v>
      </c>
      <c r="B201" s="197" t="str">
        <f>'[1]danfoss,sagi'!$B201</f>
        <v>PK506 single low pressure (auto 15psi~60psi)</v>
      </c>
      <c r="C201" s="59"/>
      <c r="D201" s="57"/>
      <c r="E201" s="195" t="str">
        <f>'[1]danfoss,sagi'!J201</f>
        <v>~</v>
      </c>
      <c r="F201" s="201"/>
    </row>
    <row r="202" spans="1:6">
      <c r="A202" s="196" t="str">
        <f>'[1]danfoss,sagi'!$A202</f>
        <v>DAN187</v>
      </c>
      <c r="B202" s="197" t="str">
        <f>'[1]danfoss,sagi'!$B202</f>
        <v>PK506M single low pressure (manual 15psi~60psi)</v>
      </c>
      <c r="C202" s="59"/>
      <c r="D202" s="57"/>
      <c r="E202" s="195" t="str">
        <f>'[1]danfoss,sagi'!J202</f>
        <v>~</v>
      </c>
      <c r="F202" s="201"/>
    </row>
    <row r="203" spans="1:6">
      <c r="A203" s="196" t="str">
        <f>'[1]danfoss,sagi'!$A203</f>
        <v>DAN188</v>
      </c>
      <c r="B203" s="197" t="str">
        <f>'[1]danfoss,sagi'!$B203</f>
        <v>PK516 single high pressure (auto 29psi~72psi)</v>
      </c>
      <c r="C203" s="59"/>
      <c r="D203" s="57"/>
      <c r="E203" s="195" t="str">
        <f>'[1]danfoss,sagi'!J203</f>
        <v>~</v>
      </c>
      <c r="F203" s="201"/>
    </row>
    <row r="204" ht="15" spans="1:10">
      <c r="A204" s="196" t="str">
        <f>'[1]danfoss,sagi'!$A204</f>
        <v>DAN189</v>
      </c>
      <c r="B204" s="197" t="str">
        <f>'[1]danfoss,sagi'!$B204</f>
        <v>PK520 single high pressure (auto 20psi~80psi)</v>
      </c>
      <c r="C204" s="59"/>
      <c r="D204" s="57"/>
      <c r="E204" s="195" t="str">
        <f>'[1]danfoss,sagi'!J204</f>
        <v>~</v>
      </c>
      <c r="F204" s="201"/>
      <c r="J204"/>
    </row>
    <row r="205" spans="1:6">
      <c r="A205" s="196" t="str">
        <f>'[1]danfoss,sagi'!$A205</f>
        <v>DAN190</v>
      </c>
      <c r="B205" s="197" t="str">
        <f>'[1]danfoss,sagi'!$B205</f>
        <v>PK530D single high pressure (auto 50psi~150psi)</v>
      </c>
      <c r="C205" s="59"/>
      <c r="D205" s="57"/>
      <c r="E205" s="195" t="str">
        <f>'[1]danfoss,sagi'!J205</f>
        <v>~</v>
      </c>
      <c r="F205" s="201"/>
    </row>
    <row r="206" spans="1:6">
      <c r="A206" s="196" t="str">
        <f>'[1]danfoss,sagi'!$A206</f>
        <v>DAN191</v>
      </c>
      <c r="B206" s="197" t="str">
        <f>'[1]danfoss,sagi'!$B206</f>
        <v>PK530M single high pressure (manual 50psi~150psi)</v>
      </c>
      <c r="C206" s="59"/>
      <c r="D206" s="57"/>
      <c r="E206" s="195">
        <f>'[1]danfoss,sagi'!J206</f>
        <v>64.3333333333333</v>
      </c>
      <c r="F206" s="201"/>
    </row>
    <row r="207" spans="1:6">
      <c r="A207" s="196" t="str">
        <f>'[1]danfoss,sagi'!$A207</f>
        <v>DAN196</v>
      </c>
      <c r="B207" s="197" t="str">
        <f>'[1]danfoss,sagi'!$B207</f>
        <v>ERVE-6-C (4X5X2 ODF 5') R22 exp-valve</v>
      </c>
      <c r="C207" s="59"/>
      <c r="D207" s="57"/>
      <c r="E207" s="195">
        <f>'[1]danfoss,sagi'!J207</f>
        <v>155.5</v>
      </c>
      <c r="F207" s="201"/>
    </row>
    <row r="208" spans="1:6">
      <c r="A208" s="196" t="str">
        <f>'[1]danfoss,sagi'!$A208</f>
        <v>DAN198</v>
      </c>
      <c r="B208" s="197" t="str">
        <f>'[1]danfoss,sagi'!$B208</f>
        <v>ERVE-10-C (5X7X2 ODF 5') R22 exp-valve</v>
      </c>
      <c r="C208" s="59"/>
      <c r="D208" s="57"/>
      <c r="E208" s="195">
        <f>'[1]danfoss,sagi'!J208</f>
        <v>187.833333333333</v>
      </c>
      <c r="F208" s="201"/>
    </row>
    <row r="209" spans="1:6">
      <c r="A209" s="196" t="str">
        <f>'[1]danfoss,sagi'!$A209</f>
        <v>DAN199</v>
      </c>
      <c r="B209" s="197" t="str">
        <f>'[1]danfoss,sagi'!$B209</f>
        <v>ERVE-12-C (5X7X2 ODF 5') R22 exp-valve</v>
      </c>
      <c r="C209" s="60"/>
      <c r="D209" s="57"/>
      <c r="E209" s="195">
        <f>'[1]danfoss,sagi'!J209</f>
        <v>187.833333333333</v>
      </c>
      <c r="F209" s="201"/>
    </row>
    <row r="210" spans="1:6">
      <c r="A210" s="196" t="str">
        <f>'[1]danfoss,sagi'!$A210</f>
        <v>DAN201</v>
      </c>
      <c r="B210" s="197" t="str">
        <f>'[1]danfoss,sagi'!$B210</f>
        <v>ERSE-9-C  (5X7X2 ODF 5') R404,507 exp-valve</v>
      </c>
      <c r="C210" s="60"/>
      <c r="D210" s="57"/>
      <c r="E210" s="195">
        <f>'[1]danfoss,sagi'!J210</f>
        <v>198.833333333333</v>
      </c>
      <c r="F210" s="201"/>
    </row>
    <row r="211" ht="22.5" spans="1:6">
      <c r="A211" s="196" t="str">
        <f>'[1]danfoss,sagi'!$A211</f>
        <v>DAN202</v>
      </c>
      <c r="B211" s="197" t="str">
        <f>'[1]danfoss,sagi'!$B211</f>
        <v>Y1037-FV-3-180 3X3 ODF5' Injection valve</v>
      </c>
      <c r="C211" s="217" t="s">
        <v>537</v>
      </c>
      <c r="D211" s="200"/>
      <c r="E211" s="195">
        <f>'[1]danfoss,sagi'!J211</f>
        <v>477.777777777778</v>
      </c>
      <c r="F211" s="201"/>
    </row>
    <row r="212" spans="1:6">
      <c r="A212" s="196" t="str">
        <f>'[1]danfoss,sagi'!$A212</f>
        <v>DAN203</v>
      </c>
      <c r="B212" s="197" t="str">
        <f>'[1]danfoss,sagi'!$B212</f>
        <v>TCLE 5 HW 100 SAE EE 5FT 1/2 X 5/8 SAE ANG 6A (12)</v>
      </c>
      <c r="C212" s="47" t="s">
        <v>538</v>
      </c>
      <c r="D212" s="47"/>
      <c r="E212" s="195">
        <f>'[1]danfoss,sagi'!J212</f>
        <v>380.25</v>
      </c>
      <c r="F212" s="201"/>
    </row>
    <row r="213" spans="1:6">
      <c r="A213" s="196" t="str">
        <f>'[1]danfoss,sagi'!$A213</f>
        <v>DAN204</v>
      </c>
      <c r="B213" s="197" t="str">
        <f>'[1]danfoss,sagi'!$B213</f>
        <v>TCLE 71/2 HW 100 SAE EE 5FT 1/2 X 5/8 SAE ANG 6A (12)</v>
      </c>
      <c r="C213" s="47"/>
      <c r="D213" s="47"/>
      <c r="E213" s="195">
        <f>'[1]danfoss,sagi'!J213</f>
        <v>380.25</v>
      </c>
      <c r="F213" s="201"/>
    </row>
    <row r="214" spans="1:6">
      <c r="A214" s="196" t="str">
        <f>'[1]danfoss,sagi'!$A214</f>
        <v>DAN205</v>
      </c>
      <c r="B214" s="197" t="str">
        <f>'[1]danfoss,sagi'!$B214</f>
        <v>TCLE 10 HW 100 SAE EE 5FT 1/2 X 5/8 SAE ANG 6A (12)</v>
      </c>
      <c r="C214" s="47"/>
      <c r="D214" s="47"/>
      <c r="E214" s="195">
        <f>'[1]danfoss,sagi'!J214</f>
        <v>380.25</v>
      </c>
      <c r="F214" s="201"/>
    </row>
    <row r="215" spans="1:6">
      <c r="A215" s="196" t="str">
        <f>'[1]danfoss,sagi'!$A215</f>
        <v>DAN206</v>
      </c>
      <c r="B215" s="197" t="str">
        <f>'[1]danfoss,sagi'!$B215</f>
        <v>TCLE 12 HW 100 SAE EE  5FT 1/2X5/8 SAEANG 6A (12)</v>
      </c>
      <c r="C215" s="47"/>
      <c r="D215" s="47"/>
      <c r="E215" s="195">
        <f>'[1]danfoss,sagi'!J215</f>
        <v>380.25</v>
      </c>
      <c r="F215" s="201"/>
    </row>
    <row r="216" spans="1:6">
      <c r="A216" s="196" t="str">
        <f>'[1]danfoss,sagi'!$A216</f>
        <v>DAN207</v>
      </c>
      <c r="B216" s="197" t="str">
        <f>'[1]danfoss,sagi'!$B216</f>
        <v>TJLE 14 HW100 SAE EE 5FT 5/8 X 7/8 ODF ANG 6A (12)</v>
      </c>
      <c r="C216" s="47"/>
      <c r="D216" s="47"/>
      <c r="E216" s="195" t="str">
        <f>'[1]danfoss,sagi'!J216</f>
        <v>~</v>
      </c>
      <c r="F216" s="201"/>
    </row>
    <row r="217" spans="1:6">
      <c r="A217" s="196" t="str">
        <f>'[1]danfoss,sagi'!$A217</f>
        <v>DAN208</v>
      </c>
      <c r="B217" s="197" t="str">
        <f>'[1]danfoss,sagi'!$B217</f>
        <v>TJRE 18 HW100 SAEEE 5FT 7/8 ODF X 1-1/8 ODM ANG 6A (12)</v>
      </c>
      <c r="C217" s="47"/>
      <c r="D217" s="47"/>
      <c r="E217" s="195" t="str">
        <f>'[1]danfoss,sagi'!J217</f>
        <v>~</v>
      </c>
      <c r="F217" s="201"/>
    </row>
    <row r="218" spans="1:6">
      <c r="A218" s="196" t="str">
        <f>'[1]danfoss,sagi'!$A218</f>
        <v>DAN209</v>
      </c>
      <c r="B218" s="197" t="str">
        <f>'[1]danfoss,sagi'!$B218</f>
        <v>TER 22 HW100 SAE EE 10FT 7/8 ODF X 1-1/8 ODM ANG 6A (6)</v>
      </c>
      <c r="C218" s="47"/>
      <c r="D218" s="47"/>
      <c r="E218" s="195" t="str">
        <f>'[1]danfoss,sagi'!J218</f>
        <v>~</v>
      </c>
      <c r="F218" s="201"/>
    </row>
    <row r="219" spans="1:6">
      <c r="A219" s="196" t="str">
        <f>'[1]danfoss,sagi'!$A219</f>
        <v>DAN210</v>
      </c>
      <c r="B219" s="197" t="str">
        <f>'[1]danfoss,sagi'!$B219</f>
        <v>TER 26 HW100 SAE EE 10FT 7/8 ODF X 1-1/8 ODM ANG 6A (6)</v>
      </c>
      <c r="C219" s="47"/>
      <c r="D219" s="47"/>
      <c r="E219" s="195" t="str">
        <f>'[1]danfoss,sagi'!J219</f>
        <v>~</v>
      </c>
      <c r="F219" s="201"/>
    </row>
    <row r="220" spans="1:6">
      <c r="A220" s="196" t="str">
        <f>'[1]danfoss,sagi'!$A220</f>
        <v>DAN211</v>
      </c>
      <c r="B220" s="197" t="str">
        <f>'[1]danfoss,sagi'!$B220</f>
        <v>TIR 55 HW100 SAE EE 10FT 7/8 ODF X 1-1/8 ODM ANG 6A (6)</v>
      </c>
      <c r="C220" s="47"/>
      <c r="D220" s="47"/>
      <c r="E220" s="195" t="str">
        <f>'[1]danfoss,sagi'!J220</f>
        <v>~</v>
      </c>
      <c r="F220" s="201"/>
    </row>
    <row r="221" spans="1:6">
      <c r="A221" s="196" t="str">
        <f>'[1]danfoss,sagi'!$A221</f>
        <v>DAN212</v>
      </c>
      <c r="B221" s="197" t="str">
        <f>'[1]danfoss,sagi'!$B221</f>
        <v>THR 75 HW100 SAEEE 10FT 1-1/8 X 1-1/8 ODM ANG 6A (6)</v>
      </c>
      <c r="C221" s="47"/>
      <c r="D221" s="47"/>
      <c r="E221" s="195" t="str">
        <f>'[1]danfoss,sagi'!J221</f>
        <v>~</v>
      </c>
      <c r="F221" s="201"/>
    </row>
    <row r="222" spans="1:6">
      <c r="A222" s="196" t="str">
        <f>'[1]danfoss,sagi'!$A222</f>
        <v>DAN213</v>
      </c>
      <c r="B222" s="197" t="str">
        <f>'[1]danfoss,sagi'!$B222</f>
        <v>TRAE+ 20HW100 SAE EE 10FT 7/8X1-1/8 ODF S/T 6A (6)</v>
      </c>
      <c r="C222" s="47"/>
      <c r="D222" s="47"/>
      <c r="E222" s="195">
        <f>'[1]danfoss,sagi'!J222</f>
        <v>555.833333333333</v>
      </c>
      <c r="F222" s="201"/>
    </row>
    <row r="223" spans="1:6">
      <c r="A223" s="196" t="str">
        <f>'[1]danfoss,sagi'!$A223</f>
        <v>DAN214</v>
      </c>
      <c r="B223" s="197" t="str">
        <f>'[1]danfoss,sagi'!$B223</f>
        <v>TRAE+ 30HW100 SAE EE 10FT 7/8X1-1/8 ODF S/T 6A (6)</v>
      </c>
      <c r="C223" s="47"/>
      <c r="D223" s="47"/>
      <c r="E223" s="195">
        <f>'[1]danfoss,sagi'!J223</f>
        <v>555.833333333333</v>
      </c>
      <c r="F223" s="201"/>
    </row>
    <row r="224" spans="1:6">
      <c r="A224" s="196" t="str">
        <f>'[1]danfoss,sagi'!$A224</f>
        <v>DAN215</v>
      </c>
      <c r="B224" s="197" t="str">
        <f>'[1]danfoss,sagi'!$B224</f>
        <v>TRAE+ 40 HW100 SAE EE 15FT 7/8 X 1-1/8 ODF S/T 6A (6)</v>
      </c>
      <c r="C224" s="47"/>
      <c r="D224" s="47"/>
      <c r="E224" s="195">
        <f>'[1]danfoss,sagi'!J224</f>
        <v>555.833333333333</v>
      </c>
      <c r="F224" s="201"/>
    </row>
    <row r="225" spans="1:6">
      <c r="A225" s="196" t="str">
        <f>'[1]danfoss,sagi'!$A225</f>
        <v>DAN216</v>
      </c>
      <c r="B225" s="197" t="str">
        <f>'[1]danfoss,sagi'!$B225</f>
        <v>TRAE 50 HW100 SAE EE 10FT 1-1/8X1-3/8 ODF S/T6A (6)</v>
      </c>
      <c r="C225" s="47"/>
      <c r="D225" s="47"/>
      <c r="E225" s="195" t="str">
        <f>'[1]danfoss,sagi'!J225</f>
        <v>~</v>
      </c>
      <c r="F225" s="201"/>
    </row>
    <row r="226" spans="1:6">
      <c r="A226" s="196" t="str">
        <f>'[1]danfoss,sagi'!$A226</f>
        <v>DAN217</v>
      </c>
      <c r="B226" s="197" t="str">
        <f>'[1]danfoss,sagi'!$B226</f>
        <v>TRAE 60 HW100 SAE EE 10FT 1-1/8 X 1-3/8 ODF S/T 6A (6)</v>
      </c>
      <c r="C226" s="47"/>
      <c r="D226" s="47"/>
      <c r="E226" s="195" t="str">
        <f>'[1]danfoss,sagi'!J226</f>
        <v>~</v>
      </c>
      <c r="F226" s="201"/>
    </row>
    <row r="227" spans="1:6">
      <c r="A227" s="196" t="str">
        <f>'[1]danfoss,sagi'!$A227</f>
        <v>DAN218</v>
      </c>
      <c r="B227" s="197" t="str">
        <f>'[1]danfoss,sagi'!$B227</f>
        <v>TRAES 5 SW45 (R507 EXP VALVE COPELAND)</v>
      </c>
      <c r="C227" s="47"/>
      <c r="D227" s="47"/>
      <c r="E227" s="195">
        <f>'[1]danfoss,sagi'!J227</f>
        <v>223.333333333333</v>
      </c>
      <c r="F227" s="201"/>
    </row>
    <row r="228" spans="1:6">
      <c r="A228" s="196" t="str">
        <f>'[1]danfoss,sagi'!$A228</f>
        <v>DAN218.1</v>
      </c>
      <c r="B228" s="197" t="str">
        <f>'[1]danfoss,sagi'!$B228</f>
        <v>TRAES 7 SW45 (R507 EXP VALVE COPELAND)</v>
      </c>
      <c r="C228" s="47"/>
      <c r="D228" s="47"/>
      <c r="E228" s="195">
        <f>'[1]danfoss,sagi'!J228</f>
        <v>223.333333333333</v>
      </c>
      <c r="F228" s="201"/>
    </row>
    <row r="229" spans="1:6">
      <c r="A229" s="196" t="str">
        <f>'[1]danfoss,sagi'!$A229</f>
        <v>DAN218.2</v>
      </c>
      <c r="B229" s="197" t="str">
        <f>'[1]danfoss,sagi'!$B229</f>
        <v>TRAES 7.5 SW45 (R507 EXP VALVE COPELAND)</v>
      </c>
      <c r="C229" s="47"/>
      <c r="D229" s="47"/>
      <c r="E229" s="195">
        <f>'[1]danfoss,sagi'!J229</f>
        <v>223.333333333333</v>
      </c>
      <c r="F229" s="201"/>
    </row>
    <row r="230" spans="1:6">
      <c r="A230" s="196" t="str">
        <f>'[1]danfoss,sagi'!$A230</f>
        <v>DAN218.3</v>
      </c>
      <c r="B230" s="197" t="str">
        <f>'[1]danfoss,sagi'!$B230</f>
        <v>TRAES 10 SW45 (R507 EXP VALVE COPELAND)</v>
      </c>
      <c r="C230" s="47"/>
      <c r="D230" s="47"/>
      <c r="E230" s="195">
        <f>'[1]danfoss,sagi'!J230</f>
        <v>223.333333333333</v>
      </c>
      <c r="F230" s="201"/>
    </row>
    <row r="231" spans="1:6">
      <c r="A231" s="196" t="str">
        <f>'[1]danfoss,sagi'!$A231</f>
        <v>DAN218.6</v>
      </c>
      <c r="B231" s="197" t="str">
        <f>'[1]danfoss,sagi'!$B231</f>
        <v>TRAES 5 SZ (R507 EXP VALVE COPELAND)</v>
      </c>
      <c r="C231" s="47"/>
      <c r="D231" s="47"/>
      <c r="E231" s="195">
        <f>'[1]danfoss,sagi'!J231</f>
        <v>223.333333333333</v>
      </c>
      <c r="F231" s="201"/>
    </row>
    <row r="232" spans="1:6">
      <c r="A232" s="196" t="str">
        <f>'[1]danfoss,sagi'!$A232</f>
        <v>DAN218.7</v>
      </c>
      <c r="B232" s="197" t="str">
        <f>'[1]danfoss,sagi'!$B232</f>
        <v>TRAES 7.5 SZ (R507 EXP VALVE COPELAND)</v>
      </c>
      <c r="C232" s="47"/>
      <c r="D232" s="47"/>
      <c r="E232" s="195">
        <f>'[1]danfoss,sagi'!J232</f>
        <v>223.333333333333</v>
      </c>
      <c r="F232" s="201"/>
    </row>
    <row r="233" spans="1:6">
      <c r="A233" s="196" t="str">
        <f>'[1]danfoss,sagi'!$A233</f>
        <v>DAN218.8</v>
      </c>
      <c r="B233" s="197" t="str">
        <f>'[1]danfoss,sagi'!$B233</f>
        <v>TA-HW100 (R22 EXP-VALVE COPELAND)</v>
      </c>
      <c r="C233" s="47"/>
      <c r="D233" s="47"/>
      <c r="E233" s="195">
        <f>'[1]danfoss,sagi'!J233</f>
        <v>133.666666666667</v>
      </c>
      <c r="F233" s="201"/>
    </row>
    <row r="234" spans="1:6">
      <c r="A234" s="196" t="str">
        <f>'[1]danfoss,sagi'!$A234</f>
        <v>DAN218.9</v>
      </c>
      <c r="B234" s="197" t="str">
        <f>'[1]danfoss,sagi'!$B234</f>
        <v>TAE-HW100 (R22 EXP-VALVE COPELAND)</v>
      </c>
      <c r="C234" s="47"/>
      <c r="D234" s="47"/>
      <c r="E234" s="195">
        <f>'[1]danfoss,sagi'!J234</f>
        <v>149.25</v>
      </c>
      <c r="F234" s="201"/>
    </row>
    <row r="235" spans="1:6">
      <c r="A235" s="196" t="str">
        <f>'[1]danfoss,sagi'!$A235</f>
        <v>DAN218.10</v>
      </c>
      <c r="B235" s="197" t="str">
        <f>'[1]danfoss,sagi'!$B235</f>
        <v>TA-SW75 (R507 EXP-VALVE COPELAND)</v>
      </c>
      <c r="C235" s="47"/>
      <c r="D235" s="47"/>
      <c r="E235" s="195">
        <f>'[1]danfoss,sagi'!J235</f>
        <v>133.666666666667</v>
      </c>
      <c r="F235" s="201"/>
    </row>
    <row r="236" spans="1:6">
      <c r="A236" s="196" t="str">
        <f>'[1]danfoss,sagi'!$A236</f>
        <v>DAN218.11</v>
      </c>
      <c r="B236" s="197" t="str">
        <f>'[1]danfoss,sagi'!$B236</f>
        <v>TAE-SW75 (R507 EXP-VALVE COPELAND)</v>
      </c>
      <c r="C236" s="47"/>
      <c r="D236" s="47"/>
      <c r="E236" s="195">
        <f>'[1]danfoss,sagi'!J236</f>
        <v>149.25</v>
      </c>
      <c r="F236" s="201"/>
    </row>
    <row r="237" spans="1:6">
      <c r="A237" s="196" t="str">
        <f>'[1]danfoss,sagi'!$A237</f>
        <v>DAN218.12</v>
      </c>
      <c r="B237" s="197" t="str">
        <f>'[1]danfoss,sagi'!$B237</f>
        <v>TAO-0 ORIFICE COPELAND</v>
      </c>
      <c r="C237" s="47"/>
      <c r="D237" s="47"/>
      <c r="E237" s="195">
        <f>'[1]danfoss,sagi'!J237</f>
        <v>35.2</v>
      </c>
      <c r="F237" s="201"/>
    </row>
    <row r="238" spans="1:6">
      <c r="A238" s="196" t="str">
        <f>'[1]danfoss,sagi'!$A238</f>
        <v>DAN218.13</v>
      </c>
      <c r="B238" s="197" t="str">
        <f>'[1]danfoss,sagi'!$B238</f>
        <v>TAO-1 ORIFICE COPELAND</v>
      </c>
      <c r="C238" s="47"/>
      <c r="D238" s="47"/>
      <c r="E238" s="195">
        <f>'[1]danfoss,sagi'!J238</f>
        <v>35.2</v>
      </c>
      <c r="F238" s="201"/>
    </row>
    <row r="239" spans="1:6">
      <c r="A239" s="196" t="str">
        <f>'[1]danfoss,sagi'!$A239</f>
        <v>DAN218.14</v>
      </c>
      <c r="B239" s="197" t="str">
        <f>'[1]danfoss,sagi'!$B239</f>
        <v>TAO-2 ORIFICE COPELAND</v>
      </c>
      <c r="C239" s="47"/>
      <c r="D239" s="47"/>
      <c r="E239" s="195">
        <f>'[1]danfoss,sagi'!J239</f>
        <v>35.2</v>
      </c>
      <c r="F239" s="201"/>
    </row>
    <row r="240" spans="1:6">
      <c r="A240" s="196" t="str">
        <f>'[1]danfoss,sagi'!$A240</f>
        <v>DAN218.15</v>
      </c>
      <c r="B240" s="197" t="str">
        <f>'[1]danfoss,sagi'!$B240</f>
        <v>TAO-3 ORIFICE COPELAND</v>
      </c>
      <c r="C240" s="47"/>
      <c r="D240" s="47"/>
      <c r="E240" s="195">
        <f>'[1]danfoss,sagi'!J240</f>
        <v>35.2</v>
      </c>
      <c r="F240" s="201"/>
    </row>
    <row r="241" spans="1:6">
      <c r="A241" s="196" t="str">
        <f>'[1]danfoss,sagi'!$A241</f>
        <v>DAN218.16</v>
      </c>
      <c r="B241" s="197" t="str">
        <f>'[1]danfoss,sagi'!$B241</f>
        <v>TAO-4 ORIFICE COPELAND</v>
      </c>
      <c r="C241" s="47"/>
      <c r="D241" s="47"/>
      <c r="E241" s="195">
        <f>'[1]danfoss,sagi'!J241</f>
        <v>35.2</v>
      </c>
      <c r="F241" s="201"/>
    </row>
    <row r="242" spans="1:6">
      <c r="A242" s="196" t="str">
        <f>'[1]danfoss,sagi'!$A242</f>
        <v>DAN218.17</v>
      </c>
      <c r="B242" s="197" t="str">
        <f>'[1]danfoss,sagi'!$B242</f>
        <v>TAO-5 ORIFICE COPELAND</v>
      </c>
      <c r="C242" s="47"/>
      <c r="D242" s="47"/>
      <c r="E242" s="195">
        <f>'[1]danfoss,sagi'!J242</f>
        <v>35.2</v>
      </c>
      <c r="F242" s="201"/>
    </row>
    <row r="243" spans="1:6">
      <c r="A243" s="196" t="str">
        <f>'[1]danfoss,sagi'!$A243</f>
        <v>DAN218.18</v>
      </c>
      <c r="B243" s="197" t="str">
        <f>'[1]danfoss,sagi'!$B243</f>
        <v>TAO-6 ORIFICE COPELAND</v>
      </c>
      <c r="C243" s="47"/>
      <c r="D243" s="47"/>
      <c r="E243" s="195">
        <f>'[1]danfoss,sagi'!J243</f>
        <v>35.2</v>
      </c>
      <c r="F243" s="201"/>
    </row>
    <row r="244" ht="19" customHeight="1" spans="1:6">
      <c r="A244" s="196" t="str">
        <f>'[1]danfoss,sagi'!$A244</f>
        <v>DAN218.19</v>
      </c>
      <c r="B244" s="197" t="str">
        <f>'[1]danfoss,sagi'!$B244</f>
        <v>DX3-008 (R22)</v>
      </c>
      <c r="C244" s="47"/>
      <c r="D244" s="47"/>
      <c r="E244" s="195">
        <f>'[1]danfoss,sagi'!J244</f>
        <v>1502.90909090909</v>
      </c>
      <c r="F244" s="201"/>
    </row>
    <row r="245" ht="17" customHeight="1" spans="1:6">
      <c r="A245" s="196" t="str">
        <f>'[1]danfoss,sagi'!$A245</f>
        <v>DAN218.20</v>
      </c>
      <c r="B245" s="197" t="str">
        <f>'[1]danfoss,sagi'!$B245</f>
        <v>DX3-010 (R22)</v>
      </c>
      <c r="C245" s="47"/>
      <c r="D245" s="47"/>
      <c r="E245" s="195">
        <f>'[1]danfoss,sagi'!J245</f>
        <v>1518.54545454545</v>
      </c>
      <c r="F245" s="201"/>
    </row>
    <row r="246" ht="16" customHeight="1" spans="1:6">
      <c r="A246" s="196" t="str">
        <f>'[1]danfoss,sagi'!$A246</f>
        <v>DAN218.21</v>
      </c>
      <c r="B246" s="197" t="str">
        <f>'[1]danfoss,sagi'!$B246</f>
        <v>DX3-012 (R22)</v>
      </c>
      <c r="C246" s="47"/>
      <c r="D246" s="47"/>
      <c r="E246" s="195">
        <f>'[1]danfoss,sagi'!J246</f>
        <v>1533</v>
      </c>
      <c r="F246" s="201"/>
    </row>
    <row r="247" ht="16" customHeight="1" spans="1:6">
      <c r="A247" s="196" t="str">
        <f>'[1]danfoss,sagi'!$A247</f>
        <v>DAN218.22</v>
      </c>
      <c r="B247" s="197" t="str">
        <f>'[1]danfoss,sagi'!$B247</f>
        <v>DX3-015 (R22)</v>
      </c>
      <c r="C247" s="47"/>
      <c r="D247" s="47"/>
      <c r="E247" s="195">
        <f>'[1]danfoss,sagi'!J247</f>
        <v>1548.54545454545</v>
      </c>
      <c r="F247" s="201"/>
    </row>
    <row r="248" ht="14" customHeight="1" spans="1:6">
      <c r="A248" s="196" t="str">
        <f>'[1]danfoss,sagi'!$A248</f>
        <v>DAN218.23</v>
      </c>
      <c r="B248" s="197" t="str">
        <f>'[1]danfoss,sagi'!$B248</f>
        <v>DX3-020 (R22)</v>
      </c>
      <c r="C248" s="47"/>
      <c r="D248" s="47"/>
      <c r="E248" s="195">
        <f>'[1]danfoss,sagi'!J248</f>
        <v>1565.45454545455</v>
      </c>
      <c r="F248" s="201"/>
    </row>
    <row r="249" ht="41" customHeight="1" spans="1:6">
      <c r="A249" s="196" t="str">
        <f>'[1]danfoss,sagi'!$A249</f>
        <v>DAN218.24</v>
      </c>
      <c r="B249" s="197" t="str">
        <f>'[1]danfoss,sagi'!$B249</f>
        <v>DIXELL TRANSFORMER TF20D</v>
      </c>
      <c r="C249" s="47"/>
      <c r="D249" s="47"/>
      <c r="E249" s="195">
        <f>'[1]danfoss,sagi'!J249</f>
        <v>172.8</v>
      </c>
      <c r="F249" s="202"/>
    </row>
    <row r="250" spans="1:6">
      <c r="A250" s="196" t="str">
        <f>'[1]danfoss,sagi'!$A250</f>
        <v>DAN217.1</v>
      </c>
      <c r="B250" s="197" t="str">
        <f>'[1]danfoss,sagi'!$B250</f>
        <v>TCLE 4.5 SW100 SAE EE 10FT 5/8 X 7/8 ODF R-404A (12)</v>
      </c>
      <c r="C250" s="47"/>
      <c r="D250" s="47"/>
      <c r="E250" s="195">
        <f>'[1]danfoss,sagi'!J250</f>
        <v>372.692307692308</v>
      </c>
      <c r="F250" s="218"/>
    </row>
    <row r="251" spans="1:6">
      <c r="A251" s="196" t="str">
        <f>'[1]danfoss,sagi'!$A251</f>
        <v>DAN219</v>
      </c>
      <c r="B251" s="197" t="str">
        <f>'[1]danfoss,sagi'!$B251</f>
        <v>A-WZ 5582  4 STD - 1/2"  (6)060933</v>
      </c>
      <c r="C251" s="47" t="s">
        <v>539</v>
      </c>
      <c r="D251" s="47"/>
      <c r="E251" s="195">
        <f>'[1]danfoss,sagi'!J251</f>
        <v>270.845836459115</v>
      </c>
      <c r="F251" s="211"/>
    </row>
    <row r="252" spans="1:6">
      <c r="A252" s="196" t="str">
        <f>'[1]danfoss,sagi'!$A252</f>
        <v>DAN220</v>
      </c>
      <c r="B252" s="197" t="str">
        <f>'[1]danfoss,sagi'!$B252</f>
        <v>A-WZ 5585  5 STD - 5/8" (6)060934</v>
      </c>
      <c r="C252" s="47"/>
      <c r="D252" s="47"/>
      <c r="E252" s="195">
        <f>'[1]danfoss,sagi'!J252</f>
        <v>288.859714928732</v>
      </c>
      <c r="F252" s="216"/>
    </row>
    <row r="253" spans="1:6">
      <c r="A253" s="196" t="str">
        <f>'[1]danfoss,sagi'!$A253</f>
        <v>DAN221</v>
      </c>
      <c r="B253" s="197" t="str">
        <f>'[1]danfoss,sagi'!$B253</f>
        <v>A-WZ 5587  7 STD - 7/8" (6)060931</v>
      </c>
      <c r="C253" s="47"/>
      <c r="D253" s="47"/>
      <c r="E253" s="195">
        <f>'[1]danfoss,sagi'!J253</f>
        <v>301.054951237809</v>
      </c>
      <c r="F253" s="216"/>
    </row>
    <row r="254" spans="1:6">
      <c r="A254" s="196" t="str">
        <f>'[1]danfoss,sagi'!$A254</f>
        <v>DAN222</v>
      </c>
      <c r="B254" s="197" t="str">
        <f>'[1]danfoss,sagi'!$B254</f>
        <v>A-WZ 5588  9 STD - 1 1/8" (6)060974</v>
      </c>
      <c r="C254" s="47"/>
      <c r="D254" s="47"/>
      <c r="E254" s="195">
        <f>'[1]danfoss,sagi'!J254</f>
        <v>307.909789947487</v>
      </c>
      <c r="F254" s="216"/>
    </row>
    <row r="255" spans="1:6">
      <c r="A255" s="196" t="str">
        <f>'[1]danfoss,sagi'!$A255</f>
        <v>DAN223</v>
      </c>
      <c r="B255" s="197" t="str">
        <f>'[1]danfoss,sagi'!$B255</f>
        <v>A-WZ 5690 9 STD - 1 1/8" x 6" DIA.065152</v>
      </c>
      <c r="C255" s="47"/>
      <c r="D255" s="47"/>
      <c r="E255" s="195" t="str">
        <f>'[1]danfoss,sagi'!J255</f>
        <v>~</v>
      </c>
      <c r="F255" s="216"/>
    </row>
    <row r="256" spans="1:9">
      <c r="A256" s="196" t="str">
        <f>'[1]danfoss,sagi'!$A256</f>
        <v>DAN224</v>
      </c>
      <c r="B256" s="197" t="str">
        <f>'[1]danfoss,sagi'!$B256</f>
        <v>A-WZ 5590 11 STD - 1 3/8"  (6)060930</v>
      </c>
      <c r="C256" s="47"/>
      <c r="D256" s="47"/>
      <c r="E256" s="195">
        <f>'[1]danfoss,sagi'!J256</f>
        <v>331.264066016504</v>
      </c>
      <c r="F256" s="216"/>
      <c r="I256" s="219"/>
    </row>
    <row r="257" spans="1:9">
      <c r="A257" s="196" t="str">
        <f>'[1]danfoss,sagi'!$A257</f>
        <v>DAN225</v>
      </c>
      <c r="B257" s="197" t="str">
        <f>'[1]danfoss,sagi'!$B257</f>
        <v>A-WZ 5690 11 STD - 1 3/8" x 6" DIA.060978</v>
      </c>
      <c r="C257" s="47"/>
      <c r="D257" s="47"/>
      <c r="E257" s="195">
        <f>'[1]danfoss,sagi'!J257</f>
        <v>599.160727681921</v>
      </c>
      <c r="F257" s="216"/>
      <c r="I257" s="219"/>
    </row>
    <row r="258" ht="11" customHeight="1" spans="1:9">
      <c r="A258" s="196" t="str">
        <f>'[1]danfoss,sagi'!$A258</f>
        <v>DAN226</v>
      </c>
      <c r="B258" s="197" t="str">
        <f>'[1]danfoss,sagi'!$B258</f>
        <v>A-WZ 5692 13 STD 1 5/8" 060979</v>
      </c>
      <c r="C258" s="47"/>
      <c r="D258" s="220"/>
      <c r="E258" s="195">
        <f>'[1]danfoss,sagi'!J258</f>
        <v>687.875093773443</v>
      </c>
      <c r="F258" s="215"/>
      <c r="I258" s="219"/>
    </row>
    <row r="259" hidden="1" spans="1:9">
      <c r="A259" s="196" t="e">
        <f>'[1]danfoss,sagi'!#REF!</f>
        <v>#REF!</v>
      </c>
      <c r="B259" s="197" t="e">
        <f>'[1]danfoss,sagi'!#REF!</f>
        <v>#REF!</v>
      </c>
      <c r="C259" s="221" t="s">
        <v>540</v>
      </c>
      <c r="D259" s="220"/>
      <c r="E259" s="195" t="e">
        <f>'[1]danfoss,sagi'!#REF!</f>
        <v>#REF!</v>
      </c>
      <c r="F259" s="202"/>
      <c r="I259" s="256"/>
    </row>
    <row r="260" ht="54" customHeight="1" spans="1:6">
      <c r="A260" s="196" t="str">
        <f>'[1]danfoss,sagi'!$A259</f>
        <v>DAN228</v>
      </c>
      <c r="B260" s="197" t="str">
        <f>'[1]danfoss,sagi'!$B259</f>
        <v>OMB-JB1 C/W ASC 2 ELECTRONIC WITH ALARM (65365)</v>
      </c>
      <c r="C260" s="222"/>
      <c r="D260" s="220"/>
      <c r="E260" s="195">
        <f>'[1]danfoss,sagi'!J259</f>
        <v>1249.91055456172</v>
      </c>
      <c r="F260" s="202"/>
    </row>
    <row r="261" hidden="1" spans="1:6">
      <c r="A261" s="196" t="e">
        <f>'[1]danfoss,sagi'!#REF!</f>
        <v>#REF!</v>
      </c>
      <c r="B261" s="197" t="e">
        <f>'[1]danfoss,sagi'!#REF!</f>
        <v>#REF!</v>
      </c>
      <c r="C261" s="223" t="s">
        <v>541</v>
      </c>
      <c r="D261" s="220"/>
      <c r="E261" s="195" t="e">
        <f>'[1]danfoss,sagi'!#REF!</f>
        <v>#REF!</v>
      </c>
      <c r="F261" s="202"/>
    </row>
    <row r="262" spans="1:6">
      <c r="A262" s="196" t="str">
        <f>'[1]danfoss,sagi'!$A260</f>
        <v>DAN230</v>
      </c>
      <c r="B262" s="197" t="str">
        <f>'[1]danfoss,sagi'!$B260</f>
        <v>STAS-489 T STD  1 1/8" FILTER SHELL</v>
      </c>
      <c r="C262" s="223"/>
      <c r="D262" s="220"/>
      <c r="E262" s="195">
        <f>'[1]danfoss,sagi'!J260</f>
        <v>323.223684210526</v>
      </c>
      <c r="F262" s="202"/>
    </row>
    <row r="263" spans="1:6">
      <c r="A263" s="196" t="str">
        <f>'[1]danfoss,sagi'!$A264</f>
        <v>DAN231</v>
      </c>
      <c r="B263" s="197" t="str">
        <f>'[1]danfoss,sagi'!$B264</f>
        <v>EK163 EMERSON FILTER DRIER</v>
      </c>
      <c r="C263" s="224" t="s">
        <v>542</v>
      </c>
      <c r="D263" s="220"/>
      <c r="E263" s="195">
        <f>'[1]danfoss,sagi'!J264</f>
        <v>41.1507936507936</v>
      </c>
      <c r="F263" s="202"/>
    </row>
    <row r="264" spans="1:6">
      <c r="A264" s="196" t="str">
        <f>'[1]danfoss,sagi'!$A265</f>
        <v>DAN232</v>
      </c>
      <c r="B264" s="197" t="str">
        <f>'[1]danfoss,sagi'!$B265</f>
        <v>EK164 EMERSON FILTER DRIER</v>
      </c>
      <c r="C264" s="225"/>
      <c r="D264" s="220"/>
      <c r="E264" s="195">
        <f>'[1]danfoss,sagi'!J265</f>
        <v>41.1507936507936</v>
      </c>
      <c r="F264" s="202"/>
    </row>
    <row r="265" spans="1:6">
      <c r="A265" s="196" t="str">
        <f>'[1]danfoss,sagi'!$A266</f>
        <v>DAN233</v>
      </c>
      <c r="B265" s="197" t="str">
        <f>'[1]danfoss,sagi'!$B266</f>
        <v>EK165 EMERSON FILTER DRIER</v>
      </c>
      <c r="C265" s="225"/>
      <c r="D265" s="220"/>
      <c r="E265" s="195">
        <f>'[1]danfoss,sagi'!J266</f>
        <v>41.1507936507936</v>
      </c>
      <c r="F265" s="202"/>
    </row>
    <row r="266" spans="1:6">
      <c r="A266" s="196" t="str">
        <f>'[1]danfoss,sagi'!$A267</f>
        <v>DAN234</v>
      </c>
      <c r="B266" s="197" t="str">
        <f>'[1]danfoss,sagi'!$B267</f>
        <v>EK304 EMERSON FILTER DRIER</v>
      </c>
      <c r="C266" s="225"/>
      <c r="D266" s="220"/>
      <c r="E266" s="195">
        <f>'[1]danfoss,sagi'!J267</f>
        <v>79.5357142857143</v>
      </c>
      <c r="F266" s="202"/>
    </row>
    <row r="267" spans="1:6">
      <c r="A267" s="196" t="str">
        <f>'[1]danfoss,sagi'!$A268</f>
        <v>DAN235</v>
      </c>
      <c r="B267" s="197" t="str">
        <f>'[1]danfoss,sagi'!$B268</f>
        <v>EK305 EMERSON FILTER DRIER</v>
      </c>
      <c r="C267" s="225"/>
      <c r="D267" s="220"/>
      <c r="E267" s="195">
        <f>'[1]danfoss,sagi'!J268</f>
        <v>79.5357142857143</v>
      </c>
      <c r="F267" s="202"/>
    </row>
    <row r="268" spans="1:6">
      <c r="A268" s="196" t="str">
        <f>'[1]danfoss,sagi'!$A269</f>
        <v>DAN236</v>
      </c>
      <c r="B268" s="197" t="str">
        <f>'[1]danfoss,sagi'!$B269</f>
        <v>EK306 EMERSON FILTER DRIER</v>
      </c>
      <c r="C268" s="226"/>
      <c r="D268" s="220"/>
      <c r="E268" s="195">
        <f>'[1]danfoss,sagi'!J269</f>
        <v>79.5357142857143</v>
      </c>
      <c r="F268" s="202"/>
    </row>
    <row r="269" spans="1:5">
      <c r="A269" s="227"/>
      <c r="B269" s="228"/>
      <c r="C269" s="229"/>
      <c r="D269" s="229"/>
      <c r="E269" s="230"/>
    </row>
    <row r="271" ht="12.75" customHeight="1" spans="1:4">
      <c r="A271" s="231"/>
      <c r="B271" s="232" t="s">
        <v>543</v>
      </c>
      <c r="C271" s="233" t="s">
        <v>544</v>
      </c>
      <c r="D271" s="234"/>
    </row>
    <row r="272" ht="15" spans="1:4">
      <c r="A272" s="231"/>
      <c r="B272" s="235" t="s">
        <v>545</v>
      </c>
      <c r="C272" s="236" t="s">
        <v>546</v>
      </c>
      <c r="D272" s="237"/>
    </row>
    <row r="273" ht="15" spans="1:4">
      <c r="A273" s="231"/>
      <c r="B273" s="235" t="s">
        <v>547</v>
      </c>
      <c r="C273" s="236" t="s">
        <v>548</v>
      </c>
      <c r="D273" s="237"/>
    </row>
    <row r="274" ht="15" spans="1:4">
      <c r="A274" s="231"/>
      <c r="B274" s="235" t="s">
        <v>549</v>
      </c>
      <c r="C274" s="236" t="s">
        <v>550</v>
      </c>
      <c r="D274" s="237"/>
    </row>
    <row r="275" ht="15" spans="1:4">
      <c r="A275" s="231"/>
      <c r="B275" s="235" t="s">
        <v>551</v>
      </c>
      <c r="C275" s="236" t="s">
        <v>552</v>
      </c>
      <c r="D275" s="237"/>
    </row>
    <row r="276" ht="15" spans="1:4">
      <c r="A276" s="231"/>
      <c r="B276" s="235" t="s">
        <v>553</v>
      </c>
      <c r="C276" s="236" t="s">
        <v>554</v>
      </c>
      <c r="D276" s="237"/>
    </row>
    <row r="277" ht="15" spans="1:4">
      <c r="A277" s="231"/>
      <c r="B277" s="235" t="s">
        <v>555</v>
      </c>
      <c r="C277" s="236" t="s">
        <v>556</v>
      </c>
      <c r="D277" s="237"/>
    </row>
    <row r="278" ht="15" spans="1:4">
      <c r="A278" s="231"/>
      <c r="B278" s="238" t="s">
        <v>557</v>
      </c>
      <c r="C278" s="236" t="s">
        <v>558</v>
      </c>
      <c r="D278" s="237"/>
    </row>
    <row r="279" ht="15" spans="1:4">
      <c r="A279" s="231"/>
      <c r="B279" s="238" t="s">
        <v>559</v>
      </c>
      <c r="C279" s="239" t="s">
        <v>560</v>
      </c>
      <c r="D279" s="240"/>
    </row>
    <row r="280" ht="15" spans="1:4">
      <c r="A280" s="231"/>
      <c r="B280" s="238" t="s">
        <v>561</v>
      </c>
      <c r="C280" s="239" t="s">
        <v>562</v>
      </c>
      <c r="D280" s="240"/>
    </row>
    <row r="281" ht="15" spans="1:4">
      <c r="A281" s="231"/>
      <c r="B281" s="238" t="s">
        <v>563</v>
      </c>
      <c r="C281" s="239" t="s">
        <v>564</v>
      </c>
      <c r="D281" s="240"/>
    </row>
    <row r="282" ht="15" spans="1:4">
      <c r="A282" s="231"/>
      <c r="B282" s="238" t="s">
        <v>565</v>
      </c>
      <c r="C282" s="239" t="s">
        <v>566</v>
      </c>
      <c r="D282" s="240"/>
    </row>
    <row r="283" ht="15" spans="1:4">
      <c r="A283" s="231"/>
      <c r="B283" s="238" t="s">
        <v>567</v>
      </c>
      <c r="C283" s="239" t="s">
        <v>568</v>
      </c>
      <c r="D283" s="240"/>
    </row>
    <row r="284" ht="15" spans="1:4">
      <c r="A284" s="231"/>
      <c r="B284" s="238" t="s">
        <v>569</v>
      </c>
      <c r="C284" s="239" t="s">
        <v>570</v>
      </c>
      <c r="D284" s="240"/>
    </row>
    <row r="285" ht="15" spans="1:4">
      <c r="A285" s="231"/>
      <c r="B285" s="238" t="s">
        <v>571</v>
      </c>
      <c r="C285" s="241" t="s">
        <v>572</v>
      </c>
      <c r="D285" s="7"/>
    </row>
    <row r="286" ht="15" spans="1:4">
      <c r="A286" s="231"/>
      <c r="B286" s="238" t="s">
        <v>573</v>
      </c>
      <c r="C286" s="241" t="s">
        <v>574</v>
      </c>
      <c r="D286" s="7"/>
    </row>
    <row r="287" ht="15" spans="1:4">
      <c r="A287" s="231"/>
      <c r="B287" s="238" t="s">
        <v>575</v>
      </c>
      <c r="C287" s="241" t="s">
        <v>576</v>
      </c>
      <c r="D287" s="7"/>
    </row>
    <row r="288" ht="15" spans="1:4">
      <c r="A288" s="231"/>
      <c r="B288" s="242" t="s">
        <v>577</v>
      </c>
      <c r="C288" s="243" t="s">
        <v>578</v>
      </c>
      <c r="D288" s="7"/>
    </row>
    <row r="289" ht="15" spans="1:4">
      <c r="A289" s="231"/>
      <c r="B289" s="244"/>
      <c r="C289" s="244"/>
      <c r="D289" s="244"/>
    </row>
    <row r="290" spans="1:4">
      <c r="A290" s="245" t="s">
        <v>138</v>
      </c>
      <c r="B290" s="246" t="s">
        <v>139</v>
      </c>
      <c r="C290" s="247"/>
      <c r="D290" s="247"/>
    </row>
    <row r="291" spans="1:4">
      <c r="A291" s="248"/>
      <c r="B291" s="249" t="s">
        <v>140</v>
      </c>
      <c r="C291" s="250" t="s">
        <v>141</v>
      </c>
      <c r="D291" s="250"/>
    </row>
    <row r="292" spans="1:4">
      <c r="A292" s="147">
        <v>0</v>
      </c>
      <c r="B292" s="251">
        <v>0.51</v>
      </c>
      <c r="C292" s="251">
        <v>0.37</v>
      </c>
      <c r="D292" s="251"/>
    </row>
    <row r="293" spans="1:4">
      <c r="A293" s="147">
        <v>1</v>
      </c>
      <c r="B293" s="251">
        <v>0.99</v>
      </c>
      <c r="C293" s="251">
        <v>0.75</v>
      </c>
      <c r="D293" s="251"/>
    </row>
    <row r="294" spans="1:4">
      <c r="A294" s="147">
        <v>2</v>
      </c>
      <c r="B294" s="251">
        <v>1.34</v>
      </c>
      <c r="C294" s="251">
        <v>1.05</v>
      </c>
      <c r="D294" s="251"/>
    </row>
    <row r="295" spans="1:4">
      <c r="A295" s="147">
        <v>3</v>
      </c>
      <c r="B295" s="251">
        <v>2.27</v>
      </c>
      <c r="C295" s="251">
        <v>1.79</v>
      </c>
      <c r="D295" s="251"/>
    </row>
    <row r="296" spans="1:4">
      <c r="A296" s="147">
        <v>4</v>
      </c>
      <c r="B296" s="251">
        <v>3.45</v>
      </c>
      <c r="C296" s="251">
        <v>2.83</v>
      </c>
      <c r="D296" s="251"/>
    </row>
    <row r="297" spans="1:4">
      <c r="A297" s="147">
        <v>5</v>
      </c>
      <c r="B297" s="251">
        <v>4.76</v>
      </c>
      <c r="C297" s="251">
        <v>3.71</v>
      </c>
      <c r="D297" s="251"/>
    </row>
    <row r="298" spans="1:4">
      <c r="A298" s="147">
        <v>6</v>
      </c>
      <c r="B298" s="251">
        <v>5.6</v>
      </c>
      <c r="C298" s="251">
        <v>4.42</v>
      </c>
      <c r="D298" s="251"/>
    </row>
    <row r="299" spans="1:4">
      <c r="A299" s="245" t="s">
        <v>138</v>
      </c>
      <c r="B299" s="246" t="s">
        <v>139</v>
      </c>
      <c r="C299" s="247"/>
      <c r="D299" s="247"/>
    </row>
    <row r="300" spans="1:4">
      <c r="A300" s="252"/>
      <c r="B300" s="249" t="s">
        <v>140</v>
      </c>
      <c r="C300" s="253" t="s">
        <v>141</v>
      </c>
      <c r="D300" s="253"/>
    </row>
    <row r="301" ht="15" spans="1:4">
      <c r="A301" s="254">
        <v>0.5</v>
      </c>
      <c r="B301" s="255">
        <v>2.97</v>
      </c>
      <c r="C301" s="255">
        <v>2.33</v>
      </c>
      <c r="D301" s="255"/>
    </row>
    <row r="302" ht="15" spans="1:4">
      <c r="A302" s="254">
        <v>1</v>
      </c>
      <c r="B302" s="255">
        <v>5.46</v>
      </c>
      <c r="C302" s="255">
        <v>4.26</v>
      </c>
      <c r="D302" s="255"/>
    </row>
    <row r="303" ht="15" spans="1:4">
      <c r="A303" s="254">
        <v>2</v>
      </c>
      <c r="B303" s="255">
        <v>7.51</v>
      </c>
      <c r="C303" s="255">
        <v>5.86</v>
      </c>
      <c r="D303" s="255"/>
    </row>
    <row r="304" ht="15" spans="1:4">
      <c r="A304" s="254">
        <v>3</v>
      </c>
      <c r="B304" s="255">
        <v>9.66</v>
      </c>
      <c r="C304" s="255">
        <v>7.51</v>
      </c>
      <c r="D304" s="255"/>
    </row>
    <row r="305" ht="15" spans="1:4">
      <c r="A305" s="254">
        <v>4</v>
      </c>
      <c r="B305" s="255">
        <v>13.1</v>
      </c>
      <c r="C305" s="255">
        <v>10.2</v>
      </c>
      <c r="D305" s="255"/>
    </row>
    <row r="306" ht="15" spans="1:4">
      <c r="A306" s="254">
        <v>5</v>
      </c>
      <c r="B306" s="255">
        <v>16.3</v>
      </c>
      <c r="C306" s="255">
        <v>14.5</v>
      </c>
      <c r="D306" s="255"/>
    </row>
    <row r="307" ht="15" spans="1:4">
      <c r="A307" s="254">
        <v>6</v>
      </c>
      <c r="B307" s="255">
        <v>21.8</v>
      </c>
      <c r="C307" s="255">
        <v>18.3</v>
      </c>
      <c r="D307" s="255"/>
    </row>
  </sheetData>
  <sheetProtection selectLockedCells="1" selectUnlockedCells="1" sort="0"/>
  <mergeCells count="61">
    <mergeCell ref="A290:A291"/>
    <mergeCell ref="A299:A300"/>
    <mergeCell ref="C9:C107"/>
    <mergeCell ref="C108:C114"/>
    <mergeCell ref="C115:C119"/>
    <mergeCell ref="C122:C125"/>
    <mergeCell ref="C127:C128"/>
    <mergeCell ref="C131:C135"/>
    <mergeCell ref="C136:C139"/>
    <mergeCell ref="C140:C144"/>
    <mergeCell ref="C145:C147"/>
    <mergeCell ref="C149:C150"/>
    <mergeCell ref="C151:C152"/>
    <mergeCell ref="C153:C165"/>
    <mergeCell ref="C166:C178"/>
    <mergeCell ref="C179:C189"/>
    <mergeCell ref="C190:C192"/>
    <mergeCell ref="C194:C197"/>
    <mergeCell ref="C198:C206"/>
    <mergeCell ref="C207:C209"/>
    <mergeCell ref="C212:C250"/>
    <mergeCell ref="C251:C258"/>
    <mergeCell ref="C259:C260"/>
    <mergeCell ref="C261:C262"/>
    <mergeCell ref="C263:C268"/>
    <mergeCell ref="F9:F22"/>
    <mergeCell ref="F23:F29"/>
    <mergeCell ref="F30:F40"/>
    <mergeCell ref="F41:F54"/>
    <mergeCell ref="F55:F57"/>
    <mergeCell ref="F58:F75"/>
    <mergeCell ref="F76:F77"/>
    <mergeCell ref="F78:F84"/>
    <mergeCell ref="F85:F95"/>
    <mergeCell ref="F96:F97"/>
    <mergeCell ref="F98:F99"/>
    <mergeCell ref="F101:F103"/>
    <mergeCell ref="F105:F107"/>
    <mergeCell ref="F108:F114"/>
    <mergeCell ref="F115:F119"/>
    <mergeCell ref="F120:F121"/>
    <mergeCell ref="F122:F125"/>
    <mergeCell ref="F127:F130"/>
    <mergeCell ref="F131:F139"/>
    <mergeCell ref="F140:F147"/>
    <mergeCell ref="F149:F150"/>
    <mergeCell ref="F151:F152"/>
    <mergeCell ref="F153:F165"/>
    <mergeCell ref="F166:F169"/>
    <mergeCell ref="F171:F174"/>
    <mergeCell ref="F179:F180"/>
    <mergeCell ref="F181:F183"/>
    <mergeCell ref="F188:F189"/>
    <mergeCell ref="F190:F193"/>
    <mergeCell ref="F194:F197"/>
    <mergeCell ref="F198:F206"/>
    <mergeCell ref="F207:F211"/>
    <mergeCell ref="F212:F232"/>
    <mergeCell ref="F233:F243"/>
    <mergeCell ref="F244:F248"/>
    <mergeCell ref="F251:F258"/>
  </mergeCells>
  <pageMargins left="0.708661417322835" right="0.708661417322835" top="0.748031496062992" bottom="0.748031496062992" header="0.31496062992126" footer="0.31496062992126"/>
  <pageSetup paperSize="9" orientation="portrait"/>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113"/>
  <sheetViews>
    <sheetView zoomScale="115" zoomScaleNormal="115" workbookViewId="0">
      <pane xSplit="2" ySplit="8" topLeftCell="C15" activePane="bottomRight" state="frozen"/>
      <selection/>
      <selection pane="topRight"/>
      <selection pane="bottomLeft"/>
      <selection pane="bottomRight" activeCell="K24" sqref="K24"/>
    </sheetView>
  </sheetViews>
  <sheetFormatPr defaultColWidth="9" defaultRowHeight="12"/>
  <cols>
    <col min="1" max="1" width="12.2857142857143" style="39" customWidth="1"/>
    <col min="2" max="2" width="45.8571428571429" style="39" customWidth="1"/>
    <col min="3" max="3" width="15.8571428571429" style="39" customWidth="1"/>
    <col min="4" max="4" width="18.7142857142857" style="39" customWidth="1"/>
    <col min="5" max="5" width="13.8571428571429" style="39" customWidth="1"/>
    <col min="6" max="6" width="11.5714285714286" style="39" customWidth="1"/>
    <col min="7" max="7" width="27.2857142857143" style="39" customWidth="1"/>
    <col min="8" max="16384" width="9.14285714285714" style="39"/>
  </cols>
  <sheetData>
    <row r="1" ht="17.25" customHeight="1" spans="1:3">
      <c r="A1" s="7" t="s">
        <v>0</v>
      </c>
      <c r="C1" s="158"/>
    </row>
    <row r="2" ht="12.75" hidden="1" spans="1:3">
      <c r="A2" s="41"/>
      <c r="C2" s="158"/>
    </row>
    <row r="3" ht="12.75" spans="1:3">
      <c r="A3" s="9" t="str">
        <f>'danfoss,sagi'!A3</f>
        <v>DATE :5.12.25</v>
      </c>
      <c r="C3" s="158"/>
    </row>
    <row r="4" ht="12.75" hidden="1" spans="1:3">
      <c r="A4" s="41"/>
      <c r="C4" s="158"/>
    </row>
    <row r="5" ht="12.75" hidden="1" spans="1:3">
      <c r="A5" s="41"/>
      <c r="C5" s="158"/>
    </row>
    <row r="6" ht="12.75" hidden="1" spans="1:3">
      <c r="A6" s="41"/>
      <c r="C6" s="158"/>
    </row>
    <row r="7" ht="12.75" spans="1:3">
      <c r="A7" s="41"/>
      <c r="C7" s="158"/>
    </row>
    <row r="8" spans="1:11">
      <c r="A8" s="159" t="str">
        <f>[1]VALVE!$A8</f>
        <v>ITEM CODE</v>
      </c>
      <c r="B8" s="160" t="str">
        <f>[1]VALVE!$B8</f>
        <v>MODEL</v>
      </c>
      <c r="C8" s="161" t="str">
        <f>[1]VALVE!$C8</f>
        <v>SIZE</v>
      </c>
      <c r="D8" s="162" t="str">
        <f>[2]VALVE!$D8</f>
        <v>DESCRIPTION</v>
      </c>
      <c r="E8" s="13" t="s">
        <v>519</v>
      </c>
      <c r="F8" s="163" t="str">
        <f>[1]VALVE!J8</f>
        <v>(RM) </v>
      </c>
      <c r="G8" s="21" t="s">
        <v>187</v>
      </c>
      <c r="H8" s="164"/>
      <c r="I8" s="164"/>
      <c r="J8" s="181"/>
      <c r="K8" s="181"/>
    </row>
    <row r="9" spans="1:9">
      <c r="A9" s="165" t="str">
        <f>[1]VALVE!$A9</f>
        <v>KOR001</v>
      </c>
      <c r="B9" s="166" t="str">
        <f>[1]VALVE!$B9</f>
        <v>SGF6</v>
      </c>
      <c r="C9" s="161" t="str">
        <f>[1]VALVE!$C9</f>
        <v>1/4"</v>
      </c>
      <c r="D9" s="167" t="s">
        <v>579</v>
      </c>
      <c r="E9" s="168"/>
      <c r="F9" s="157">
        <f>[1]VALVE!J9</f>
        <v>23.8227969348659</v>
      </c>
      <c r="G9" s="169"/>
      <c r="H9" s="164"/>
      <c r="I9" s="164"/>
    </row>
    <row r="10" spans="1:7">
      <c r="A10" s="165" t="str">
        <f>[1]VALVE!$A10</f>
        <v>KOR002</v>
      </c>
      <c r="B10" s="166" t="str">
        <f>[1]VALVE!$B10</f>
        <v>SGF10</v>
      </c>
      <c r="C10" s="161" t="str">
        <f>[1]VALVE!$C10</f>
        <v>3/8"</v>
      </c>
      <c r="D10" s="170"/>
      <c r="E10" s="168"/>
      <c r="F10" s="157">
        <f>[1]VALVE!J10</f>
        <v>25.1661877394636</v>
      </c>
      <c r="G10" s="169"/>
    </row>
    <row r="11" spans="1:7">
      <c r="A11" s="165" t="str">
        <f>[1]VALVE!$A11</f>
        <v>KOR003</v>
      </c>
      <c r="B11" s="166" t="str">
        <f>[1]VALVE!$B11</f>
        <v>SGF12</v>
      </c>
      <c r="C11" s="161" t="str">
        <f>[1]VALVE!$C11</f>
        <v>1/2"</v>
      </c>
      <c r="D11" s="170"/>
      <c r="E11" s="168"/>
      <c r="F11" s="157">
        <f>[1]VALVE!J11</f>
        <v>31.345785440613</v>
      </c>
      <c r="G11" s="169"/>
    </row>
    <row r="12" spans="1:7">
      <c r="A12" s="165" t="str">
        <f>[1]VALVE!$A12</f>
        <v>KOR004</v>
      </c>
      <c r="B12" s="166" t="str">
        <f>[1]VALVE!$B12</f>
        <v>SGF16</v>
      </c>
      <c r="C12" s="161" t="str">
        <f>[1]VALVE!$C12</f>
        <v>5/8"</v>
      </c>
      <c r="D12" s="170"/>
      <c r="E12" s="168"/>
      <c r="F12" s="157">
        <f>[1]VALVE!J12</f>
        <v>47.3769157088123</v>
      </c>
      <c r="G12" s="169"/>
    </row>
    <row r="13" spans="1:7">
      <c r="A13" s="165" t="str">
        <f>[1]VALVE!$A13</f>
        <v>KOR005</v>
      </c>
      <c r="B13" s="166" t="str">
        <f>[1]VALVE!$B13</f>
        <v>SGF19</v>
      </c>
      <c r="C13" s="161" t="str">
        <f>[1]VALVE!$C13</f>
        <v>3/4"</v>
      </c>
      <c r="D13" s="170"/>
      <c r="E13" s="168"/>
      <c r="F13" s="157">
        <f>[1]VALVE!J13</f>
        <v>56.0641762452107</v>
      </c>
      <c r="G13" s="169"/>
    </row>
    <row r="14" spans="1:7">
      <c r="A14" s="165" t="str">
        <f>[1]VALVE!$A14</f>
        <v>KOR005.1</v>
      </c>
      <c r="B14" s="166" t="str">
        <f>[1]VALVE!$B14</f>
        <v>1/4 oil sight glass</v>
      </c>
      <c r="C14" s="161" t="str">
        <f>[1]VALVE!$C14</f>
        <v>1/4" (60mm)</v>
      </c>
      <c r="D14" s="167" t="s">
        <v>580</v>
      </c>
      <c r="E14" s="168"/>
      <c r="F14" s="157">
        <f>[1]VALVE!J14</f>
        <v>30.4501915708812</v>
      </c>
      <c r="G14" s="169"/>
    </row>
    <row r="15" spans="1:7">
      <c r="A15" s="165" t="str">
        <f>[1]VALVE!$A15</f>
        <v>KOR005.2</v>
      </c>
      <c r="B15" s="166" t="str">
        <f>[1]VALVE!$B15</f>
        <v>3/8 oil sight glass</v>
      </c>
      <c r="C15" s="161" t="str">
        <f>[1]VALVE!$C15</f>
        <v>3/8"(64mm)</v>
      </c>
      <c r="D15" s="170"/>
      <c r="E15" s="168"/>
      <c r="F15" s="157">
        <f>[1]VALVE!J15</f>
        <v>34.1139846743295</v>
      </c>
      <c r="G15" s="169"/>
    </row>
    <row r="16" spans="1:7">
      <c r="A16" s="165" t="str">
        <f>[1]VALVE!$A16</f>
        <v>KOR005.3</v>
      </c>
      <c r="B16" s="166" t="str">
        <f>[1]VALVE!$B16</f>
        <v>SYFL2-1/2</v>
      </c>
      <c r="C16" s="161">
        <f>[1]VALVE!$C16</f>
        <v>0</v>
      </c>
      <c r="D16" s="170"/>
      <c r="E16" s="168"/>
      <c r="F16" s="157">
        <f>[1]VALVE!J16</f>
        <v>37.1671455938697</v>
      </c>
      <c r="G16" s="169"/>
    </row>
    <row r="17" spans="1:7">
      <c r="A17" s="165" t="str">
        <f>[1]VALVE!$A17</f>
        <v>KOR005.4</v>
      </c>
      <c r="B17" s="166" t="str">
        <f>[1]VALVE!$B17</f>
        <v>SYFL2-5/8</v>
      </c>
      <c r="C17" s="161">
        <f>[1]VALVE!$C17</f>
        <v>0</v>
      </c>
      <c r="D17" s="171"/>
      <c r="E17" s="168"/>
      <c r="F17" s="157">
        <f>[1]VALVE!J17</f>
        <v>42.9885057471264</v>
      </c>
      <c r="G17" s="169"/>
    </row>
    <row r="18" ht="49.5" customHeight="1" spans="1:7">
      <c r="A18" s="165" t="str">
        <f>[1]VALVE!$A18</f>
        <v>KOR006</v>
      </c>
      <c r="B18" s="166" t="str">
        <f>[1]VALVE!$B18</f>
        <v>SG19</v>
      </c>
      <c r="C18" s="161" t="str">
        <f>[1]VALVE!$C18</f>
        <v>3/4NPT"</v>
      </c>
      <c r="D18" s="172" t="s">
        <v>581</v>
      </c>
      <c r="E18" s="14"/>
      <c r="F18" s="157">
        <f>[1]VALVE!J18</f>
        <v>24.9333333333333</v>
      </c>
      <c r="G18" s="173"/>
    </row>
    <row r="19" customHeight="1" spans="1:7">
      <c r="A19" s="165" t="str">
        <f>[1]VALVE!$A19</f>
        <v>KOR007</v>
      </c>
      <c r="B19" s="166" t="str">
        <f>[1]VALVE!$B19</f>
        <v>SGW6</v>
      </c>
      <c r="C19" s="161" t="str">
        <f>[1]VALVE!$C19</f>
        <v>1/4"</v>
      </c>
      <c r="D19" s="167" t="s">
        <v>582</v>
      </c>
      <c r="E19" s="168"/>
      <c r="F19" s="157">
        <f>[1]VALVE!J19</f>
        <v>23.9123563218391</v>
      </c>
      <c r="G19" s="169"/>
    </row>
    <row r="20" spans="1:7">
      <c r="A20" s="165" t="str">
        <f>[1]VALVE!$A20</f>
        <v>KOR008</v>
      </c>
      <c r="B20" s="166" t="str">
        <f>[1]VALVE!$B20</f>
        <v>SGW10</v>
      </c>
      <c r="C20" s="161" t="str">
        <f>[1]VALVE!$C20</f>
        <v>3/8"</v>
      </c>
      <c r="D20" s="170"/>
      <c r="E20" s="168"/>
      <c r="F20" s="157">
        <f>[1]VALVE!J20</f>
        <v>25.1661877394636</v>
      </c>
      <c r="G20" s="169"/>
    </row>
    <row r="21" spans="1:7">
      <c r="A21" s="165" t="str">
        <f>[1]VALVE!$A21</f>
        <v>KOR009</v>
      </c>
      <c r="B21" s="166" t="str">
        <f>[1]VALVE!$B21</f>
        <v>SGW12</v>
      </c>
      <c r="C21" s="161" t="str">
        <f>[1]VALVE!$C21</f>
        <v>1/2"</v>
      </c>
      <c r="D21" s="170"/>
      <c r="E21" s="168"/>
      <c r="F21" s="157">
        <f>[1]VALVE!J21</f>
        <v>34.4803639846743</v>
      </c>
      <c r="G21" s="169"/>
    </row>
    <row r="22" spans="1:7">
      <c r="A22" s="165" t="str">
        <f>[1]VALVE!$A22</f>
        <v>KOR010</v>
      </c>
      <c r="B22" s="166" t="str">
        <f>[1]VALVE!$B22</f>
        <v>SGW16</v>
      </c>
      <c r="C22" s="161" t="str">
        <f>[1]VALVE!$C22</f>
        <v>5/8"</v>
      </c>
      <c r="D22" s="170"/>
      <c r="E22" s="168"/>
      <c r="F22" s="157">
        <f>[1]VALVE!J22</f>
        <v>47.3769157088123</v>
      </c>
      <c r="G22" s="169"/>
    </row>
    <row r="23" spans="1:7">
      <c r="A23" s="165" t="str">
        <f>[1]VALVE!$A23</f>
        <v>KOR011</v>
      </c>
      <c r="B23" s="166" t="str">
        <f>[1]VALVE!$B23</f>
        <v>SGW19</v>
      </c>
      <c r="C23" s="161" t="str">
        <f>[1]VALVE!$C23</f>
        <v>3/4"</v>
      </c>
      <c r="D23" s="170"/>
      <c r="E23" s="168"/>
      <c r="F23" s="157">
        <f>[1]VALVE!J23</f>
        <v>56.0967432950192</v>
      </c>
      <c r="G23" s="169"/>
    </row>
    <row r="24" spans="1:7">
      <c r="A24" s="165" t="str">
        <f>[1]VALVE!$A24</f>
        <v>KOR012</v>
      </c>
      <c r="B24" s="166" t="str">
        <f>[1]VALVE!$B24</f>
        <v>SGW22</v>
      </c>
      <c r="C24" s="161" t="str">
        <f>[1]VALVE!$C24</f>
        <v>7/8"</v>
      </c>
      <c r="D24" s="170"/>
      <c r="E24" s="168"/>
      <c r="F24" s="157">
        <f>[1]VALVE!J24</f>
        <v>61.0632183908046</v>
      </c>
      <c r="G24" s="169"/>
    </row>
    <row r="25" spans="1:7">
      <c r="A25" s="165" t="str">
        <f>[1]VALVE!$A25</f>
        <v>KOR013</v>
      </c>
      <c r="B25" s="166" t="str">
        <f>[1]VALVE!$B25</f>
        <v>SGW28</v>
      </c>
      <c r="C25" s="161" t="str">
        <f>[1]VALVE!$C25</f>
        <v>1 1/8"</v>
      </c>
      <c r="D25" s="171"/>
      <c r="E25" s="168"/>
      <c r="F25" s="157">
        <f>[1]VALVE!J25</f>
        <v>74.9612068965517</v>
      </c>
      <c r="G25" s="169"/>
    </row>
    <row r="26" spans="1:7">
      <c r="A26" s="165" t="str">
        <f>[1]VALVE!$A27</f>
        <v>KOR013.1</v>
      </c>
      <c r="B26" s="166" t="str">
        <f>[1]VALVE!$B27</f>
        <v>1/2" CHECK VALVE STRAIGHT TYPE</v>
      </c>
      <c r="C26" s="161" t="str">
        <f>[1]VALVE!$C27</f>
        <v>1/2" </v>
      </c>
      <c r="D26" s="174" t="s">
        <v>583</v>
      </c>
      <c r="E26" s="168"/>
      <c r="F26" s="157">
        <f>[1]VALVE!J27</f>
        <v>39.3</v>
      </c>
      <c r="G26" s="175"/>
    </row>
    <row r="27" spans="1:7">
      <c r="A27" s="165" t="str">
        <f>[1]VALVE!$A28</f>
        <v>KOR014</v>
      </c>
      <c r="B27" s="166" t="str">
        <f>[1]VALVE!$B28</f>
        <v>5/8" CHECK VALVE STRAIGHT TYPE</v>
      </c>
      <c r="C27" s="161" t="str">
        <f>[1]VALVE!$C28</f>
        <v>5/8" </v>
      </c>
      <c r="D27" s="174"/>
      <c r="E27" s="168"/>
      <c r="F27" s="157">
        <f>[1]VALVE!J28</f>
        <v>53.8</v>
      </c>
      <c r="G27" s="176"/>
    </row>
    <row r="28" ht="12.75" customHeight="1" spans="1:7">
      <c r="A28" s="165" t="str">
        <f>[1]VALVE!$A29</f>
        <v>KOR015</v>
      </c>
      <c r="B28" s="166" t="str">
        <f>[1]VALVE!$B29</f>
        <v>3/4" CHECK VALVE STRAIGHT TYPE</v>
      </c>
      <c r="C28" s="161" t="str">
        <f>[1]VALVE!$C29</f>
        <v>3/4" </v>
      </c>
      <c r="D28" s="174"/>
      <c r="E28" s="168"/>
      <c r="F28" s="157">
        <f>[1]VALVE!J29</f>
        <v>77</v>
      </c>
      <c r="G28" s="176"/>
    </row>
    <row r="29" ht="12.75" customHeight="1" spans="1:7">
      <c r="A29" s="165" t="str">
        <f>[1]VALVE!$A30</f>
        <v>KOR016</v>
      </c>
      <c r="B29" s="166" t="str">
        <f>[1]VALVE!$B30</f>
        <v>7/8" CHECK VALVE STRAIGHT TYPE</v>
      </c>
      <c r="C29" s="161" t="str">
        <f>[1]VALVE!$C30</f>
        <v>7/8" </v>
      </c>
      <c r="D29" s="174"/>
      <c r="E29" s="168"/>
      <c r="F29" s="157">
        <f>[1]VALVE!J30</f>
        <v>78</v>
      </c>
      <c r="G29" s="176"/>
    </row>
    <row r="30" ht="12.75" customHeight="1" spans="1:7">
      <c r="A30" s="165" t="str">
        <f>[1]VALVE!$A31</f>
        <v>KOR017</v>
      </c>
      <c r="B30" s="166" t="str">
        <f>[1]VALVE!$B31</f>
        <v>1 1/8" CHECK VALVE STRAIGHT TYPE</v>
      </c>
      <c r="C30" s="161" t="str">
        <f>[1]VALVE!$C31</f>
        <v>1-1/8" </v>
      </c>
      <c r="D30" s="174"/>
      <c r="E30" s="168"/>
      <c r="F30" s="157">
        <f>[1]VALVE!J31</f>
        <v>164</v>
      </c>
      <c r="G30" s="176"/>
    </row>
    <row r="31" ht="12.75" customHeight="1" spans="1:7">
      <c r="A31" s="165" t="str">
        <f>[1]VALVE!$A32</f>
        <v>KOR018</v>
      </c>
      <c r="B31" s="166" t="str">
        <f>[1]VALVE!$B32</f>
        <v>1 3/8" CHECK VALVE STRAIGHT TYPE</v>
      </c>
      <c r="C31" s="161" t="str">
        <f>[1]VALVE!$C32</f>
        <v>1-3/8" </v>
      </c>
      <c r="D31" s="174"/>
      <c r="E31" s="168"/>
      <c r="F31" s="157">
        <f>[1]VALVE!J32</f>
        <v>172</v>
      </c>
      <c r="G31" s="176"/>
    </row>
    <row r="32" ht="12.75" customHeight="1" spans="1:7">
      <c r="A32" s="165" t="str">
        <f>[1]VALVE!$A33</f>
        <v>KOR019</v>
      </c>
      <c r="B32" s="166" t="str">
        <f>[1]VALVE!$B33</f>
        <v>1 5/8" CHECK VALVE STRAIGHT TYPE</v>
      </c>
      <c r="C32" s="161" t="str">
        <f>[1]VALVE!$C33</f>
        <v>1-5/8" </v>
      </c>
      <c r="D32" s="174"/>
      <c r="E32" s="168"/>
      <c r="F32" s="157">
        <f>[1]VALVE!J33</f>
        <v>180</v>
      </c>
      <c r="G32" s="177"/>
    </row>
    <row r="33" ht="12.75" customHeight="1" spans="1:7">
      <c r="A33" s="165" t="str">
        <f>[1]VALVE!$A34</f>
        <v>KOR016.1</v>
      </c>
      <c r="B33" s="166" t="str">
        <f>[1]VALVE!$B34</f>
        <v>YCVS26 (1 1/8" CHECK VALVE) ANKLE TYPE</v>
      </c>
      <c r="C33" s="161" t="str">
        <f>[1]VALVE!$C34</f>
        <v>1-1/8" </v>
      </c>
      <c r="D33" s="174"/>
      <c r="E33" s="168"/>
      <c r="F33" s="157">
        <f>[1]VALVE!J34</f>
        <v>283.333333333333</v>
      </c>
      <c r="G33" s="175"/>
    </row>
    <row r="34" ht="12.75" customHeight="1" spans="1:7">
      <c r="A34" s="165" t="str">
        <f>[1]VALVE!$A35</f>
        <v>KOR016.2</v>
      </c>
      <c r="B34" s="166" t="str">
        <f>[1]VALVE!$B35</f>
        <v>1 3/8" CHECK VALVE ANKLE TYPE</v>
      </c>
      <c r="C34" s="161" t="str">
        <f>[1]VALVE!$C35</f>
        <v>1-3/8" </v>
      </c>
      <c r="D34" s="174"/>
      <c r="E34" s="168"/>
      <c r="F34" s="157">
        <f>[1]VALVE!J35</f>
        <v>283.333333333333</v>
      </c>
      <c r="G34" s="176"/>
    </row>
    <row r="35" spans="1:7">
      <c r="A35" s="165" t="str">
        <f>[1]VALVE!$A36</f>
        <v>KOR016.3</v>
      </c>
      <c r="B35" s="166" t="str">
        <f>[1]VALVE!$B36</f>
        <v>YCVS31 (1 5/8" CHECK VALVE) ANKLE TYPE</v>
      </c>
      <c r="C35" s="161" t="str">
        <f>[1]VALVE!$C36</f>
        <v>1-5/8" </v>
      </c>
      <c r="D35" s="174"/>
      <c r="E35" s="168"/>
      <c r="F35" s="157">
        <f>[1]VALVE!J36</f>
        <v>452.747126436782</v>
      </c>
      <c r="G35" s="177"/>
    </row>
    <row r="36" spans="1:7">
      <c r="A36" s="165" t="str">
        <f>[1]VALVE!$A37</f>
        <v>KOR026</v>
      </c>
      <c r="B36" s="166" t="str">
        <f>[1]VALVE!$B37</f>
        <v>QC BALL VALVE C/W PORT (1/4")</v>
      </c>
      <c r="C36" s="161" t="str">
        <f>[1]VALVE!$C37</f>
        <v>1/4"</v>
      </c>
      <c r="D36" s="167" t="s">
        <v>584</v>
      </c>
      <c r="E36" s="168"/>
      <c r="F36" s="157">
        <f>[1]VALVE!J37</f>
        <v>51.2931034482759</v>
      </c>
      <c r="G36" s="169"/>
    </row>
    <row r="37" spans="1:7">
      <c r="A37" s="165" t="str">
        <f>[1]VALVE!$A38</f>
        <v>KOR027</v>
      </c>
      <c r="B37" s="166" t="str">
        <f>[1]VALVE!$B38</f>
        <v>QC BALL VALVE C/W PORT (3/8")</v>
      </c>
      <c r="C37" s="161" t="str">
        <f>[1]VALVE!$C38</f>
        <v>3/8"</v>
      </c>
      <c r="D37" s="170"/>
      <c r="E37" s="168"/>
      <c r="F37" s="157">
        <f>[1]VALVE!J38</f>
        <v>52.9214559386973</v>
      </c>
      <c r="G37" s="169"/>
    </row>
    <row r="38" spans="1:7">
      <c r="A38" s="165" t="str">
        <f>[1]VALVE!$A39</f>
        <v>KOR028</v>
      </c>
      <c r="B38" s="166" t="str">
        <f>[1]VALVE!$B39</f>
        <v>QC BALL VALVE C/W PORT (1/2")</v>
      </c>
      <c r="C38" s="161" t="str">
        <f>[1]VALVE!$C39</f>
        <v>1/2"</v>
      </c>
      <c r="D38" s="170"/>
      <c r="E38" s="168"/>
      <c r="F38" s="157">
        <f>[1]VALVE!J39</f>
        <v>53.735632183908</v>
      </c>
      <c r="G38" s="169"/>
    </row>
    <row r="39" spans="1:7">
      <c r="A39" s="165" t="str">
        <f>[1]VALVE!$A40</f>
        <v>KOR029</v>
      </c>
      <c r="B39" s="166" t="str">
        <f>[1]VALVE!$B40</f>
        <v>QC BALL VALVE C/W PORT (5/8")</v>
      </c>
      <c r="C39" s="161" t="str">
        <f>[1]VALVE!$C40</f>
        <v>5/8"</v>
      </c>
      <c r="D39" s="170"/>
      <c r="E39" s="168"/>
      <c r="F39" s="157">
        <f>[1]VALVE!J40</f>
        <v>54.5498084291188</v>
      </c>
      <c r="G39" s="169"/>
    </row>
    <row r="40" spans="1:7">
      <c r="A40" s="165" t="str">
        <f>[1]VALVE!$A41</f>
        <v>KOR030</v>
      </c>
      <c r="B40" s="166" t="str">
        <f>[1]VALVE!$B41</f>
        <v>QC BALL VALVE C/W PORT (3/4")</v>
      </c>
      <c r="C40" s="161" t="str">
        <f>[1]VALVE!$C41</f>
        <v>3/4"</v>
      </c>
      <c r="D40" s="170"/>
      <c r="E40" s="168"/>
      <c r="F40" s="157">
        <f>[1]VALVE!J41</f>
        <v>79.7892720306514</v>
      </c>
      <c r="G40" s="169"/>
    </row>
    <row r="41" spans="1:7">
      <c r="A41" s="165" t="str">
        <f>[1]VALVE!$A42</f>
        <v>KOR031</v>
      </c>
      <c r="B41" s="166" t="str">
        <f>[1]VALVE!$B42</f>
        <v>QC BALL VALVE C/W PORT (7/8")</v>
      </c>
      <c r="C41" s="161" t="str">
        <f>[1]VALVE!$C42</f>
        <v>7/8"</v>
      </c>
      <c r="D41" s="170"/>
      <c r="E41" s="168"/>
      <c r="F41" s="157">
        <f>[1]VALVE!J42</f>
        <v>86.3026819923372</v>
      </c>
      <c r="G41" s="169"/>
    </row>
    <row r="42" spans="1:7">
      <c r="A42" s="165" t="str">
        <f>[1]VALVE!$A43</f>
        <v>KOR032</v>
      </c>
      <c r="B42" s="166" t="str">
        <f>[1]VALVE!$B43</f>
        <v>QC BALL VALVE C/W PORT (1 1/8")</v>
      </c>
      <c r="C42" s="161" t="str">
        <f>[1]VALVE!$C43</f>
        <v>1-1/8"</v>
      </c>
      <c r="D42" s="170"/>
      <c r="E42" s="168"/>
      <c r="F42" s="157">
        <f>[1]VALVE!J43</f>
        <v>136.781609195402</v>
      </c>
      <c r="G42" s="169"/>
    </row>
    <row r="43" spans="1:7">
      <c r="A43" s="165" t="str">
        <f>[1]VALVE!$A44</f>
        <v>KOR033</v>
      </c>
      <c r="B43" s="166" t="str">
        <f>[1]VALVE!$B44</f>
        <v>QC BALL VALVE C/W PORT (1 3/8")</v>
      </c>
      <c r="C43" s="161" t="str">
        <f>[1]VALVE!$C44</f>
        <v>1-3/8"</v>
      </c>
      <c r="D43" s="170"/>
      <c r="E43" s="168"/>
      <c r="F43" s="157">
        <f>[1]VALVE!J44</f>
        <v>192.145593869732</v>
      </c>
      <c r="G43" s="169"/>
    </row>
    <row r="44" spans="1:7">
      <c r="A44" s="165" t="str">
        <f>[1]VALVE!$A45</f>
        <v>KOR034</v>
      </c>
      <c r="B44" s="166" t="str">
        <f>[1]VALVE!$B45</f>
        <v>QC BALL VALVE C/W PORT (1 5/8")</v>
      </c>
      <c r="C44" s="161" t="str">
        <f>[1]VALVE!$C45</f>
        <v>1-5/8"</v>
      </c>
      <c r="D44" s="170"/>
      <c r="E44" s="168"/>
      <c r="F44" s="157">
        <f>[1]VALVE!J45</f>
        <v>280.890804597701</v>
      </c>
      <c r="G44" s="169"/>
    </row>
    <row r="45" spans="1:7">
      <c r="A45" s="165" t="str">
        <f>[1]VALVE!$A46</f>
        <v>KOR035</v>
      </c>
      <c r="B45" s="166" t="str">
        <f>[1]VALVE!$B46</f>
        <v>QC BALL VALVE C/W PORT (2 1/8")</v>
      </c>
      <c r="C45" s="161" t="str">
        <f>[1]VALVE!$C46</f>
        <v>2-1/8"</v>
      </c>
      <c r="D45" s="170"/>
      <c r="E45" s="168"/>
      <c r="F45" s="157">
        <f>[1]VALVE!J46</f>
        <v>486.063218390805</v>
      </c>
      <c r="G45" s="169"/>
    </row>
    <row r="46" spans="1:7">
      <c r="A46" s="165" t="str">
        <f>[1]VALVE!$A47</f>
        <v>KOR036</v>
      </c>
      <c r="B46" s="166" t="str">
        <f>[1]VALVE!$B47</f>
        <v>QC BALL VALVE C/W PORT (2 5/8")</v>
      </c>
      <c r="C46" s="161" t="str">
        <f>[1]VALVE!$C47</f>
        <v>2-5/8"</v>
      </c>
      <c r="D46" s="170"/>
      <c r="E46" s="168"/>
      <c r="F46" s="157">
        <f>[1]VALVE!J47</f>
        <v>542.241379310345</v>
      </c>
      <c r="G46" s="169"/>
    </row>
    <row r="47" spans="1:7">
      <c r="A47" s="165" t="str">
        <f>[1]VALVE!$A48</f>
        <v>KOR041</v>
      </c>
      <c r="B47" s="166" t="str">
        <f>[1]VALVE!$B48</f>
        <v>SDA-22C300T 27bar (NPT1/4")</v>
      </c>
      <c r="C47" s="161" t="str">
        <f>[1]VALVE!$C48</f>
        <v>NPT1/4" X 3/8"</v>
      </c>
      <c r="D47" s="178" t="s">
        <v>585</v>
      </c>
      <c r="E47" s="42"/>
      <c r="F47" s="157">
        <f>[1]VALVE!J48</f>
        <v>153.872193755866</v>
      </c>
      <c r="G47" s="175"/>
    </row>
    <row r="48" customHeight="1" spans="1:7">
      <c r="A48" s="165" t="str">
        <f>[1]VALVE!$A49</f>
        <v>KOR042</v>
      </c>
      <c r="B48" s="166" t="str">
        <f>[1]VALVE!$B49</f>
        <v>SDA-22C300T 27bar (NPT3/8")</v>
      </c>
      <c r="C48" s="161" t="str">
        <f>[1]VALVE!$C49</f>
        <v>NPT3/8" X 3/8"</v>
      </c>
      <c r="D48" s="179"/>
      <c r="E48" s="57"/>
      <c r="F48" s="157">
        <f>[1]VALVE!J49</f>
        <v>153.872193755866</v>
      </c>
      <c r="G48" s="176"/>
    </row>
    <row r="49" customHeight="1" spans="1:7">
      <c r="A49" s="165" t="str">
        <f>[1]VALVE!$A50</f>
        <v>KOR042.1</v>
      </c>
      <c r="B49" s="166" t="str">
        <f>[1]VALVE!$B50</f>
        <v>SDA-22C300T 27bar (NPT1/2")</v>
      </c>
      <c r="C49" s="161" t="str">
        <f>[1]VALVE!$C50</f>
        <v>NPT1/2" X 3/8"</v>
      </c>
      <c r="D49" s="179"/>
      <c r="E49" s="57"/>
      <c r="F49" s="157">
        <f>[1]VALVE!J50</f>
        <v>153.872193755866</v>
      </c>
      <c r="G49" s="177"/>
    </row>
    <row r="50" spans="1:7">
      <c r="A50" s="165" t="str">
        <f>[1]VALVE!$A51</f>
        <v>KOR043</v>
      </c>
      <c r="B50" s="166" t="str">
        <f>[1]VALVE!$B51</f>
        <v>HAV1 ANKLE VALVE 3/8"</v>
      </c>
      <c r="C50" s="161" t="str">
        <f>[1]VALVE!$C51</f>
        <v>3/8"</v>
      </c>
      <c r="D50" s="61" t="s">
        <v>586</v>
      </c>
      <c r="E50" s="57"/>
      <c r="F50" s="157" t="str">
        <f>[1]VALVE!J51</f>
        <v>~</v>
      </c>
      <c r="G50" s="169"/>
    </row>
    <row r="51" spans="1:7">
      <c r="A51" s="165" t="str">
        <f>[1]VALVE!$A52</f>
        <v>KOR044</v>
      </c>
      <c r="B51" s="166" t="str">
        <f>[1]VALVE!$B52</f>
        <v>HAV2 ANKLE VALVE 1/2"</v>
      </c>
      <c r="C51" s="161" t="str">
        <f>[1]VALVE!$C52</f>
        <v>1/2"</v>
      </c>
      <c r="D51" s="62"/>
      <c r="E51" s="57"/>
      <c r="F51" s="157">
        <f>[1]VALVE!J52</f>
        <v>39.0804597701149</v>
      </c>
      <c r="G51" s="169"/>
    </row>
    <row r="52" spans="1:7">
      <c r="A52" s="165" t="str">
        <f>[1]VALVE!$A53</f>
        <v>KOR045</v>
      </c>
      <c r="B52" s="166" t="str">
        <f>[1]VALVE!$B53</f>
        <v>HAV3 ANKLE VALVE 5/8"</v>
      </c>
      <c r="C52" s="161" t="str">
        <f>[1]VALVE!$C53</f>
        <v>5/8"</v>
      </c>
      <c r="D52" s="62"/>
      <c r="E52" s="57"/>
      <c r="F52" s="157">
        <f>[1]VALVE!J53</f>
        <v>39.0804597701149</v>
      </c>
      <c r="G52" s="169"/>
    </row>
    <row r="53" spans="1:7">
      <c r="A53" s="165" t="str">
        <f>[1]VALVE!$A54</f>
        <v>KOR046</v>
      </c>
      <c r="B53" s="166" t="str">
        <f>[1]VALVE!$B54</f>
        <v>HAV5 ANKLE VALVE 3/4"</v>
      </c>
      <c r="C53" s="161" t="str">
        <f>[1]VALVE!$C54</f>
        <v>3/4"</v>
      </c>
      <c r="D53" s="62"/>
      <c r="E53" s="57"/>
      <c r="F53" s="157">
        <f>[1]VALVE!J54</f>
        <v>61.2852664576803</v>
      </c>
      <c r="G53" s="169"/>
    </row>
    <row r="54" spans="1:7">
      <c r="A54" s="165" t="str">
        <f>[1]VALVE!$A55</f>
        <v>KOR047</v>
      </c>
      <c r="B54" s="166" t="str">
        <f>[1]VALVE!$B55</f>
        <v>HAV6 ANKLE VALVE 7/8"</v>
      </c>
      <c r="C54" s="161" t="str">
        <f>[1]VALVE!$C55</f>
        <v>7/8"</v>
      </c>
      <c r="D54" s="62"/>
      <c r="E54" s="57"/>
      <c r="F54" s="157" t="str">
        <f>[1]VALVE!J55</f>
        <v>~</v>
      </c>
      <c r="G54" s="169"/>
    </row>
    <row r="55" spans="1:7">
      <c r="A55" s="165" t="str">
        <f>[1]VALVE!$A56</f>
        <v>KOR048</v>
      </c>
      <c r="B55" s="166" t="str">
        <f>[1]VALVE!$B56</f>
        <v>HAV8 ANKLE VALVE 1 1/8"</v>
      </c>
      <c r="C55" s="161" t="str">
        <f>[1]VALVE!$C56</f>
        <v>1-1/8"</v>
      </c>
      <c r="D55" s="62"/>
      <c r="E55" s="57"/>
      <c r="F55" s="157" t="str">
        <f>[1]VALVE!J56</f>
        <v>~</v>
      </c>
      <c r="G55" s="169"/>
    </row>
    <row r="56" spans="1:7">
      <c r="A56" s="165" t="str">
        <f>[1]VALVE!$A57</f>
        <v>KOR049</v>
      </c>
      <c r="B56" s="166" t="str">
        <f>[1]VALVE!$B57</f>
        <v>HAV9 ANKLE VALVE 1 3/8"</v>
      </c>
      <c r="C56" s="161" t="str">
        <f>[1]VALVE!$C57</f>
        <v>1-3/8"</v>
      </c>
      <c r="D56" s="62"/>
      <c r="E56" s="57"/>
      <c r="F56" s="157">
        <f>[1]VALVE!J57</f>
        <v>114.576802507837</v>
      </c>
      <c r="G56" s="169"/>
    </row>
    <row r="57" spans="1:7">
      <c r="A57" s="165" t="str">
        <f>[1]VALVE!$A58</f>
        <v>KOR050</v>
      </c>
      <c r="B57" s="166" t="str">
        <f>[1]VALVE!$B58</f>
        <v>HAV11 ANKLE VALVE 1 5/8"</v>
      </c>
      <c r="C57" s="161" t="str">
        <f>[1]VALVE!$C58</f>
        <v>1-5/8"</v>
      </c>
      <c r="D57" s="62"/>
      <c r="E57" s="57"/>
      <c r="F57" s="157">
        <f>[1]VALVE!J58</f>
        <v>188.296760710554</v>
      </c>
      <c r="G57" s="169"/>
    </row>
    <row r="58" spans="1:7">
      <c r="A58" s="165" t="str">
        <f>[1]VALVE!$A59</f>
        <v>KOR051</v>
      </c>
      <c r="B58" s="166" t="str">
        <f>[1]VALVE!$B59</f>
        <v>HAV12 ANKLE VALVE 2 1/8"</v>
      </c>
      <c r="C58" s="161" t="str">
        <f>[1]VALVE!$C59</f>
        <v>2-1/8"</v>
      </c>
      <c r="D58" s="63"/>
      <c r="E58" s="100"/>
      <c r="F58" s="157">
        <f>[1]VALVE!J59</f>
        <v>207.836990595611</v>
      </c>
      <c r="G58" s="169"/>
    </row>
    <row r="59" spans="1:7">
      <c r="A59" s="165" t="str">
        <f>[1]VALVE!$A60</f>
        <v>KOR052</v>
      </c>
      <c r="B59" s="166" t="str">
        <f>[1]VALVE!$B60</f>
        <v>OV34-SY (35mm, 1 1/8") SERVICE VALVE</v>
      </c>
      <c r="C59" s="161" t="str">
        <f>[1]VALVE!$C60</f>
        <v>1-1/8"</v>
      </c>
      <c r="D59" s="101" t="s">
        <v>587</v>
      </c>
      <c r="E59" s="100"/>
      <c r="F59" s="157">
        <f>[1]VALVE!J60</f>
        <v>75.1484674329502</v>
      </c>
      <c r="G59" s="169"/>
    </row>
    <row r="60" spans="1:7">
      <c r="A60" s="165" t="str">
        <f>[1]VALVE!$A61</f>
        <v>KOR053</v>
      </c>
      <c r="B60" s="166" t="str">
        <f>[1]VALVE!$B61</f>
        <v>OV32-SY (30mm, 3/4") SERVICE VALVE</v>
      </c>
      <c r="C60" s="161" t="str">
        <f>[1]VALVE!$C61</f>
        <v>3/4"</v>
      </c>
      <c r="D60" s="102"/>
      <c r="E60" s="100"/>
      <c r="F60" s="157">
        <f>[1]VALVE!J61</f>
        <v>60.9003831417625</v>
      </c>
      <c r="G60" s="169"/>
    </row>
    <row r="61" spans="1:7">
      <c r="A61" s="165" t="str">
        <f>[1]VALVE!$A62</f>
        <v>KOR054</v>
      </c>
      <c r="B61" s="166" t="str">
        <f>[1]VALVE!$B62</f>
        <v>OV34-A (30mm, 1 1/8") SERVICE VALVE</v>
      </c>
      <c r="C61" s="161" t="str">
        <f>[1]VALVE!$C62</f>
        <v>1 1/8"</v>
      </c>
      <c r="D61" s="102"/>
      <c r="E61" s="100"/>
      <c r="F61" s="157">
        <f>[1]VALVE!J62</f>
        <v>60.9003831417625</v>
      </c>
      <c r="G61" s="169"/>
    </row>
    <row r="62" spans="1:7">
      <c r="A62" s="165" t="str">
        <f>[1]VALVE!$A63</f>
        <v>KOR055</v>
      </c>
      <c r="B62" s="166" t="str">
        <f>[1]VALVE!$B63</f>
        <v>OV32-A (30mm, 3/4") SERVICE VALVE</v>
      </c>
      <c r="C62" s="161" t="str">
        <f>[1]VALVE!$C63</f>
        <v>3/4"</v>
      </c>
      <c r="D62" s="103"/>
      <c r="E62" s="57"/>
      <c r="F62" s="157">
        <f>[1]VALVE!J63</f>
        <v>60.9003831417625</v>
      </c>
      <c r="G62" s="169"/>
    </row>
    <row r="63" ht="65.25" customHeight="1" spans="1:7">
      <c r="A63" s="165" t="str">
        <f>[1]VALVE!$A64</f>
        <v>KOR055.1</v>
      </c>
      <c r="B63" s="166" t="str">
        <f>[1]VALVE!$B64</f>
        <v>TBVC 15 (1 3/8") STAND VALVE</v>
      </c>
      <c r="C63" s="161"/>
      <c r="D63" s="180"/>
      <c r="E63" s="57"/>
      <c r="F63" s="157">
        <f>[1]VALVE!J64</f>
        <v>155.183901918977</v>
      </c>
      <c r="G63" s="104"/>
    </row>
    <row r="64" ht="30" customHeight="1" spans="1:7">
      <c r="A64" s="165" t="str">
        <f>[1]VALVE!$A65</f>
        <v>KOR055.3</v>
      </c>
      <c r="B64" s="166" t="str">
        <f>[1]VALVE!$B65</f>
        <v>CVC10  1 5/8" CHECK VALVE</v>
      </c>
      <c r="C64" s="161"/>
      <c r="D64" s="180"/>
      <c r="E64" s="57"/>
      <c r="F64" s="157">
        <f>[1]VALVE!J65</f>
        <v>310.027985074627</v>
      </c>
      <c r="G64" s="169"/>
    </row>
    <row r="65" ht="24" spans="1:7">
      <c r="A65" s="165" t="str">
        <f>[1]VALVE!$A66</f>
        <v>KOR080</v>
      </c>
      <c r="B65" s="166" t="str">
        <f>[1]VALVE!$B66</f>
        <v>DPF(Ts01) 2.4c-01 Elect exp-valve c/w coil pqm-10012-00058</v>
      </c>
      <c r="C65" s="161" t="str">
        <f>[1]VALVE!$C66</f>
        <v>12.3KW </v>
      </c>
      <c r="D65" s="182" t="s">
        <v>588</v>
      </c>
      <c r="E65" s="169"/>
      <c r="F65" s="157">
        <f>[1]VALVE!J66</f>
        <v>93.1367521367521</v>
      </c>
      <c r="G65" s="169"/>
    </row>
    <row r="66" ht="24" spans="1:7">
      <c r="A66" s="165" t="str">
        <f>[1]VALVE!$A67</f>
        <v>KOR080.1</v>
      </c>
      <c r="B66" s="166" t="str">
        <f>[1]VALVE!$B67</f>
        <v>DPF(Ts01) 2.4c-01 Elect exp-valve c/w coil pqm-10012-00058,Controller,Pressure sensor,tranformer</v>
      </c>
      <c r="C66" s="161" t="str">
        <f>[1]VALVE!$C67</f>
        <v>12.3KW </v>
      </c>
      <c r="D66" s="182" t="s">
        <v>588</v>
      </c>
      <c r="E66" s="169"/>
      <c r="F66" s="157">
        <f>[1]VALVE!J67</f>
        <v>932.893162393162</v>
      </c>
      <c r="G66" s="169"/>
    </row>
    <row r="67" ht="24" spans="1:7">
      <c r="A67" s="165" t="str">
        <f>[1]VALVE!$A68</f>
        <v>KOR081</v>
      </c>
      <c r="B67" s="166" t="str">
        <f>[1]VALVE!$B68</f>
        <v>DPF(Ts01) 3.0c-01 Elect exp-valve c/w coil pqm-10012-00058</v>
      </c>
      <c r="C67" s="161" t="str">
        <f>[1]VALVE!$C68</f>
        <v>14.7KW</v>
      </c>
      <c r="D67" s="182" t="s">
        <v>589</v>
      </c>
      <c r="E67" s="169"/>
      <c r="F67" s="157">
        <f>[1]VALVE!J68</f>
        <v>100.401709401709</v>
      </c>
      <c r="G67" s="169"/>
    </row>
    <row r="68" ht="24" spans="1:7">
      <c r="A68" s="165" t="str">
        <f>[1]VALVE!$A69</f>
        <v>KOR081.1</v>
      </c>
      <c r="B68" s="166" t="str">
        <f>[1]VALVE!$B69</f>
        <v>DPF(Ts01) 3.0c-01 Elect exp-valve c/w coil pqm-10012-00058,Controller,Pressure sensor,transformer</v>
      </c>
      <c r="C68" s="161" t="str">
        <f>[1]VALVE!$C69</f>
        <v>14.7KW</v>
      </c>
      <c r="D68" s="182" t="s">
        <v>590</v>
      </c>
      <c r="E68" s="169"/>
      <c r="F68" s="157">
        <f>[1]VALVE!J69</f>
        <v>940.15811965812</v>
      </c>
      <c r="G68" s="169"/>
    </row>
    <row r="69" ht="24" spans="1:7">
      <c r="A69" s="165" t="str">
        <f>[1]VALVE!$A70</f>
        <v>KOR082</v>
      </c>
      <c r="B69" s="166" t="str">
        <f>[1]VALVE!$B70</f>
        <v>DPF(Ts01) 3.2c-01 Elect exp-valve c/w coil pqm-10012-00058</v>
      </c>
      <c r="C69" s="161" t="str">
        <f>[1]VALVE!$C70</f>
        <v>19.6KW</v>
      </c>
      <c r="D69" s="182" t="s">
        <v>591</v>
      </c>
      <c r="E69" s="169"/>
      <c r="F69" s="157">
        <f>[1]VALVE!J70</f>
        <v>114.786324786325</v>
      </c>
      <c r="G69" s="169"/>
    </row>
    <row r="70" ht="24" spans="1:7">
      <c r="A70" s="165" t="str">
        <f>[1]VALVE!$A71</f>
        <v>KOR082.1</v>
      </c>
      <c r="B70" s="166" t="str">
        <f>[1]VALVE!$B71</f>
        <v>DPF(Ts01) 3.2c-01 Elect exp-valve c/w coil pqm-10012-00058,Controller,Pressure sensor,transformer</v>
      </c>
      <c r="C70" s="161" t="str">
        <f>[1]VALVE!$C71</f>
        <v>19.6KW</v>
      </c>
      <c r="D70" s="182" t="s">
        <v>591</v>
      </c>
      <c r="E70" s="169"/>
      <c r="F70" s="157">
        <f>[1]VALVE!J71</f>
        <v>954.542735042735</v>
      </c>
      <c r="G70" s="169"/>
    </row>
    <row r="71" ht="24" spans="1:7">
      <c r="A71" s="165" t="str">
        <f>[1]VALVE!$A72</f>
        <v>KOR083</v>
      </c>
      <c r="B71" s="166" t="str">
        <f>[1]VALVE!$B72</f>
        <v>DPF(Ts01) 4.0c-01 Elect exp-valve c/w coil pqm-03012-00009</v>
      </c>
      <c r="C71" s="161" t="str">
        <f>[1]VALVE!$C72</f>
        <v>29.4KW</v>
      </c>
      <c r="D71" s="182" t="s">
        <v>592</v>
      </c>
      <c r="E71" s="169"/>
      <c r="F71" s="157">
        <f>[1]VALVE!J72</f>
        <v>225.940170940171</v>
      </c>
      <c r="G71" s="169"/>
    </row>
    <row r="72" ht="24" spans="1:7">
      <c r="A72" s="165" t="str">
        <f>[1]VALVE!$A73</f>
        <v>KOR083.1</v>
      </c>
      <c r="B72" s="166" t="str">
        <f>[1]VALVE!$B73</f>
        <v>DPF(Ts01) 4.0c-01 Elect exp-valve c/w coil pqm-03012-00009,Controller,Pressure sensor,transformer</v>
      </c>
      <c r="C72" s="161" t="str">
        <f>[1]VALVE!$C73</f>
        <v>29.4KW</v>
      </c>
      <c r="D72" s="182" t="s">
        <v>592</v>
      </c>
      <c r="E72" s="169"/>
      <c r="F72" s="157">
        <f>[1]VALVE!J73</f>
        <v>1065.69658119658</v>
      </c>
      <c r="G72" s="169"/>
    </row>
    <row r="73" ht="24" spans="1:7">
      <c r="A73" s="165" t="str">
        <f>[1]VALVE!$A74</f>
        <v>KOR084</v>
      </c>
      <c r="B73" s="166" t="str">
        <f>[1]VALVE!$B74</f>
        <v>DPF(Ts01) 4.5c-01 Elect exp-valve c/w coil pqm-03012-00009</v>
      </c>
      <c r="C73" s="161" t="str">
        <f>[1]VALVE!$C74</f>
        <v>36.8KW</v>
      </c>
      <c r="D73" s="182" t="s">
        <v>593</v>
      </c>
      <c r="E73" s="169"/>
      <c r="F73" s="157">
        <f>[1]VALVE!J74</f>
        <v>228.846153846154</v>
      </c>
      <c r="G73" s="169"/>
    </row>
    <row r="74" ht="42.75" customHeight="1" spans="1:7">
      <c r="A74" s="165" t="str">
        <f>[1]VALVE!$A75</f>
        <v>KOR084.1</v>
      </c>
      <c r="B74" s="166" t="str">
        <f>[1]VALVE!$B75</f>
        <v>DPF(Ts01) 4.5c-01 Elect exp-valve c/w coil pqm-03012-00009,Controller,Pressure sensor,transformer</v>
      </c>
      <c r="C74" s="161" t="str">
        <f>[1]VALVE!$C75</f>
        <v>36.8KW</v>
      </c>
      <c r="D74" s="182" t="s">
        <v>593</v>
      </c>
      <c r="E74" s="169"/>
      <c r="F74" s="157">
        <f>[1]VALVE!J75</f>
        <v>1068.60256410256</v>
      </c>
      <c r="G74" s="169"/>
    </row>
    <row r="75" ht="57.75" customHeight="1" spans="1:7">
      <c r="A75" s="165" t="str">
        <f>[1]VALVE!$A76</f>
        <v>KOR085</v>
      </c>
      <c r="B75" s="166" t="str">
        <f>[1]VALVE!$B76</f>
        <v>PQM-10012-00058 VALVE COIL</v>
      </c>
      <c r="C75" s="161">
        <f>[1]VALVE!$C76</f>
        <v>0</v>
      </c>
      <c r="D75" s="100"/>
      <c r="E75" s="169"/>
      <c r="F75" s="157">
        <f>[1]VALVE!J76</f>
        <v>41.7444444444444</v>
      </c>
      <c r="G75" s="169"/>
    </row>
    <row r="76" ht="43.5" customHeight="1" spans="1:7">
      <c r="A76" s="165" t="str">
        <f>[1]VALVE!$A77</f>
        <v>KOR086</v>
      </c>
      <c r="B76" s="166" t="str">
        <f>[1]VALVE!$B77</f>
        <v>PQM-03012-00009 VALVE COIL</v>
      </c>
      <c r="C76" s="161">
        <f>[1]VALVE!$C77</f>
        <v>0</v>
      </c>
      <c r="D76" s="183"/>
      <c r="E76" s="169"/>
      <c r="F76" s="157">
        <f>[1]VALVE!J77</f>
        <v>79.8055555555555</v>
      </c>
      <c r="G76" s="169"/>
    </row>
    <row r="77" ht="52.5" customHeight="1" spans="1:7">
      <c r="A77" s="165" t="str">
        <f>[1]VALVE!$A78</f>
        <v>KOR087</v>
      </c>
      <c r="B77" s="166" t="str">
        <f>[1]VALVE!$B78</f>
        <v>SEC-601-00 Controller c/w temp sensor</v>
      </c>
      <c r="C77" s="161">
        <f>[1]VALVE!$C78</f>
        <v>0</v>
      </c>
      <c r="D77" s="183"/>
      <c r="E77" s="169"/>
      <c r="F77" s="157">
        <f>[1]VALVE!J78</f>
        <v>456.481481481481</v>
      </c>
      <c r="G77" s="169"/>
    </row>
    <row r="78" ht="52.5" customHeight="1" spans="1:7">
      <c r="A78" s="165" t="str">
        <f>[1]VALVE!$A79</f>
        <v>KOR088</v>
      </c>
      <c r="B78" s="166" t="str">
        <f>[1]VALVE!$B79</f>
        <v>SEC-601-R4-24 Controller c/w temp sensor</v>
      </c>
      <c r="C78" s="161">
        <f>[1]VALVE!$C79</f>
        <v>0</v>
      </c>
      <c r="D78" s="183"/>
      <c r="E78" s="169"/>
      <c r="F78" s="157">
        <f>[1]VALVE!J79</f>
        <v>456.481481481481</v>
      </c>
      <c r="G78" s="169"/>
    </row>
    <row r="79" ht="54" customHeight="1" spans="1:7">
      <c r="A79" s="165" t="str">
        <f>[1]VALVE!$A80</f>
        <v>KOR088.1</v>
      </c>
      <c r="B79" s="166" t="str">
        <f>[1]VALVE!$B80</f>
        <v>SEC-612-R4 Controller wifi c/w temp sensor</v>
      </c>
      <c r="C79" s="161">
        <f>[1]VALVE!$C80</f>
        <v>0</v>
      </c>
      <c r="D79" s="183"/>
      <c r="E79" s="169"/>
      <c r="F79" s="157">
        <f>[1]VALVE!J80</f>
        <v>456.481481481481</v>
      </c>
      <c r="G79" s="169"/>
    </row>
    <row r="80" ht="61.5" customHeight="1" spans="1:7">
      <c r="A80" s="165" t="str">
        <f>[1]VALVE!$A81</f>
        <v>KOR089</v>
      </c>
      <c r="B80" s="166" t="str">
        <f>[1]VALVE!$B81</f>
        <v>YCQB02L28 Pressure sensor</v>
      </c>
      <c r="C80" s="161">
        <f>[1]VALVE!$C81</f>
        <v>0</v>
      </c>
      <c r="D80" s="183"/>
      <c r="E80" s="169"/>
      <c r="F80" s="157">
        <f>[1]VALVE!J81</f>
        <v>106.666666666667</v>
      </c>
      <c r="G80" s="104"/>
    </row>
    <row r="81" ht="61.5" customHeight="1" spans="1:7">
      <c r="A81" s="165" t="str">
        <f>[1]VALVE!$A82</f>
        <v>KOR089.1</v>
      </c>
      <c r="B81" s="166" t="str">
        <f>[1]VALVE!$B82</f>
        <v>NTC5K SENSOR</v>
      </c>
      <c r="C81" s="161"/>
      <c r="D81" s="183"/>
      <c r="E81" s="169"/>
      <c r="F81" s="157">
        <f>[1]VALVE!J82</f>
        <v>27.4166666666667</v>
      </c>
      <c r="G81" s="104"/>
    </row>
    <row r="82" ht="68.25" customHeight="1" spans="1:7">
      <c r="A82" s="165" t="str">
        <f>[1]VALVE!$A83</f>
        <v>KOR090</v>
      </c>
      <c r="B82" s="166" t="str">
        <f>[1]VALVE!$B83</f>
        <v>Meanwell LRS-50-24 tranformer</v>
      </c>
      <c r="C82" s="161">
        <f>[1]VALVE!$C83</f>
        <v>0</v>
      </c>
      <c r="D82" s="184"/>
      <c r="E82" s="169"/>
      <c r="F82" s="157">
        <f>[1]VALVE!J83</f>
        <v>135.078431372549</v>
      </c>
      <c r="G82" s="104"/>
    </row>
    <row r="83" ht="66" customHeight="1" spans="1:7">
      <c r="A83" s="165" t="str">
        <f>[1]VALVE!$A84</f>
        <v>KOR091</v>
      </c>
      <c r="B83" s="166" t="str">
        <f>[1]VALVE!$B84</f>
        <v>3 WAY REVERSING VALVE</v>
      </c>
      <c r="C83" s="161">
        <f>[1]VALVE!$C84</f>
        <v>0</v>
      </c>
      <c r="D83" s="183"/>
      <c r="E83" s="104"/>
      <c r="F83" s="157">
        <f>[1]VALVE!J84</f>
        <v>140</v>
      </c>
      <c r="G83" s="104"/>
    </row>
    <row r="84" spans="1:7">
      <c r="A84" s="165" t="str">
        <f>[1]VALVE!$A85</f>
        <v>KOR092</v>
      </c>
      <c r="B84" s="166" t="str">
        <f>[1]VALVE!$B85</f>
        <v>MDF-A03-3L003 (3/8") solenoid valve c/w coil </v>
      </c>
      <c r="C84" s="161" t="str">
        <f>[1]VALVE!$C85</f>
        <v>1hp-2hp</v>
      </c>
      <c r="D84" s="104"/>
      <c r="E84" s="104"/>
      <c r="F84" s="157">
        <f>[1]VALVE!J85</f>
        <v>108.333333333333</v>
      </c>
      <c r="G84" s="169"/>
    </row>
    <row r="85" spans="1:7">
      <c r="A85" s="165" t="str">
        <f>[1]VALVE!$A86</f>
        <v>KOR093</v>
      </c>
      <c r="B85" s="166" t="str">
        <f>[1]VALVE!$B86</f>
        <v>MDF-A03-6L001 (3/8")  solenoid valve c/w coil </v>
      </c>
      <c r="C85" s="161" t="str">
        <f>[1]VALVE!$C86</f>
        <v>2.5hp-3.5hp</v>
      </c>
      <c r="D85" s="104"/>
      <c r="E85" s="104"/>
      <c r="F85" s="157">
        <f>[1]VALVE!J86</f>
        <v>136.083333333333</v>
      </c>
      <c r="G85" s="169"/>
    </row>
    <row r="86" spans="1:7">
      <c r="A86" s="165" t="str">
        <f>[1]VALVE!$A87</f>
        <v>KOR093.1</v>
      </c>
      <c r="B86" s="166" t="str">
        <f>[1]VALVE!$B87</f>
        <v>MDF-A03-6L003 (1/2")  solenoid valve c/w coil</v>
      </c>
      <c r="C86" s="161" t="str">
        <f>[1]VALVE!$C87</f>
        <v>4hp-5hp</v>
      </c>
      <c r="D86" s="104"/>
      <c r="E86" s="104"/>
      <c r="F86" s="157">
        <f>[1]VALVE!J87</f>
        <v>136.083333333333</v>
      </c>
      <c r="G86" s="169"/>
    </row>
    <row r="87" spans="1:7">
      <c r="A87" s="165" t="str">
        <f>[1]VALVE!$A88</f>
        <v>KOR094</v>
      </c>
      <c r="B87" s="166" t="str">
        <f>[1]VALVE!$B88</f>
        <v>MDF-A03-10L003 (1/2")  solenoid valve c/w coil</v>
      </c>
      <c r="C87" s="161" t="str">
        <f>[1]VALVE!$C88</f>
        <v>6hp-7.5hp</v>
      </c>
      <c r="D87" s="104"/>
      <c r="E87" s="104"/>
      <c r="F87" s="157">
        <f>[1]VALVE!J88</f>
        <v>152.083333333333</v>
      </c>
      <c r="G87" s="169"/>
    </row>
    <row r="88" spans="1:7">
      <c r="A88" s="165" t="str">
        <f>[1]VALVE!$A89</f>
        <v>KOR095</v>
      </c>
      <c r="B88" s="166" t="str">
        <f>[1]VALVE!$B89</f>
        <v>MDF-A03-15L001 (5/8")  solenoid valve c/w coil</v>
      </c>
      <c r="C88" s="161" t="str">
        <f>[1]VALVE!$C89</f>
        <v>8hp-18hp</v>
      </c>
      <c r="D88" s="104"/>
      <c r="E88" s="104"/>
      <c r="F88" s="157">
        <f>[1]VALVE!J89</f>
        <v>190.083333333333</v>
      </c>
      <c r="G88" s="169"/>
    </row>
    <row r="89" ht="24" spans="1:7">
      <c r="A89" s="165" t="str">
        <f>[1]VALVE!$A90</f>
        <v>KOR093.0</v>
      </c>
      <c r="B89" s="166" t="str">
        <f>[1]VALVE!$B90</f>
        <v>MDF-A03-6H002 (3/8") SANHUA SOLENOID VALVE C/W COIL (WELDING)</v>
      </c>
      <c r="C89" s="161">
        <f>[1]VALVE!$C90</f>
        <v>0</v>
      </c>
      <c r="D89" s="104"/>
      <c r="E89" s="104"/>
      <c r="F89" s="157">
        <f>[1]VALVE!J90</f>
        <v>119.300732341129</v>
      </c>
      <c r="G89" s="169"/>
    </row>
    <row r="90" ht="24" spans="1:7">
      <c r="A90" s="165" t="str">
        <f>[1]VALVE!$A91</f>
        <v>KOR094.0</v>
      </c>
      <c r="B90" s="166" t="str">
        <f>[1]VALVE!$B91</f>
        <v>MDF-A03-10H002 (1/2") SANHUA SOLENOID VALVE C/W COIL (WELDING)</v>
      </c>
      <c r="C90" s="161">
        <f>[1]VALVE!$C91</f>
        <v>0</v>
      </c>
      <c r="D90" s="104"/>
      <c r="E90" s="104"/>
      <c r="F90" s="157">
        <f>[1]VALVE!J91</f>
        <v>144.105835105126</v>
      </c>
      <c r="G90" s="169"/>
    </row>
    <row r="91" ht="24" spans="1:7">
      <c r="A91" s="165" t="str">
        <f>[1]VALVE!$A92</f>
        <v>KOR095.0</v>
      </c>
      <c r="B91" s="166" t="str">
        <f>[1]VALVE!$B92</f>
        <v>MDF-A03-15H002 (5/8") SANHUA SOLENOID VALVE C/W COIL (WELDING)</v>
      </c>
      <c r="C91" s="161">
        <f>[1]VALVE!$C92</f>
        <v>0</v>
      </c>
      <c r="D91" s="104"/>
      <c r="E91" s="104"/>
      <c r="F91" s="157">
        <f>[1]VALVE!J92</f>
        <v>174.816914717695</v>
      </c>
      <c r="G91" s="169"/>
    </row>
    <row r="92" spans="1:7">
      <c r="A92" s="165" t="str">
        <f>[1]VALVE!$A93</f>
        <v>KOR096</v>
      </c>
      <c r="B92" s="166" t="str">
        <f>[1]VALVE!$B93</f>
        <v>MDF-A03-15H003 (7/8")  solenoid valve c/w coil</v>
      </c>
      <c r="C92" s="161" t="str">
        <f>[1]VALVE!$C93</f>
        <v>25hp</v>
      </c>
      <c r="D92" s="104"/>
      <c r="E92" s="104"/>
      <c r="F92" s="157">
        <f>[1]VALVE!J93</f>
        <v>215.272727272727</v>
      </c>
      <c r="G92" s="169"/>
    </row>
    <row r="93" ht="17.25" customHeight="1" spans="1:7">
      <c r="A93" s="165" t="str">
        <f>[1]VALVE!$A94</f>
        <v>KOR097</v>
      </c>
      <c r="B93" s="166" t="str">
        <f>[1]VALVE!$B94</f>
        <v>MDF-A03-20H001 (7/8")  solenoid valve c/w coil</v>
      </c>
      <c r="C93" s="161" t="str">
        <f>[1]VALVE!$C94</f>
        <v>30hp-35hp</v>
      </c>
      <c r="D93" s="104"/>
      <c r="E93" s="104"/>
      <c r="F93" s="157">
        <f>[1]VALVE!J94</f>
        <v>297.818181818182</v>
      </c>
      <c r="G93" s="169"/>
    </row>
    <row r="94" ht="17.25" customHeight="1" spans="1:7">
      <c r="A94" s="165" t="str">
        <f>[1]VALVE!$A95</f>
        <v>KOR098</v>
      </c>
      <c r="B94" s="166" t="str">
        <f>[1]VALVE!$B95</f>
        <v>MDF-A03-20H003 (1 1/8")  solenoid valve c/w coil</v>
      </c>
      <c r="C94" s="161" t="str">
        <f>[1]VALVE!$C95</f>
        <v>40hp</v>
      </c>
      <c r="D94" s="104"/>
      <c r="E94" s="104"/>
      <c r="F94" s="157">
        <f>[1]VALVE!J95</f>
        <v>312</v>
      </c>
      <c r="G94" s="169"/>
    </row>
    <row r="95" spans="1:7">
      <c r="A95" s="165" t="str">
        <f>[1]VALVE!$A96</f>
        <v>KOR099</v>
      </c>
      <c r="B95" s="166" t="str">
        <f>[1]VALVE!$B96</f>
        <v>MDF-A03-22H008 (1 1/8")  solenoid valve c/w coil</v>
      </c>
      <c r="C95" s="161" t="str">
        <f>[1]VALVE!$C96</f>
        <v>50hp</v>
      </c>
      <c r="D95" s="104"/>
      <c r="E95" s="104"/>
      <c r="F95" s="157">
        <f>[1]VALVE!J96</f>
        <v>364</v>
      </c>
      <c r="G95" s="169"/>
    </row>
    <row r="96" ht="15" customHeight="1" spans="1:7">
      <c r="A96" s="165" t="str">
        <f>[1]VALVE!$A97</f>
        <v>KOR100</v>
      </c>
      <c r="B96" s="166" t="str">
        <f>[1]VALVE!$B97</f>
        <v>MQ-A0322G-00001 230V COIL</v>
      </c>
      <c r="C96" s="161">
        <f>[1]VALVE!$C97</f>
        <v>0</v>
      </c>
      <c r="D96" s="104"/>
      <c r="E96" s="104"/>
      <c r="F96" s="157">
        <f>[1]VALVE!J97</f>
        <v>42.5230333097094</v>
      </c>
      <c r="G96" s="169"/>
    </row>
    <row r="97" ht="18.75" customHeight="1" spans="1:7">
      <c r="A97" s="165" t="str">
        <f>[1]VALVE!$A98</f>
        <v>KOR101</v>
      </c>
      <c r="B97" s="166" t="str">
        <f>[1]VALVE!$B98</f>
        <v>MQ-A0322G-00001 12VDC COIL</v>
      </c>
      <c r="C97" s="161">
        <f>[1]VALVE!$C98</f>
        <v>0</v>
      </c>
      <c r="D97" s="104"/>
      <c r="E97" s="104"/>
      <c r="F97" s="157">
        <f>[1]VALVE!J98</f>
        <v>66.5454545454545</v>
      </c>
      <c r="G97" s="169"/>
    </row>
    <row r="98" spans="1:7">
      <c r="A98" s="165" t="str">
        <f>[1]VALVE!$A99</f>
        <v>KOR102</v>
      </c>
      <c r="B98" s="166" t="str">
        <f>[1]VALVE!$B99</f>
        <v>MQ-A0324G-00001 24VDC COIL</v>
      </c>
      <c r="C98" s="161">
        <f>[1]VALVE!$C99</f>
        <v>0</v>
      </c>
      <c r="D98" s="104"/>
      <c r="E98" s="104"/>
      <c r="F98" s="157">
        <f>[1]VALVE!J99</f>
        <v>66.5454545454545</v>
      </c>
      <c r="G98" s="169"/>
    </row>
    <row r="99" spans="1:7">
      <c r="A99" s="165" t="str">
        <f>[1]VALVE!$A100</f>
        <v>KOR103</v>
      </c>
      <c r="B99" s="166" t="str">
        <f>[1]VALVE!$B100</f>
        <v>FDF3A08 C/W COIL SOLENOID VALVE (3/8")</v>
      </c>
      <c r="C99" s="161">
        <f>[1]VALVE!$C100</f>
        <v>0</v>
      </c>
      <c r="D99" s="104"/>
      <c r="E99" s="104"/>
      <c r="F99" s="157">
        <f>[1]VALVE!J100</f>
        <v>45.3767560664112</v>
      </c>
      <c r="G99" s="169"/>
    </row>
    <row r="100" spans="1:7">
      <c r="A100" s="165" t="str">
        <f>[1]VALVE!$A101</f>
        <v>KOR103.1</v>
      </c>
      <c r="B100" s="166" t="str">
        <f>[1]VALVE!$B101</f>
        <v>FDF6A58 C/W COIL SOLENOID VALVE (3/8")</v>
      </c>
      <c r="C100" s="161">
        <f>[1]VALVE!$C101</f>
        <v>0</v>
      </c>
      <c r="D100" s="104"/>
      <c r="E100" s="104"/>
      <c r="F100" s="157">
        <f>[1]VALVE!J101</f>
        <v>58.8378033205619</v>
      </c>
      <c r="G100" s="169"/>
    </row>
    <row r="101" spans="1:7">
      <c r="A101" s="165" t="str">
        <f>[1]VALVE!$A102</f>
        <v>KOR103.2</v>
      </c>
      <c r="B101" s="166" t="str">
        <f>[1]VALVE!$B102</f>
        <v>FDF11A16 solenoid valve with coil (1/2")</v>
      </c>
      <c r="C101" s="161">
        <f>[1]VALVE!$C102</f>
        <v>0</v>
      </c>
      <c r="D101" s="104"/>
      <c r="E101" s="104"/>
      <c r="F101" s="157">
        <f>[1]VALVE!J102</f>
        <v>153.879310344828</v>
      </c>
      <c r="G101" s="169"/>
    </row>
    <row r="102" spans="1:7">
      <c r="A102" s="165" t="str">
        <f>[1]VALVE!$A103</f>
        <v>KOR103.3</v>
      </c>
      <c r="B102" s="166" t="str">
        <f>[1]VALVE!$B103</f>
        <v>FDF13A12 solenoid valve with coil (5/8")</v>
      </c>
      <c r="C102" s="161">
        <f>[1]VALVE!$C103</f>
        <v>0</v>
      </c>
      <c r="D102" s="104"/>
      <c r="E102" s="104"/>
      <c r="F102" s="157">
        <f>[1]VALVE!J103</f>
        <v>176.513409961686</v>
      </c>
      <c r="G102" s="169"/>
    </row>
    <row r="103" customHeight="1" spans="1:7">
      <c r="A103" s="165" t="str">
        <f>[1]VALVE!$A104</f>
        <v>KOR104</v>
      </c>
      <c r="B103" s="166" t="str">
        <f>[1]VALVE!$B104</f>
        <v>FQ-A0522G SOLENOID COIL</v>
      </c>
      <c r="C103" s="161">
        <f>[1]VALVE!$C104</f>
        <v>0</v>
      </c>
      <c r="E103" s="104"/>
      <c r="F103" s="157">
        <f>[1]VALVE!J104</f>
        <v>20.6257982120051</v>
      </c>
      <c r="G103" s="169"/>
    </row>
    <row r="104" ht="24" spans="1:7">
      <c r="A104" s="165" t="str">
        <f>[1]VALVE!$A105</f>
        <v>KOR105</v>
      </c>
      <c r="B104" s="166" t="str">
        <f>[1]VALVE!$B105</f>
        <v>DN40 (1 5/8") FORGED STEEL VALVE C/W CHECK VALVE</v>
      </c>
      <c r="C104" s="161" t="str">
        <f>[1]VALVE!$C105</f>
        <v>1 5/8"</v>
      </c>
      <c r="D104" s="57" t="s">
        <v>594</v>
      </c>
      <c r="E104" s="104"/>
      <c r="F104" s="157">
        <f>[1]VALVE!J105</f>
        <v>380.141254673868</v>
      </c>
      <c r="G104" s="175"/>
    </row>
    <row r="105" ht="24" spans="1:7">
      <c r="A105" s="165" t="str">
        <f>[1]VALVE!$A106</f>
        <v>KOR106</v>
      </c>
      <c r="B105" s="166" t="str">
        <f>[1]VALVE!$B106</f>
        <v>DN50 (2 1/8") FORGED STEEL VALVE C/W CHECK VALVE</v>
      </c>
      <c r="C105" s="161" t="str">
        <f>[1]VALVE!$C106</f>
        <v>2 1/8"</v>
      </c>
      <c r="D105" s="57"/>
      <c r="E105" s="104"/>
      <c r="F105" s="157">
        <f>[1]VALVE!J106</f>
        <v>464.894058994599</v>
      </c>
      <c r="G105" s="176"/>
    </row>
    <row r="106" ht="24" spans="1:7">
      <c r="A106" s="165" t="str">
        <f>[1]VALVE!$A107</f>
        <v>KOR107</v>
      </c>
      <c r="B106" s="166" t="str">
        <f>[1]VALVE!$B107</f>
        <v>DN65 (2 5/8") FORGED STEEL VALVE C/W CHECK VALVE</v>
      </c>
      <c r="C106" s="161" t="str">
        <f>[1]VALVE!$C107</f>
        <v>2 5/8"</v>
      </c>
      <c r="D106" s="57"/>
      <c r="E106" s="104"/>
      <c r="F106" s="157">
        <f>[1]VALVE!J107</f>
        <v>567.095970087246</v>
      </c>
      <c r="G106" s="176"/>
    </row>
    <row r="107" ht="24" spans="1:7">
      <c r="A107" s="165" t="str">
        <f>[1]VALVE!$A108</f>
        <v>KOR108</v>
      </c>
      <c r="B107" s="185" t="str">
        <f>[1]VALVE!$B108</f>
        <v>DN80 (3 1/8") FORGED STEEL VALVE C/W CHECK VALVE</v>
      </c>
      <c r="C107" s="168" t="str">
        <f>[1]VALVE!$C108</f>
        <v>3 1/8"</v>
      </c>
      <c r="D107" s="57"/>
      <c r="E107" s="104"/>
      <c r="F107" s="157">
        <f>[1]VALVE!J108</f>
        <v>685.500623182385</v>
      </c>
      <c r="G107" s="176"/>
    </row>
    <row r="108" ht="24" spans="1:7">
      <c r="A108" s="165" t="str">
        <f>[1]VALVE!$A109</f>
        <v>KOR109</v>
      </c>
      <c r="B108" s="185" t="str">
        <f>[1]VALVE!$B109</f>
        <v>DN100 (4 1/8") FORGED STEEL VALVE C/W CHECK VALVE</v>
      </c>
      <c r="C108" s="168" t="str">
        <f>[1]VALVE!$C109</f>
        <v>4 1/8"</v>
      </c>
      <c r="D108" s="57"/>
      <c r="E108" s="104"/>
      <c r="F108" s="157">
        <f>[1]VALVE!J109</f>
        <v>1012.04819277108</v>
      </c>
      <c r="G108" s="176"/>
    </row>
    <row r="109" spans="1:7">
      <c r="A109" s="165" t="str">
        <f>[1]VALVE!$A110</f>
        <v>KOR110</v>
      </c>
      <c r="B109" s="185" t="str">
        <f>[1]VALVE!$B110</f>
        <v>DN40N (1 5/8") FORGED STEEL VALVE</v>
      </c>
      <c r="C109" s="168" t="str">
        <f>[1]VALVE!$C110</f>
        <v>1 5/8"</v>
      </c>
      <c r="D109" s="57" t="s">
        <v>595</v>
      </c>
      <c r="E109" s="104"/>
      <c r="F109" s="157">
        <f>[1]VALVE!J110</f>
        <v>311.591192355629</v>
      </c>
      <c r="G109" s="176"/>
    </row>
    <row r="110" spans="1:7">
      <c r="A110" s="165" t="str">
        <f>[1]VALVE!$A111</f>
        <v>KOR111</v>
      </c>
      <c r="B110" s="185" t="str">
        <f>[1]VALVE!$B111</f>
        <v>DN50N (2 1/8") FORGED STEEL VALVE</v>
      </c>
      <c r="C110" s="168" t="str">
        <f>[1]VALVE!$C111</f>
        <v>2 1/8"</v>
      </c>
      <c r="D110" s="57"/>
      <c r="E110" s="104"/>
      <c r="F110" s="157">
        <f>[1]VALVE!J111</f>
        <v>413.793103448276</v>
      </c>
      <c r="G110" s="176"/>
    </row>
    <row r="111" spans="1:7">
      <c r="A111" s="165" t="str">
        <f>[1]VALVE!$A112</f>
        <v>KOR112</v>
      </c>
      <c r="B111" s="185" t="str">
        <f>[1]VALVE!$B112</f>
        <v>DN65N (2 5/8") FORGED STEEL VALVE</v>
      </c>
      <c r="C111" s="168" t="str">
        <f>[1]VALVE!$C112</f>
        <v>2 5/8"</v>
      </c>
      <c r="D111" s="57"/>
      <c r="E111" s="104"/>
      <c r="F111" s="157">
        <f>[1]VALVE!J112</f>
        <v>468.633153302867</v>
      </c>
      <c r="G111" s="176"/>
    </row>
    <row r="112" spans="1:7">
      <c r="A112" s="165" t="str">
        <f>[1]VALVE!$A113</f>
        <v>KOR113</v>
      </c>
      <c r="B112" s="185" t="str">
        <f>[1]VALVE!$B113</f>
        <v>DN80N (3 1/8") FORGED STEEL VALVE</v>
      </c>
      <c r="C112" s="168" t="str">
        <f>[1]VALVE!$C113</f>
        <v>3 1/8"</v>
      </c>
      <c r="D112" s="57"/>
      <c r="E112" s="104"/>
      <c r="F112" s="157">
        <f>[1]VALVE!J113</f>
        <v>587.037806398006</v>
      </c>
      <c r="G112" s="176"/>
    </row>
    <row r="113" spans="1:7">
      <c r="A113" s="165" t="str">
        <f>[1]VALVE!$A114</f>
        <v>KOR114</v>
      </c>
      <c r="B113" s="185" t="str">
        <f>[1]VALVE!$B114</f>
        <v>DN100N (4 1/8") FORGED STEEL VALVE</v>
      </c>
      <c r="C113" s="168" t="str">
        <f>[1]VALVE!$C114</f>
        <v>4 1/8"</v>
      </c>
      <c r="D113" s="57"/>
      <c r="E113" s="104"/>
      <c r="F113" s="157">
        <f>[1]VALVE!J114</f>
        <v>830.078936435397</v>
      </c>
      <c r="G113" s="177"/>
    </row>
  </sheetData>
  <mergeCells count="26">
    <mergeCell ref="D9:D13"/>
    <mergeCell ref="D14:D17"/>
    <mergeCell ref="D19:D25"/>
    <mergeCell ref="D26:D35"/>
    <mergeCell ref="D36:D46"/>
    <mergeCell ref="D47:D49"/>
    <mergeCell ref="D50:D58"/>
    <mergeCell ref="D59:D62"/>
    <mergeCell ref="D104:D108"/>
    <mergeCell ref="D109:D113"/>
    <mergeCell ref="G9:G13"/>
    <mergeCell ref="G14:G17"/>
    <mergeCell ref="G19:G25"/>
    <mergeCell ref="G26:G32"/>
    <mergeCell ref="G33:G35"/>
    <mergeCell ref="G36:G46"/>
    <mergeCell ref="G47:G49"/>
    <mergeCell ref="G50:G58"/>
    <mergeCell ref="G59:G62"/>
    <mergeCell ref="G65:G74"/>
    <mergeCell ref="G75:G76"/>
    <mergeCell ref="G77:G79"/>
    <mergeCell ref="G84:G95"/>
    <mergeCell ref="G96:G98"/>
    <mergeCell ref="G99:G103"/>
    <mergeCell ref="G104:G113"/>
  </mergeCells>
  <pageMargins left="0.7" right="0.7"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5"/>
  <sheetViews>
    <sheetView tabSelected="1" workbookViewId="0">
      <pane xSplit="2" ySplit="8" topLeftCell="C154" activePane="bottomRight" state="frozen"/>
      <selection/>
      <selection pane="topRight"/>
      <selection pane="bottomLeft"/>
      <selection pane="bottomRight" activeCell="G151" sqref="G151:G152"/>
    </sheetView>
  </sheetViews>
  <sheetFormatPr defaultColWidth="9.14285714285714" defaultRowHeight="12"/>
  <cols>
    <col min="1" max="1" width="15" style="37" customWidth="1"/>
    <col min="2" max="2" width="34.7142857142857" style="109" customWidth="1"/>
    <col min="3" max="3" width="21.7142857142857" style="37" customWidth="1"/>
    <col min="4" max="4" width="22.1428571428571" style="37" customWidth="1"/>
    <col min="5" max="5" width="12.2857142857143" style="37" customWidth="1"/>
    <col min="6" max="6" width="14" style="110" customWidth="1"/>
    <col min="7" max="7" width="30.8571428571429" style="37" customWidth="1"/>
    <col min="8" max="8" width="11.2857142857143" style="37" customWidth="1"/>
    <col min="9" max="9" width="9.14285714285714" style="37" customWidth="1"/>
    <col min="10" max="10" width="8.85714285714286" style="37" customWidth="1"/>
    <col min="11" max="11" width="7.71428571428571" style="37" customWidth="1"/>
    <col min="12" max="12" width="8.28571428571429" style="37" customWidth="1"/>
    <col min="13" max="16384" width="9.14285714285714" style="37"/>
  </cols>
  <sheetData>
    <row r="1" ht="14.25" customHeight="1" spans="1:1">
      <c r="A1" s="7" t="s">
        <v>0</v>
      </c>
    </row>
    <row r="2" hidden="1" spans="1:1">
      <c r="A2" s="111"/>
    </row>
    <row r="3" spans="1:1">
      <c r="A3" s="111" t="str">
        <f>VALVE!A3</f>
        <v>DATE :5.12.25</v>
      </c>
    </row>
    <row r="4" hidden="1" spans="1:1">
      <c r="A4" s="111"/>
    </row>
    <row r="5" hidden="1" spans="1:1">
      <c r="A5" s="111"/>
    </row>
    <row r="6" hidden="1" spans="1:1">
      <c r="A6" s="111"/>
    </row>
    <row r="7" spans="1:1">
      <c r="A7" s="111"/>
    </row>
    <row r="8" ht="24" spans="1:12">
      <c r="A8" s="112" t="str">
        <f>'[1]Oil separator'!$A8</f>
        <v>ITEM CODE</v>
      </c>
      <c r="B8" s="113" t="str">
        <f>'[1]Oil separator'!B8</f>
        <v>MODEL</v>
      </c>
      <c r="C8" s="14" t="str">
        <f>'[2]Oil separator'!C8</f>
        <v>AIRMENDER ORIGINAL SPARE PARTS</v>
      </c>
      <c r="D8" s="21" t="str">
        <f>'[1]Oil separator'!D8</f>
        <v>SIZE(inch)</v>
      </c>
      <c r="E8" s="13" t="s">
        <v>519</v>
      </c>
      <c r="F8" s="114" t="str">
        <f>'[1]Oil separator'!K8</f>
        <v>(RM) </v>
      </c>
      <c r="G8" s="115" t="s">
        <v>187</v>
      </c>
      <c r="H8" s="116" t="s">
        <v>596</v>
      </c>
      <c r="I8" s="116" t="s">
        <v>597</v>
      </c>
      <c r="J8" s="116" t="s">
        <v>598</v>
      </c>
      <c r="K8" s="135" t="s">
        <v>599</v>
      </c>
      <c r="L8" s="135" t="s">
        <v>600</v>
      </c>
    </row>
    <row r="9" ht="20.45" customHeight="1" spans="1:12">
      <c r="A9" s="112" t="str">
        <f>'[1]Oil separator'!$A9</f>
        <v>AIR001</v>
      </c>
      <c r="B9" s="113" t="str">
        <f>'[1]Oil separator'!B9</f>
        <v>QC-205S</v>
      </c>
      <c r="C9" s="117" t="s">
        <v>601</v>
      </c>
      <c r="D9" s="21" t="str">
        <f>'[1]Oil separator'!D9</f>
        <v>5/8"</v>
      </c>
      <c r="E9" s="13"/>
      <c r="F9" s="118">
        <f>'[1]Oil separator'!K9</f>
        <v>83.3242059145673</v>
      </c>
      <c r="G9" s="115"/>
      <c r="H9" s="119">
        <v>4</v>
      </c>
      <c r="I9" s="136">
        <v>8.47</v>
      </c>
      <c r="J9" s="136">
        <v>1.37</v>
      </c>
      <c r="K9" s="136">
        <v>1.39</v>
      </c>
      <c r="L9" s="136">
        <v>2.12</v>
      </c>
    </row>
    <row r="10" ht="20.45" customHeight="1" spans="1:12">
      <c r="A10" s="112" t="str">
        <f>'[1]Oil separator'!$A10</f>
        <v>AIR002</v>
      </c>
      <c r="B10" s="113" t="str">
        <f>'[1]Oil separator'!B10</f>
        <v>QC-206</v>
      </c>
      <c r="C10" s="120"/>
      <c r="D10" s="21" t="str">
        <f>'[1]Oil separator'!D10</f>
        <v>3/4"</v>
      </c>
      <c r="E10" s="21"/>
      <c r="F10" s="118">
        <f>'[1]Oil separator'!K10</f>
        <v>109.857612267251</v>
      </c>
      <c r="G10" s="121"/>
      <c r="H10" s="119">
        <v>5.5</v>
      </c>
      <c r="I10" s="136">
        <v>10.24</v>
      </c>
      <c r="J10" s="136">
        <v>1.57</v>
      </c>
      <c r="K10" s="136">
        <v>3.5</v>
      </c>
      <c r="L10" s="136">
        <v>3.15</v>
      </c>
    </row>
    <row r="11" ht="20.45" customHeight="1" spans="1:12">
      <c r="A11" s="112" t="str">
        <f>'[1]Oil separator'!$A13</f>
        <v>AIR003</v>
      </c>
      <c r="B11" s="113" t="str">
        <f>'[1]Oil separator'!B13</f>
        <v>QC-207S</v>
      </c>
      <c r="C11" s="120"/>
      <c r="D11" s="21" t="str">
        <f>'[1]Oil separator'!D13</f>
        <v>7/8"</v>
      </c>
      <c r="E11" s="21"/>
      <c r="F11" s="118">
        <f>'[1]Oil separator'!K13</f>
        <v>106.676706827309</v>
      </c>
      <c r="G11" s="121"/>
      <c r="H11" s="119">
        <v>5.5</v>
      </c>
      <c r="I11" s="137">
        <v>10.24</v>
      </c>
      <c r="J11" s="137">
        <v>1.57</v>
      </c>
      <c r="K11" s="137">
        <v>3.5</v>
      </c>
      <c r="L11" s="137">
        <v>3.15</v>
      </c>
    </row>
    <row r="12" ht="20.45" customHeight="1" spans="1:12">
      <c r="A12" s="112" t="str">
        <f>'[1]Oil separator'!$A14</f>
        <v>AIR004</v>
      </c>
      <c r="B12" s="113" t="str">
        <f>'[1]Oil separator'!B14</f>
        <v>QC-207</v>
      </c>
      <c r="C12" s="120"/>
      <c r="D12" s="21" t="str">
        <f>'[1]Oil separator'!D14</f>
        <v>7/8"</v>
      </c>
      <c r="E12" s="21"/>
      <c r="F12" s="118">
        <f>'[1]Oil separator'!K14</f>
        <v>122.89156626506</v>
      </c>
      <c r="G12" s="121"/>
      <c r="H12" s="119">
        <v>5.5</v>
      </c>
      <c r="I12" s="136">
        <v>12.6</v>
      </c>
      <c r="J12" s="136">
        <v>1.57</v>
      </c>
      <c r="K12" s="136">
        <v>4.36</v>
      </c>
      <c r="L12" s="136">
        <v>3.15</v>
      </c>
    </row>
    <row r="13" ht="20.45" customHeight="1" spans="1:12">
      <c r="A13" s="112" t="str">
        <f>'[1]Oil separator'!$A15</f>
        <v>AIR005</v>
      </c>
      <c r="B13" s="113" t="str">
        <f>'[1]Oil separator'!B15</f>
        <v>QC-208</v>
      </c>
      <c r="C13" s="120"/>
      <c r="D13" s="21" t="str">
        <f>'[1]Oil separator'!D15</f>
        <v>11/8"</v>
      </c>
      <c r="E13" s="21"/>
      <c r="F13" s="118">
        <f>'[1]Oil separator'!K15</f>
        <v>166.415662650602</v>
      </c>
      <c r="G13" s="121"/>
      <c r="H13" s="119">
        <v>6.5</v>
      </c>
      <c r="I13" s="137">
        <v>15.75</v>
      </c>
      <c r="J13" s="137">
        <v>1.77</v>
      </c>
      <c r="K13" s="137">
        <v>7.4</v>
      </c>
      <c r="L13" s="137">
        <v>3.15</v>
      </c>
    </row>
    <row r="14" ht="20.45" customHeight="1" spans="1:12">
      <c r="A14" s="112" t="str">
        <f>'[1]Oil separator'!$A16</f>
        <v>AIR006</v>
      </c>
      <c r="B14" s="113" t="str">
        <f>'[1]Oil separator'!B16</f>
        <v>QC-213</v>
      </c>
      <c r="C14" s="120"/>
      <c r="D14" s="21" t="str">
        <f>'[1]Oil separator'!D16</f>
        <v>13/8"</v>
      </c>
      <c r="E14" s="21"/>
      <c r="F14" s="118">
        <f>'[1]Oil separator'!K16</f>
        <v>201.095290251917</v>
      </c>
      <c r="G14" s="121"/>
      <c r="H14" s="119">
        <v>6.5</v>
      </c>
      <c r="I14" s="136">
        <v>20.87</v>
      </c>
      <c r="J14" s="136">
        <v>2.16</v>
      </c>
      <c r="K14" s="136">
        <v>9.9</v>
      </c>
      <c r="L14" s="136">
        <v>3.31</v>
      </c>
    </row>
    <row r="15" ht="20.45" customHeight="1" spans="1:12">
      <c r="A15" s="112" t="str">
        <f>'[1]Oil separator'!$A17</f>
        <v>AIR007</v>
      </c>
      <c r="B15" s="113" t="str">
        <f>'[1]Oil separator'!B17</f>
        <v>QC-215</v>
      </c>
      <c r="C15" s="120"/>
      <c r="D15" s="21" t="str">
        <f>'[1]Oil separator'!D17</f>
        <v>15/8"</v>
      </c>
      <c r="E15" s="21"/>
      <c r="F15" s="118">
        <f>'[1]Oil separator'!K17</f>
        <v>248.428714859438</v>
      </c>
      <c r="G15" s="121"/>
      <c r="H15" s="119">
        <v>6.5</v>
      </c>
      <c r="I15" s="137">
        <v>22.84</v>
      </c>
      <c r="J15" s="137">
        <v>2.16</v>
      </c>
      <c r="K15" s="137">
        <v>10.9</v>
      </c>
      <c r="L15" s="137">
        <v>3.23</v>
      </c>
    </row>
    <row r="16" ht="20.45" customHeight="1" spans="1:12">
      <c r="A16" s="112" t="str">
        <f>'[1]Oil separator'!$A18</f>
        <v>AIR008</v>
      </c>
      <c r="B16" s="113" t="str">
        <f>'[1]Oil separator'!B18</f>
        <v>RA-221(立式) VERTICAL TYPE</v>
      </c>
      <c r="C16" s="120"/>
      <c r="D16" s="21" t="str">
        <f>'[1]Oil separator'!D18</f>
        <v>21/8"</v>
      </c>
      <c r="E16" s="21"/>
      <c r="F16" s="118" t="str">
        <f>'[1]Oil separator'!K18</f>
        <v>~</v>
      </c>
      <c r="G16" s="121"/>
      <c r="H16" s="122">
        <v>8.5</v>
      </c>
      <c r="I16" s="136">
        <v>28</v>
      </c>
      <c r="J16" s="136">
        <v>2.36</v>
      </c>
      <c r="K16" s="136">
        <v>24.2</v>
      </c>
      <c r="L16" s="136">
        <v>5.12</v>
      </c>
    </row>
    <row r="17" ht="20.45" customHeight="1" spans="1:12">
      <c r="A17" s="112" t="str">
        <f>'[1]Oil separator'!$A19</f>
        <v>AIR009</v>
      </c>
      <c r="B17" s="113" t="str">
        <f>'[1]Oil separator'!B19</f>
        <v>RA-225(立式) VERTICAL TYPE</v>
      </c>
      <c r="C17" s="120"/>
      <c r="D17" s="21" t="str">
        <f>'[1]Oil separator'!D19</f>
        <v>25/8"</v>
      </c>
      <c r="E17" s="21"/>
      <c r="F17" s="118">
        <f>'[1]Oil separator'!K19</f>
        <v>868.00702811245</v>
      </c>
      <c r="G17" s="121"/>
      <c r="H17" s="119">
        <v>10.75</v>
      </c>
      <c r="I17" s="137">
        <v>25.6</v>
      </c>
      <c r="J17" s="137">
        <v>2.95</v>
      </c>
      <c r="K17" s="137">
        <v>33.4</v>
      </c>
      <c r="L17" s="137">
        <v>6.3</v>
      </c>
    </row>
    <row r="18" ht="20.45" customHeight="1" spans="1:12">
      <c r="A18" s="112" t="str">
        <f>'[1]Oil separator'!$A20</f>
        <v>AIR010</v>
      </c>
      <c r="B18" s="113" t="str">
        <f>'[1]Oil separator'!B20</f>
        <v>RA-231(立式) VERTICAL TYPE</v>
      </c>
      <c r="C18" s="120"/>
      <c r="D18" s="21" t="str">
        <f>'[1]Oil separator'!D20</f>
        <v>31/8"</v>
      </c>
      <c r="E18" s="21"/>
      <c r="F18" s="118">
        <f>'[1]Oil separator'!K20</f>
        <v>1291.30020080321</v>
      </c>
      <c r="G18" s="121"/>
      <c r="H18" s="122">
        <v>12.75</v>
      </c>
      <c r="I18" s="136">
        <v>23.62</v>
      </c>
      <c r="J18" s="136">
        <v>2.95</v>
      </c>
      <c r="K18" s="136">
        <v>43.19</v>
      </c>
      <c r="L18" s="136">
        <v>7.09</v>
      </c>
    </row>
    <row r="19" ht="20.45" customHeight="1" spans="1:12">
      <c r="A19" s="112" t="str">
        <f>'[1]Oil separator'!$A21</f>
        <v>AIR010.1</v>
      </c>
      <c r="B19" s="113" t="str">
        <f>'[1]Oil separator'!B21</f>
        <v>QC-4117 (BIG)</v>
      </c>
      <c r="C19" s="120"/>
      <c r="D19" s="21" t="str">
        <f>'[1]Oil separator'!D21</f>
        <v>21/8"</v>
      </c>
      <c r="E19" s="21"/>
      <c r="F19" s="118">
        <f>'[1]Oil separator'!K21</f>
        <v>682.730923694779</v>
      </c>
      <c r="G19" s="121"/>
      <c r="H19" s="123"/>
      <c r="I19" s="136"/>
      <c r="J19" s="136"/>
      <c r="K19" s="136"/>
      <c r="L19" s="136"/>
    </row>
    <row r="20" ht="20.45" customHeight="1" spans="1:12">
      <c r="A20" s="112" t="str">
        <f>'[1]Oil separator'!$A22</f>
        <v>AIR010.2</v>
      </c>
      <c r="B20" s="113" t="str">
        <f>'[1]Oil separator'!B22</f>
        <v>CXQF65-50L (2 5/8") S.ACC</v>
      </c>
      <c r="C20" s="120"/>
      <c r="D20" s="21" t="str">
        <f>'[1]Oil separator'!D22</f>
        <v>25/8"</v>
      </c>
      <c r="E20" s="21"/>
      <c r="F20" s="118">
        <f>'[1]Oil separator'!K22</f>
        <v>1197.56132965597</v>
      </c>
      <c r="G20" s="121"/>
      <c r="H20" s="123"/>
      <c r="I20" s="136"/>
      <c r="J20" s="136"/>
      <c r="K20" s="136"/>
      <c r="L20" s="136"/>
    </row>
    <row r="21" ht="20.45" customHeight="1" spans="1:12">
      <c r="A21" s="112" t="str">
        <f>'[1]Oil separator'!$A23</f>
        <v>AIR010.3</v>
      </c>
      <c r="B21" s="113" t="str">
        <f>'[1]Oil separator'!B23</f>
        <v>CXQF76-50L (3 1/8") S.ACC</v>
      </c>
      <c r="C21" s="120"/>
      <c r="D21" s="21" t="str">
        <f>'[1]Oil separator'!D23</f>
        <v>31/8"</v>
      </c>
      <c r="E21" s="21"/>
      <c r="F21" s="118">
        <f>'[1]Oil separator'!K23</f>
        <v>1270.14080418058</v>
      </c>
      <c r="G21" s="121"/>
      <c r="H21" s="123"/>
      <c r="I21" s="136"/>
      <c r="J21" s="136"/>
      <c r="K21" s="136"/>
      <c r="L21" s="136"/>
    </row>
    <row r="22" ht="20.45" customHeight="1" spans="1:12">
      <c r="A22" s="112" t="str">
        <f>'[1]Oil separator'!$A24</f>
        <v>AIR011</v>
      </c>
      <c r="B22" s="113" t="str">
        <f>'[1]Oil separator'!B24</f>
        <v>LH-A-231 (B) 3 1/8" S.ACCUMULATOR</v>
      </c>
      <c r="C22" s="120"/>
      <c r="D22" s="21" t="str">
        <f>'[1]Oil separator'!D24</f>
        <v>31/8"</v>
      </c>
      <c r="E22" s="21"/>
      <c r="F22" s="118" t="str">
        <f>'[1]Oil separator'!K24</f>
        <v>~</v>
      </c>
      <c r="G22" s="121"/>
      <c r="H22" s="123"/>
      <c r="I22" s="136"/>
      <c r="J22" s="136"/>
      <c r="K22" s="136"/>
      <c r="L22" s="136"/>
    </row>
    <row r="23" ht="20.45" customHeight="1" spans="1:12">
      <c r="A23" s="112" t="str">
        <f>'[1]Oil separator'!$A25</f>
        <v>AIR012</v>
      </c>
      <c r="B23" s="113" t="str">
        <f>'[1]Oil separator'!B25</f>
        <v>QC 4003-3441280 (4 1/8") S.ACCUMULATOR</v>
      </c>
      <c r="C23" s="120"/>
      <c r="D23" s="21" t="str">
        <f>'[1]Oil separator'!D25</f>
        <v>41/8"</v>
      </c>
      <c r="E23" s="21"/>
      <c r="F23" s="118">
        <f>'[1]Oil separator'!K25</f>
        <v>2406.6265060241</v>
      </c>
      <c r="G23" s="121"/>
      <c r="H23" s="123"/>
      <c r="I23" s="136"/>
      <c r="J23" s="136"/>
      <c r="K23" s="136"/>
      <c r="L23" s="136"/>
    </row>
    <row r="24" ht="20.45" customHeight="1" spans="1:12">
      <c r="A24" s="112" t="str">
        <f>'[1]Oil separator'!$A26</f>
        <v>AIR012.1</v>
      </c>
      <c r="B24" s="113" t="str">
        <f>'[1]Oil separator'!B26</f>
        <v>ZTQ-A090T 2 IN1 S.ACCUMULATOR</v>
      </c>
      <c r="C24" s="120"/>
      <c r="D24" s="21" t="str">
        <f>'[1]Oil separator'!D26</f>
        <v>7/8",1 1/8"</v>
      </c>
      <c r="E24" s="21"/>
      <c r="F24" s="118">
        <f>'[1]Oil separator'!K26</f>
        <v>425.799583877679</v>
      </c>
      <c r="G24" s="121"/>
      <c r="H24" s="123"/>
      <c r="I24" s="136"/>
      <c r="J24" s="136"/>
      <c r="K24" s="136"/>
      <c r="L24" s="136"/>
    </row>
    <row r="25" ht="20.45" customHeight="1" spans="1:12">
      <c r="A25" s="112" t="str">
        <f>'[1]Oil separator'!$A27</f>
        <v>AIR012.2</v>
      </c>
      <c r="B25" s="113" t="str">
        <f>'[1]Oil separator'!B27</f>
        <v>ZTQ-A110T 3 IN1 S.ACCUMULATOR</v>
      </c>
      <c r="C25" s="124"/>
      <c r="D25" s="21" t="str">
        <f>'[1]Oil separator'!D27</f>
        <v>7/8",1 3/8"</v>
      </c>
      <c r="E25" s="21"/>
      <c r="F25" s="118">
        <f>'[1]Oil separator'!K27</f>
        <v>492.330768858567</v>
      </c>
      <c r="G25" s="125"/>
      <c r="H25" s="123"/>
      <c r="I25" s="136"/>
      <c r="J25" s="136"/>
      <c r="K25" s="136"/>
      <c r="L25" s="136"/>
    </row>
    <row r="26" ht="20.45" customHeight="1" spans="1:12">
      <c r="A26" s="112" t="str">
        <f>'[1]Oil separator'!$A28</f>
        <v>AIR013</v>
      </c>
      <c r="B26" s="113" t="str">
        <f>'[1]Oil separator'!B28</f>
        <v>S-4004S</v>
      </c>
      <c r="C26" s="117" t="s">
        <v>602</v>
      </c>
      <c r="D26" s="21" t="str">
        <f>'[1]Oil separator'!D28</f>
        <v>1/2"</v>
      </c>
      <c r="E26" s="21"/>
      <c r="F26" s="118" t="str">
        <f>'[1]Oil separator'!K28</f>
        <v>~</v>
      </c>
      <c r="G26" s="115"/>
      <c r="H26" s="126">
        <v>4</v>
      </c>
      <c r="I26" s="137">
        <v>8.46</v>
      </c>
      <c r="J26" s="137">
        <v>1.18</v>
      </c>
      <c r="K26" s="137">
        <v>1.89</v>
      </c>
      <c r="L26" s="134"/>
    </row>
    <row r="27" ht="20.45" customHeight="1" spans="1:12">
      <c r="A27" s="112" t="str">
        <f>'[1]Oil separator'!$A29</f>
        <v>AIR014</v>
      </c>
      <c r="B27" s="113" t="str">
        <f>'[1]Oil separator'!B29</f>
        <v>QCS-1/2" OIL SEP</v>
      </c>
      <c r="C27" s="120"/>
      <c r="D27" s="21" t="str">
        <f>'[1]Oil separator'!D29</f>
        <v>1/2"</v>
      </c>
      <c r="E27" s="21"/>
      <c r="F27" s="118">
        <f>'[1]Oil separator'!K29</f>
        <v>130.339539978094</v>
      </c>
      <c r="G27" s="121"/>
      <c r="H27" s="126">
        <v>4</v>
      </c>
      <c r="I27" s="136">
        <v>9.64</v>
      </c>
      <c r="J27" s="136">
        <v>1.18</v>
      </c>
      <c r="K27" s="136">
        <v>1.89</v>
      </c>
      <c r="L27" s="134"/>
    </row>
    <row r="28" ht="20.45" customHeight="1" spans="1:12">
      <c r="A28" s="112" t="str">
        <f>'[1]Oil separator'!$A30</f>
        <v>AIR015</v>
      </c>
      <c r="B28" s="113" t="str">
        <f>'[1]Oil separator'!B30</f>
        <v>QCS- 5/8" OIL SEP</v>
      </c>
      <c r="C28" s="120"/>
      <c r="D28" s="21" t="str">
        <f>'[1]Oil separator'!D30</f>
        <v>5/8"</v>
      </c>
      <c r="E28" s="21"/>
      <c r="F28" s="118">
        <f>'[1]Oil separator'!K30</f>
        <v>148.959474260679</v>
      </c>
      <c r="G28" s="121"/>
      <c r="H28" s="126">
        <v>4</v>
      </c>
      <c r="I28" s="137">
        <v>13.38</v>
      </c>
      <c r="J28" s="137">
        <v>1.38</v>
      </c>
      <c r="K28" s="137">
        <v>1.89</v>
      </c>
      <c r="L28" s="134"/>
    </row>
    <row r="29" ht="20.45" customHeight="1" spans="1:12">
      <c r="A29" s="112" t="str">
        <f>'[1]Oil separator'!$A31</f>
        <v>AIR016</v>
      </c>
      <c r="B29" s="113" t="str">
        <f>'[1]Oil separator'!B31</f>
        <v>QCS- 7/8" OIL SEP</v>
      </c>
      <c r="C29" s="120"/>
      <c r="D29" s="21" t="str">
        <f>'[1]Oil separator'!D31</f>
        <v>7/8"</v>
      </c>
      <c r="E29" s="21"/>
      <c r="F29" s="118">
        <f>'[1]Oil separator'!K31</f>
        <v>172.560240963855</v>
      </c>
      <c r="G29" s="121"/>
      <c r="H29" s="126">
        <v>4</v>
      </c>
      <c r="I29" s="136">
        <v>16.34</v>
      </c>
      <c r="J29" s="136">
        <v>1.58</v>
      </c>
      <c r="K29" s="136">
        <v>1.89</v>
      </c>
      <c r="L29" s="134"/>
    </row>
    <row r="30" ht="20.45" customHeight="1" spans="1:12">
      <c r="A30" s="112" t="str">
        <f>'[1]Oil separator'!$A32</f>
        <v>AIR017</v>
      </c>
      <c r="B30" s="113" t="str">
        <f>'[1]Oil separator'!B32</f>
        <v>QCS- 1 1/8" OIL SEP</v>
      </c>
      <c r="C30" s="120"/>
      <c r="D30" s="21" t="str">
        <f>'[1]Oil separator'!D32</f>
        <v>11/8"</v>
      </c>
      <c r="E30" s="21"/>
      <c r="F30" s="118">
        <f>'[1]Oil separator'!K32</f>
        <v>170.682730923695</v>
      </c>
      <c r="G30" s="121"/>
      <c r="H30" s="126">
        <v>4</v>
      </c>
      <c r="I30" s="137">
        <v>17.52</v>
      </c>
      <c r="J30" s="137">
        <v>1.77</v>
      </c>
      <c r="K30" s="137">
        <v>1.89</v>
      </c>
      <c r="L30" s="134"/>
    </row>
    <row r="31" ht="20.45" customHeight="1" spans="1:12">
      <c r="A31" s="112" t="str">
        <f>'[1]Oil separator'!$A33</f>
        <v>AIR018</v>
      </c>
      <c r="B31" s="113" t="str">
        <f>'[1]Oil separator'!B33</f>
        <v>S-4013</v>
      </c>
      <c r="C31" s="120"/>
      <c r="D31" s="21" t="str">
        <f>'[1]Oil separator'!D33</f>
        <v>13/8"</v>
      </c>
      <c r="E31" s="21"/>
      <c r="F31" s="118" t="str">
        <f>'[1]Oil separator'!K33</f>
        <v>~</v>
      </c>
      <c r="G31" s="121"/>
      <c r="H31" s="126">
        <v>4</v>
      </c>
      <c r="I31" s="136">
        <v>18.7</v>
      </c>
      <c r="J31" s="136">
        <v>1.97</v>
      </c>
      <c r="K31" s="136">
        <v>1.97</v>
      </c>
      <c r="L31" s="134"/>
    </row>
    <row r="32" ht="20.45" customHeight="1" spans="1:12">
      <c r="A32" s="112" t="str">
        <f>'[1]Oil separator'!$A34</f>
        <v>AIR019</v>
      </c>
      <c r="B32" s="113" t="str">
        <f>'[1]Oil separator'!B34</f>
        <v>S-5511</v>
      </c>
      <c r="C32" s="120"/>
      <c r="D32" s="21" t="str">
        <f>'[1]Oil separator'!D34</f>
        <v>11/8"</v>
      </c>
      <c r="E32" s="21"/>
      <c r="F32" s="118">
        <f>'[1]Oil separator'!K34</f>
        <v>272.035567419379</v>
      </c>
      <c r="G32" s="121"/>
      <c r="H32" s="126">
        <v>5.5</v>
      </c>
      <c r="I32" s="137">
        <v>15.55</v>
      </c>
      <c r="J32" s="137">
        <v>1.77</v>
      </c>
      <c r="K32" s="137">
        <v>2.76</v>
      </c>
      <c r="L32" s="134"/>
    </row>
    <row r="33" ht="20.45" customHeight="1" spans="1:12">
      <c r="A33" s="112" t="str">
        <f>'[1]Oil separator'!$A35</f>
        <v>AIR020</v>
      </c>
      <c r="B33" s="113" t="str">
        <f>'[1]Oil separator'!B35</f>
        <v>F-6611Q (7lit , total vol 19.8lit)</v>
      </c>
      <c r="C33" s="120"/>
      <c r="D33" s="21" t="str">
        <f>'[1]Oil separator'!D35</f>
        <v>13/8"</v>
      </c>
      <c r="E33" s="21"/>
      <c r="F33" s="118">
        <f>'[1]Oil separator'!K35</f>
        <v>812.791164658635</v>
      </c>
      <c r="G33" s="121"/>
      <c r="H33" s="126">
        <v>5.5</v>
      </c>
      <c r="I33" s="136">
        <v>16.73</v>
      </c>
      <c r="J33" s="136">
        <v>1.97</v>
      </c>
      <c r="K33" s="136">
        <v>2.76</v>
      </c>
      <c r="L33" s="134"/>
    </row>
    <row r="34" ht="20.45" customHeight="1" spans="1:12">
      <c r="A34" s="112" t="str">
        <f>'[1]Oil separator'!$A36</f>
        <v>AIR021</v>
      </c>
      <c r="B34" s="113" t="str">
        <f>'[1]Oil separator'!B36</f>
        <v>F-6613Q (7lit , total vol 19.8lit)</v>
      </c>
      <c r="C34" s="120"/>
      <c r="D34" s="21" t="str">
        <f>'[1]Oil separator'!D36</f>
        <v>15/8"</v>
      </c>
      <c r="E34" s="21"/>
      <c r="F34" s="118">
        <f>'[1]Oil separator'!K36</f>
        <v>834.467871485944</v>
      </c>
      <c r="G34" s="121"/>
      <c r="H34" s="126">
        <v>5.5</v>
      </c>
      <c r="I34" s="137">
        <v>17.91</v>
      </c>
      <c r="J34" s="137">
        <v>1.97</v>
      </c>
      <c r="K34" s="137">
        <v>2.76</v>
      </c>
      <c r="L34" s="134"/>
    </row>
    <row r="35" ht="20.45" customHeight="1" spans="1:12">
      <c r="A35" s="112" t="str">
        <f>'[1]Oil separator'!$A37</f>
        <v>AIR022</v>
      </c>
      <c r="B35" s="113" t="str">
        <f>'[1]Oil separator'!B37</f>
        <v>S-6021</v>
      </c>
      <c r="C35" s="124"/>
      <c r="D35" s="21" t="str">
        <f>'[1]Oil separator'!D37</f>
        <v>21/8"</v>
      </c>
      <c r="E35" s="21"/>
      <c r="F35" s="118" t="str">
        <f>'[1]Oil separator'!K37</f>
        <v>~</v>
      </c>
      <c r="G35" s="125"/>
      <c r="H35" s="127">
        <v>6</v>
      </c>
      <c r="I35" s="137">
        <v>19.3</v>
      </c>
      <c r="J35" s="137">
        <v>2.4</v>
      </c>
      <c r="K35" s="137">
        <v>2.99</v>
      </c>
      <c r="L35" s="134"/>
    </row>
    <row r="36" ht="20.45" customHeight="1" spans="1:12">
      <c r="A36" s="112" t="str">
        <f>'[1]Oil separator'!$A38</f>
        <v>AIR023</v>
      </c>
      <c r="B36" s="113" t="str">
        <f>'[1]Oil separator'!B38</f>
        <v>CD-1005</v>
      </c>
      <c r="C36" s="117" t="s">
        <v>603</v>
      </c>
      <c r="D36" s="21" t="str">
        <f>'[1]Oil separator'!D38</f>
        <v>5/8"</v>
      </c>
      <c r="E36" s="21"/>
      <c r="F36" s="118" t="str">
        <f>'[1]Oil separator'!K38</f>
        <v>~</v>
      </c>
      <c r="G36" s="105"/>
      <c r="H36" s="127">
        <v>5</v>
      </c>
      <c r="I36" s="137">
        <v>7.88</v>
      </c>
      <c r="J36" s="137">
        <v>1.38</v>
      </c>
      <c r="K36" s="137">
        <v>1.38</v>
      </c>
      <c r="L36" s="138"/>
    </row>
    <row r="37" ht="20.45" customHeight="1" spans="1:12">
      <c r="A37" s="112" t="str">
        <f>'[1]Oil separator'!$A39</f>
        <v>AIR024</v>
      </c>
      <c r="B37" s="113" t="str">
        <f>'[1]Oil separator'!B39</f>
        <v>CD-1007</v>
      </c>
      <c r="C37" s="120"/>
      <c r="D37" s="21" t="str">
        <f>'[1]Oil separator'!D39</f>
        <v>7/8"</v>
      </c>
      <c r="E37" s="21"/>
      <c r="F37" s="118" t="str">
        <f>'[1]Oil separator'!K39</f>
        <v>~</v>
      </c>
      <c r="G37" s="106"/>
      <c r="H37" s="127">
        <v>5</v>
      </c>
      <c r="I37" s="137">
        <v>7.88</v>
      </c>
      <c r="J37" s="137">
        <v>1.58</v>
      </c>
      <c r="K37" s="137">
        <v>1.58</v>
      </c>
      <c r="L37" s="138"/>
    </row>
    <row r="38" ht="20.45" customHeight="1" spans="1:12">
      <c r="A38" s="112" t="str">
        <f>'[1]Oil separator'!$A40</f>
        <v>AIR025</v>
      </c>
      <c r="B38" s="113" t="str">
        <f>'[1]Oil separator'!B40</f>
        <v>CD-1011</v>
      </c>
      <c r="C38" s="120"/>
      <c r="D38" s="21" t="str">
        <f>'[1]Oil separator'!D40</f>
        <v>11/8"</v>
      </c>
      <c r="E38" s="21"/>
      <c r="F38" s="118">
        <f>'[1]Oil separator'!K40</f>
        <v>196.321642429427</v>
      </c>
      <c r="G38" s="106"/>
      <c r="H38" s="128">
        <v>5</v>
      </c>
      <c r="I38" s="136">
        <v>7.88</v>
      </c>
      <c r="J38" s="136">
        <v>1.77</v>
      </c>
      <c r="K38" s="136">
        <v>1.77</v>
      </c>
      <c r="L38" s="138"/>
    </row>
    <row r="39" ht="20.45" customHeight="1" spans="1:12">
      <c r="A39" s="112" t="str">
        <f>'[1]Oil separator'!$A41</f>
        <v>AIR026</v>
      </c>
      <c r="B39" s="113" t="str">
        <f>'[1]Oil separator'!B41</f>
        <v>CD-1013</v>
      </c>
      <c r="C39" s="120"/>
      <c r="D39" s="21" t="str">
        <f>'[1]Oil separator'!D41</f>
        <v>13/8"</v>
      </c>
      <c r="E39" s="21"/>
      <c r="F39" s="118">
        <f>'[1]Oil separator'!K41</f>
        <v>203.417605408804</v>
      </c>
      <c r="G39" s="106"/>
      <c r="H39" s="127">
        <v>5</v>
      </c>
      <c r="I39" s="137">
        <v>7.88</v>
      </c>
      <c r="J39" s="137">
        <v>1.97</v>
      </c>
      <c r="K39" s="137">
        <v>1.97</v>
      </c>
      <c r="L39" s="138"/>
    </row>
    <row r="40" ht="20.45" customHeight="1" spans="1:12">
      <c r="A40" s="112" t="str">
        <f>'[1]Oil separator'!$A42</f>
        <v>AIR027</v>
      </c>
      <c r="B40" s="113" t="str">
        <f>'[1]Oil separator'!B42</f>
        <v>CD-1015</v>
      </c>
      <c r="C40" s="120"/>
      <c r="D40" s="21" t="str">
        <f>'[1]Oil separator'!D42</f>
        <v>15/8"</v>
      </c>
      <c r="E40" s="21"/>
      <c r="F40" s="118" t="str">
        <f>'[1]Oil separator'!K42</f>
        <v>~</v>
      </c>
      <c r="G40" s="106"/>
      <c r="H40" s="128">
        <v>5</v>
      </c>
      <c r="I40" s="136">
        <v>7.88</v>
      </c>
      <c r="J40" s="136">
        <v>1.97</v>
      </c>
      <c r="K40" s="136">
        <v>1.97</v>
      </c>
      <c r="L40" s="138"/>
    </row>
    <row r="41" ht="20.45" customHeight="1" spans="1:12">
      <c r="A41" s="112" t="str">
        <f>'[1]Oil separator'!$A43</f>
        <v>AIR028</v>
      </c>
      <c r="B41" s="113" t="str">
        <f>'[1]Oil separator'!B43</f>
        <v>CD-1021</v>
      </c>
      <c r="C41" s="120"/>
      <c r="D41" s="21" t="str">
        <f>'[1]Oil separator'!D43</f>
        <v>21/8"</v>
      </c>
      <c r="E41" s="21"/>
      <c r="F41" s="118" t="str">
        <f>'[1]Oil separator'!K43</f>
        <v>~</v>
      </c>
      <c r="G41" s="106"/>
      <c r="H41" s="127">
        <v>5</v>
      </c>
      <c r="I41" s="137">
        <v>7.88</v>
      </c>
      <c r="J41" s="137">
        <v>2.4</v>
      </c>
      <c r="K41" s="137">
        <v>2.4</v>
      </c>
      <c r="L41" s="138"/>
    </row>
    <row r="42" ht="20.45" customHeight="1" spans="1:12">
      <c r="A42" s="112" t="str">
        <f>'[1]Oil separator'!$A44</f>
        <v>AIR029</v>
      </c>
      <c r="B42" s="113" t="str">
        <f>'[1]Oil separator'!B44</f>
        <v>CD-2007</v>
      </c>
      <c r="C42" s="120"/>
      <c r="D42" s="21" t="str">
        <f>'[1]Oil separator'!D44</f>
        <v>7/8"</v>
      </c>
      <c r="E42" s="21"/>
      <c r="F42" s="118" t="str">
        <f>'[1]Oil separator'!K44</f>
        <v>~</v>
      </c>
      <c r="G42" s="106"/>
      <c r="H42" s="128">
        <v>5</v>
      </c>
      <c r="I42" s="136">
        <v>13.78</v>
      </c>
      <c r="J42" s="136">
        <v>1.58</v>
      </c>
      <c r="K42" s="136">
        <v>1.58</v>
      </c>
      <c r="L42" s="138"/>
    </row>
    <row r="43" ht="20.45" customHeight="1" spans="1:12">
      <c r="A43" s="112" t="str">
        <f>'[1]Oil separator'!$A45</f>
        <v>AIR030</v>
      </c>
      <c r="B43" s="113" t="str">
        <f>'[1]Oil separator'!B45</f>
        <v>CD-2011</v>
      </c>
      <c r="C43" s="120"/>
      <c r="D43" s="21" t="str">
        <f>'[1]Oil separator'!D45</f>
        <v>11/8"</v>
      </c>
      <c r="E43" s="21"/>
      <c r="F43" s="118" t="str">
        <f>'[1]Oil separator'!K45</f>
        <v>~</v>
      </c>
      <c r="G43" s="106"/>
      <c r="H43" s="127">
        <v>5</v>
      </c>
      <c r="I43" s="137">
        <v>13.78</v>
      </c>
      <c r="J43" s="137">
        <v>1.77</v>
      </c>
      <c r="K43" s="137">
        <v>1.77</v>
      </c>
      <c r="L43" s="138"/>
    </row>
    <row r="44" ht="20.45" customHeight="1" spans="1:12">
      <c r="A44" s="112" t="str">
        <f>'[1]Oil separator'!$A46</f>
        <v>AIR031</v>
      </c>
      <c r="B44" s="113" t="str">
        <f>'[1]Oil separator'!B46</f>
        <v>CD-2013</v>
      </c>
      <c r="C44" s="120"/>
      <c r="D44" s="21" t="str">
        <f>'[1]Oil separator'!D46</f>
        <v>13/8"</v>
      </c>
      <c r="E44" s="21"/>
      <c r="F44" s="118">
        <f>'[1]Oil separator'!K46</f>
        <v>223.522833850371</v>
      </c>
      <c r="G44" s="106"/>
      <c r="H44" s="128">
        <v>5</v>
      </c>
      <c r="I44" s="136">
        <v>13.78</v>
      </c>
      <c r="J44" s="136">
        <v>1.97</v>
      </c>
      <c r="K44" s="136">
        <v>1.97</v>
      </c>
      <c r="L44" s="138"/>
    </row>
    <row r="45" ht="20.45" customHeight="1" spans="1:12">
      <c r="A45" s="112" t="str">
        <f>'[1]Oil separator'!$A47</f>
        <v>AIR032</v>
      </c>
      <c r="B45" s="113" t="str">
        <f>'[1]Oil separator'!B47</f>
        <v>CD-2015</v>
      </c>
      <c r="C45" s="120"/>
      <c r="D45" s="21" t="str">
        <f>'[1]Oil separator'!D47</f>
        <v>15/8"</v>
      </c>
      <c r="E45" s="21"/>
      <c r="F45" s="118" t="str">
        <f>'[1]Oil separator'!K47</f>
        <v>~</v>
      </c>
      <c r="G45" s="106"/>
      <c r="H45" s="127">
        <v>5</v>
      </c>
      <c r="I45" s="137">
        <v>13.78</v>
      </c>
      <c r="J45" s="137">
        <v>1.97</v>
      </c>
      <c r="K45" s="137">
        <v>1.97</v>
      </c>
      <c r="L45" s="138"/>
    </row>
    <row r="46" ht="20.45" customHeight="1" spans="1:12">
      <c r="A46" s="112" t="str">
        <f>'[1]Oil separator'!$A48</f>
        <v>AIR033</v>
      </c>
      <c r="B46" s="113" t="str">
        <f>'[1]Oil separator'!B48</f>
        <v>CD-2021</v>
      </c>
      <c r="C46" s="120"/>
      <c r="D46" s="21" t="str">
        <f>'[1]Oil separator'!D48</f>
        <v>21/8"</v>
      </c>
      <c r="E46" s="21"/>
      <c r="F46" s="118" t="str">
        <f>'[1]Oil separator'!K48</f>
        <v>~</v>
      </c>
      <c r="G46" s="106"/>
      <c r="H46" s="128">
        <v>5</v>
      </c>
      <c r="I46" s="136">
        <v>13.78</v>
      </c>
      <c r="J46" s="136">
        <v>2.4</v>
      </c>
      <c r="K46" s="136">
        <v>2.4</v>
      </c>
      <c r="L46" s="138"/>
    </row>
    <row r="47" ht="20.45" customHeight="1" spans="1:12">
      <c r="A47" s="112" t="str">
        <f>'[1]Oil separator'!$A49</f>
        <v>AIR034</v>
      </c>
      <c r="B47" s="113" t="str">
        <f>'[1]Oil separator'!B49</f>
        <v>SAV-2404</v>
      </c>
      <c r="C47" s="129" t="s">
        <v>604</v>
      </c>
      <c r="D47" s="21" t="str">
        <f>'[1]Oil separator'!D49</f>
        <v>1/2"</v>
      </c>
      <c r="E47" s="21"/>
      <c r="F47" s="118" t="str">
        <f>'[1]Oil separator'!K49</f>
        <v>~</v>
      </c>
      <c r="G47" s="105"/>
      <c r="H47" s="130">
        <v>4</v>
      </c>
      <c r="I47" s="139">
        <v>8.47</v>
      </c>
      <c r="J47" s="139">
        <v>1.37</v>
      </c>
      <c r="K47" s="139" t="s">
        <v>605</v>
      </c>
      <c r="L47" s="134"/>
    </row>
    <row r="48" ht="20.45" customHeight="1" spans="1:12">
      <c r="A48" s="112" t="str">
        <f>'[1]Oil separator'!$A50</f>
        <v>AIR035</v>
      </c>
      <c r="B48" s="113" t="str">
        <f>'[1]Oil separator'!B50</f>
        <v>SAV-2405</v>
      </c>
      <c r="C48" s="131"/>
      <c r="D48" s="21" t="str">
        <f>'[1]Oil separator'!D50</f>
        <v>5/8"</v>
      </c>
      <c r="E48" s="21"/>
      <c r="F48" s="118" t="str">
        <f>'[1]Oil separator'!K50</f>
        <v>~</v>
      </c>
      <c r="G48" s="106"/>
      <c r="H48" s="130"/>
      <c r="I48" s="140">
        <v>10.83</v>
      </c>
      <c r="J48" s="140">
        <v>1.37</v>
      </c>
      <c r="K48" s="140" t="s">
        <v>606</v>
      </c>
      <c r="L48" s="134"/>
    </row>
    <row r="49" ht="20.45" customHeight="1" spans="1:12">
      <c r="A49" s="112" t="str">
        <f>'[1]Oil separator'!$A51</f>
        <v>AIR036</v>
      </c>
      <c r="B49" s="113" t="str">
        <f>'[1]Oil separator'!B51</f>
        <v>SAV-2406</v>
      </c>
      <c r="C49" s="131"/>
      <c r="D49" s="21" t="str">
        <f>'[1]Oil separator'!D51</f>
        <v>3/4"</v>
      </c>
      <c r="E49" s="21"/>
      <c r="F49" s="118" t="str">
        <f>'[1]Oil separator'!K51</f>
        <v>~</v>
      </c>
      <c r="G49" s="106"/>
      <c r="H49" s="130">
        <v>5.5</v>
      </c>
      <c r="I49" s="139">
        <v>10.24</v>
      </c>
      <c r="J49" s="139">
        <v>1.57</v>
      </c>
      <c r="K49" s="139" t="s">
        <v>607</v>
      </c>
      <c r="L49" s="134"/>
    </row>
    <row r="50" ht="20.45" customHeight="1" spans="1:12">
      <c r="A50" s="112" t="str">
        <f>'[1]Oil separator'!$A52</f>
        <v>AIR037</v>
      </c>
      <c r="B50" s="113" t="str">
        <f>'[1]Oil separator'!B52</f>
        <v>SAV-2407</v>
      </c>
      <c r="C50" s="131"/>
      <c r="D50" s="21" t="str">
        <f>'[1]Oil separator'!D52</f>
        <v>7/8"</v>
      </c>
      <c r="E50" s="21"/>
      <c r="F50" s="118" t="str">
        <f>'[1]Oil separator'!K52</f>
        <v>~</v>
      </c>
      <c r="G50" s="106"/>
      <c r="H50" s="130"/>
      <c r="I50" s="140">
        <v>12.6</v>
      </c>
      <c r="J50" s="140">
        <v>1.57</v>
      </c>
      <c r="K50" s="140" t="s">
        <v>608</v>
      </c>
      <c r="L50" s="134"/>
    </row>
    <row r="51" ht="20.45" customHeight="1" spans="1:12">
      <c r="A51" s="112" t="str">
        <f>'[1]Oil separator'!$A53</f>
        <v>AIR038</v>
      </c>
      <c r="B51" s="113" t="str">
        <f>'[1]Oil separator'!B53</f>
        <v>SAV-2411</v>
      </c>
      <c r="C51" s="131"/>
      <c r="D51" s="21" t="str">
        <f>'[1]Oil separator'!D53</f>
        <v>1-1/8"</v>
      </c>
      <c r="E51" s="21"/>
      <c r="F51" s="118">
        <f>'[1]Oil separator'!K53</f>
        <v>281.473198181949</v>
      </c>
      <c r="G51" s="106"/>
      <c r="H51" s="130">
        <v>6.5</v>
      </c>
      <c r="I51" s="139">
        <v>15.57</v>
      </c>
      <c r="J51" s="139">
        <v>1.77</v>
      </c>
      <c r="K51" s="139" t="s">
        <v>609</v>
      </c>
      <c r="L51" s="134"/>
    </row>
    <row r="52" ht="20.45" customHeight="1" spans="1:12">
      <c r="A52" s="112" t="str">
        <f>'[1]Oil separator'!$A54</f>
        <v>AIR039</v>
      </c>
      <c r="B52" s="113" t="str">
        <f>'[1]Oil separator'!B54</f>
        <v>SAV-2413</v>
      </c>
      <c r="C52" s="131"/>
      <c r="D52" s="21" t="str">
        <f>'[1]Oil separator'!D54</f>
        <v>1-3/8"</v>
      </c>
      <c r="E52" s="21"/>
      <c r="F52" s="118">
        <f>'[1]Oil separator'!K54</f>
        <v>320.106774403001</v>
      </c>
      <c r="G52" s="106"/>
      <c r="H52" s="130"/>
      <c r="I52" s="140">
        <v>20.87</v>
      </c>
      <c r="J52" s="140">
        <v>2.16</v>
      </c>
      <c r="K52" s="140" t="s">
        <v>610</v>
      </c>
      <c r="L52" s="134"/>
    </row>
    <row r="53" ht="20.45" customHeight="1" spans="1:12">
      <c r="A53" s="112" t="str">
        <f>'[1]Oil separator'!$A55</f>
        <v>AIR040</v>
      </c>
      <c r="B53" s="113" t="str">
        <f>'[1]Oil separator'!B55</f>
        <v>SAV-2415</v>
      </c>
      <c r="C53" s="132"/>
      <c r="D53" s="21" t="str">
        <f>'[1]Oil separator'!D55</f>
        <v>1-5/8"</v>
      </c>
      <c r="E53" s="21"/>
      <c r="F53" s="118" t="str">
        <f>'[1]Oil separator'!K55</f>
        <v>~</v>
      </c>
      <c r="G53" s="107"/>
      <c r="H53" s="130"/>
      <c r="I53" s="139">
        <v>22.84</v>
      </c>
      <c r="J53" s="139">
        <v>2.16</v>
      </c>
      <c r="K53" s="139" t="s">
        <v>611</v>
      </c>
      <c r="L53" s="134"/>
    </row>
    <row r="54" ht="20.45" customHeight="1" spans="1:12">
      <c r="A54" s="112" t="str">
        <f>'[1]Oil separator'!$A56</f>
        <v>AIR040.1</v>
      </c>
      <c r="B54" s="113" t="str">
        <f>'[1]Oil separator'!B56</f>
        <v>HSAR-411</v>
      </c>
      <c r="C54" s="129" t="s">
        <v>612</v>
      </c>
      <c r="D54" s="21" t="str">
        <f>'[1]Oil separator'!D56</f>
        <v>1/2" , 1 1/8" (4HP-6HP)</v>
      </c>
      <c r="E54" s="21"/>
      <c r="F54" s="118">
        <f>'[1]Oil separator'!K56</f>
        <v>554.718875502008</v>
      </c>
      <c r="G54" s="105"/>
      <c r="H54" s="130"/>
      <c r="I54" s="139"/>
      <c r="J54" s="139"/>
      <c r="K54" s="139"/>
      <c r="L54" s="134"/>
    </row>
    <row r="55" ht="20.45" customHeight="1" spans="1:12">
      <c r="A55" s="112" t="str">
        <f>'[1]Oil separator'!$A57</f>
        <v>AIR040.2</v>
      </c>
      <c r="B55" s="113" t="str">
        <f>'[1]Oil separator'!B57</f>
        <v>HSAR-513</v>
      </c>
      <c r="C55" s="131"/>
      <c r="D55" s="21" t="str">
        <f>'[1]Oil separator'!D57</f>
        <v>5/8" , 1 3/8" (8HP-12HP)</v>
      </c>
      <c r="E55" s="21"/>
      <c r="F55" s="118">
        <f>'[1]Oil separator'!K57</f>
        <v>650.301204819277</v>
      </c>
      <c r="G55" s="106"/>
      <c r="H55" s="130"/>
      <c r="I55" s="139"/>
      <c r="J55" s="139"/>
      <c r="K55" s="139"/>
      <c r="L55" s="134"/>
    </row>
    <row r="56" ht="20.45" customHeight="1" spans="1:12">
      <c r="A56" s="112" t="str">
        <f>'[1]Oil separator'!$A58</f>
        <v>AIR040.3</v>
      </c>
      <c r="B56" s="113" t="str">
        <f>'[1]Oil separator'!B58</f>
        <v>HSAR-515</v>
      </c>
      <c r="C56" s="131"/>
      <c r="D56" s="21" t="str">
        <f>'[1]Oil separator'!D58</f>
        <v>5/8" , 1 5/8" (15HP-20HP)</v>
      </c>
      <c r="E56" s="21"/>
      <c r="F56" s="118">
        <f>'[1]Oil separator'!K58</f>
        <v>778.313253012048</v>
      </c>
      <c r="G56" s="106"/>
      <c r="H56" s="130"/>
      <c r="I56" s="139"/>
      <c r="J56" s="139"/>
      <c r="K56" s="139"/>
      <c r="L56" s="134"/>
    </row>
    <row r="57" ht="20.45" customHeight="1" spans="1:12">
      <c r="A57" s="112" t="str">
        <f>'[1]Oil separator'!$A59</f>
        <v>AIR040.4</v>
      </c>
      <c r="B57" s="113" t="str">
        <f>'[1]Oil separator'!B59</f>
        <v>HSAR-721</v>
      </c>
      <c r="C57" s="132"/>
      <c r="D57" s="21" t="str">
        <f>'[1]Oil separator'!D59</f>
        <v>7/8" , 2 1/8" (25HP-30HP)</v>
      </c>
      <c r="E57" s="21"/>
      <c r="F57" s="118">
        <f>'[1]Oil separator'!K59</f>
        <v>1131.6265060241</v>
      </c>
      <c r="G57" s="107"/>
      <c r="H57" s="130"/>
      <c r="I57" s="139"/>
      <c r="J57" s="139"/>
      <c r="K57" s="139"/>
      <c r="L57" s="134"/>
    </row>
    <row r="58" ht="20.45" customHeight="1" spans="1:12">
      <c r="A58" s="112" t="str">
        <f>'[1]Oil separator'!$A60</f>
        <v>AIR041</v>
      </c>
      <c r="B58" s="113" t="str">
        <f>'[1]Oil separator'!B60</f>
        <v>OR-6206 (6litres)</v>
      </c>
      <c r="C58" s="129" t="s">
        <v>613</v>
      </c>
      <c r="D58" s="21" t="str">
        <f>'[1]Oil separator'!D60</f>
        <v>3/8"</v>
      </c>
      <c r="E58" s="21"/>
      <c r="F58" s="118">
        <f>'[1]Oil separator'!K60</f>
        <v>562.399598393574</v>
      </c>
      <c r="G58" s="133"/>
      <c r="H58" s="133"/>
      <c r="I58" s="134"/>
      <c r="J58" s="134"/>
      <c r="K58" s="134"/>
      <c r="L58" s="134"/>
    </row>
    <row r="59" ht="20.45" customHeight="1" spans="1:12">
      <c r="A59" s="112" t="str">
        <f>'[1]Oil separator'!$A61</f>
        <v>AIR042</v>
      </c>
      <c r="B59" s="113" t="str">
        <f>'[1]Oil separator'!B61</f>
        <v>OR-6208 (8litres)</v>
      </c>
      <c r="C59" s="131"/>
      <c r="D59" s="21" t="str">
        <f>'[1]Oil separator'!D61</f>
        <v>3/8"</v>
      </c>
      <c r="E59" s="21"/>
      <c r="F59" s="118">
        <f>'[1]Oil separator'!K61</f>
        <v>593.122489959839</v>
      </c>
      <c r="G59" s="133"/>
      <c r="H59" s="133"/>
      <c r="I59" s="134"/>
      <c r="J59" s="134"/>
      <c r="K59" s="134"/>
      <c r="L59" s="134"/>
    </row>
    <row r="60" ht="20.45" customHeight="1" spans="1:12">
      <c r="A60" s="112" t="str">
        <f>'[1]Oil separator'!$A62</f>
        <v>AIR043</v>
      </c>
      <c r="B60" s="113" t="str">
        <f>'[1]Oil separator'!B62</f>
        <v>OR-6210 (10litres)</v>
      </c>
      <c r="C60" s="131"/>
      <c r="D60" s="21" t="str">
        <f>'[1]Oil separator'!D62</f>
        <v>3/8"</v>
      </c>
      <c r="E60" s="21"/>
      <c r="F60" s="118">
        <f>'[1]Oil separator'!K62</f>
        <v>628.112449799197</v>
      </c>
      <c r="G60" s="133"/>
      <c r="H60" s="133"/>
      <c r="I60" s="134"/>
      <c r="J60" s="134"/>
      <c r="K60" s="134"/>
      <c r="L60" s="134"/>
    </row>
    <row r="61" ht="20.45" customHeight="1" spans="1:12">
      <c r="A61" s="112" t="str">
        <f>'[1]Oil separator'!$A63</f>
        <v>AIR044</v>
      </c>
      <c r="B61" s="113" t="str">
        <f>'[1]Oil separator'!B63</f>
        <v>OR-6314 (14litres)</v>
      </c>
      <c r="C61" s="131"/>
      <c r="D61" s="21" t="str">
        <f>'[1]Oil separator'!D63</f>
        <v>3/8"</v>
      </c>
      <c r="E61" s="21"/>
      <c r="F61" s="118">
        <f>'[1]Oil separator'!K63</f>
        <v>815.010040160643</v>
      </c>
      <c r="G61" s="133"/>
      <c r="H61" s="133"/>
      <c r="I61" s="134"/>
      <c r="J61" s="134"/>
      <c r="K61" s="134"/>
      <c r="L61" s="134"/>
    </row>
    <row r="62" ht="20.45" customHeight="1" spans="1:12">
      <c r="A62" s="112" t="str">
        <f>'[1]Oil separator'!$A64</f>
        <v>AIR045</v>
      </c>
      <c r="B62" s="113" t="str">
        <f>'[1]Oil separator'!B64</f>
        <v>OR-6316 (16litres)</v>
      </c>
      <c r="C62" s="132"/>
      <c r="D62" s="21" t="str">
        <f>'[1]Oil separator'!D64</f>
        <v>3/8"</v>
      </c>
      <c r="E62" s="21"/>
      <c r="F62" s="118">
        <f>'[1]Oil separator'!K64</f>
        <v>844.879518072289</v>
      </c>
      <c r="G62" s="133"/>
      <c r="H62" s="133"/>
      <c r="I62" s="134"/>
      <c r="J62" s="134"/>
      <c r="K62" s="134"/>
      <c r="L62" s="134"/>
    </row>
    <row r="63" ht="20.45" customHeight="1" spans="1:12">
      <c r="A63" s="112" t="str">
        <f>'[1]Oil separator'!$A65</f>
        <v>AIR046</v>
      </c>
      <c r="B63" s="113" t="str">
        <f>'[1]Oil separator'!B65</f>
        <v>QC-485T </v>
      </c>
      <c r="C63" s="129" t="s">
        <v>614</v>
      </c>
      <c r="D63" s="21" t="str">
        <f>'[1]Oil separator'!D65</f>
        <v>5/8"</v>
      </c>
      <c r="E63" s="21"/>
      <c r="F63" s="118">
        <f>'[1]Oil separator'!K65</f>
        <v>181.411359724613</v>
      </c>
      <c r="G63" s="105"/>
      <c r="H63" s="133"/>
      <c r="I63" s="134"/>
      <c r="J63" s="134"/>
      <c r="K63" s="134"/>
      <c r="L63" s="134"/>
    </row>
    <row r="64" ht="20.45" customHeight="1" spans="1:12">
      <c r="A64" s="112" t="str">
        <f>'[1]Oil separator'!$A66</f>
        <v>AIR047</v>
      </c>
      <c r="B64" s="113" t="str">
        <f>'[1]Oil separator'!B66</f>
        <v>QC-487T</v>
      </c>
      <c r="C64" s="131"/>
      <c r="D64" s="21" t="str">
        <f>'[1]Oil separator'!D66</f>
        <v>7/8"</v>
      </c>
      <c r="E64" s="21"/>
      <c r="F64" s="118">
        <f>'[1]Oil separator'!K66</f>
        <v>186.385542168675</v>
      </c>
      <c r="G64" s="106"/>
      <c r="H64" s="134"/>
      <c r="I64" s="134"/>
      <c r="J64" s="134"/>
      <c r="K64" s="134"/>
      <c r="L64" s="134"/>
    </row>
    <row r="65" ht="20.45" customHeight="1" spans="1:12">
      <c r="A65" s="112" t="str">
        <f>'[1]Oil separator'!$A67</f>
        <v>AIR048</v>
      </c>
      <c r="B65" s="113" t="str">
        <f>'[1]Oil separator'!B67</f>
        <v>QC-489T</v>
      </c>
      <c r="C65" s="131"/>
      <c r="D65" s="21" t="str">
        <f>'[1]Oil separator'!D67</f>
        <v>11/8"</v>
      </c>
      <c r="E65" s="21"/>
      <c r="F65" s="118">
        <f>'[1]Oil separator'!K67</f>
        <v>198.967297762479</v>
      </c>
      <c r="G65" s="106"/>
      <c r="H65" s="134"/>
      <c r="I65" s="134"/>
      <c r="J65" s="134"/>
      <c r="K65" s="134"/>
      <c r="L65" s="134"/>
    </row>
    <row r="66" ht="20.45" customHeight="1" spans="1:12">
      <c r="A66" s="112" t="str">
        <f>'[1]Oil separator'!$A68</f>
        <v>AIR049</v>
      </c>
      <c r="B66" s="113" t="str">
        <f>'[1]Oil separator'!B68</f>
        <v>QC-4811T</v>
      </c>
      <c r="C66" s="131"/>
      <c r="D66" s="21" t="str">
        <f>'[1]Oil separator'!D68</f>
        <v>13/8"</v>
      </c>
      <c r="E66" s="21"/>
      <c r="F66" s="118">
        <f>'[1]Oil separator'!K68</f>
        <v>198.967297762479</v>
      </c>
      <c r="G66" s="106"/>
      <c r="H66" s="134"/>
      <c r="I66" s="134"/>
      <c r="J66" s="134"/>
      <c r="K66" s="134"/>
      <c r="L66" s="134"/>
    </row>
    <row r="67" ht="20.45" customHeight="1" spans="1:12">
      <c r="A67" s="112" t="str">
        <f>'[1]Oil separator'!$A69</f>
        <v>AIR050</v>
      </c>
      <c r="B67" s="113" t="str">
        <f>'[1]Oil separator'!B69</f>
        <v>QC-4813T</v>
      </c>
      <c r="C67" s="131"/>
      <c r="D67" s="21" t="str">
        <f>'[1]Oil separator'!D69</f>
        <v>15/8"</v>
      </c>
      <c r="E67" s="21"/>
      <c r="F67" s="118">
        <f>'[1]Oil separator'!K69</f>
        <v>208.476764199656</v>
      </c>
      <c r="G67" s="106"/>
      <c r="H67" s="134"/>
      <c r="I67" s="134"/>
      <c r="J67" s="134"/>
      <c r="K67" s="134"/>
      <c r="L67" s="134"/>
    </row>
    <row r="68" ht="20.45" customHeight="1" spans="1:12">
      <c r="A68" s="112" t="str">
        <f>'[1]Oil separator'!$A70</f>
        <v>AIR051</v>
      </c>
      <c r="B68" s="113" t="str">
        <f>'[1]Oil separator'!B70</f>
        <v>QC-4817T</v>
      </c>
      <c r="C68" s="131"/>
      <c r="D68" s="21" t="str">
        <f>'[1]Oil separator'!D70</f>
        <v>21/8"</v>
      </c>
      <c r="E68" s="21"/>
      <c r="F68" s="118">
        <f>'[1]Oil separator'!K70</f>
        <v>222.375215146299</v>
      </c>
      <c r="G68" s="106"/>
      <c r="H68" s="134"/>
      <c r="I68" s="134"/>
      <c r="J68" s="134"/>
      <c r="K68" s="134"/>
      <c r="L68" s="134"/>
    </row>
    <row r="69" ht="20.45" customHeight="1" spans="1:12">
      <c r="A69" s="112" t="str">
        <f>'[1]Oil separator'!$A71</f>
        <v>AIR052</v>
      </c>
      <c r="B69" s="113" t="str">
        <f>'[1]Oil separator'!B71</f>
        <v>QC-4821T</v>
      </c>
      <c r="C69" s="131"/>
      <c r="D69" s="21" t="str">
        <f>'[1]Oil separator'!D71</f>
        <v>2 5/8"</v>
      </c>
      <c r="E69" s="21"/>
      <c r="F69" s="118">
        <f>'[1]Oil separator'!K71</f>
        <v>235.542168674699</v>
      </c>
      <c r="G69" s="106"/>
      <c r="H69" s="134"/>
      <c r="I69" s="134"/>
      <c r="J69" s="134"/>
      <c r="K69" s="134"/>
      <c r="L69" s="134"/>
    </row>
    <row r="70" ht="20.45" customHeight="1" spans="1:12">
      <c r="A70" s="112" t="str">
        <f>'[1]Oil separator'!$A72</f>
        <v>AIR053</v>
      </c>
      <c r="B70" s="113" t="str">
        <f>'[1]Oil separator'!B72</f>
        <v>BLR/STAS-4825T</v>
      </c>
      <c r="C70" s="131"/>
      <c r="D70" s="21" t="str">
        <f>'[1]Oil separator'!D72</f>
        <v>3 1/8"</v>
      </c>
      <c r="E70" s="21"/>
      <c r="F70" s="118">
        <f>'[1]Oil separator'!K72</f>
        <v>397.034291010195</v>
      </c>
      <c r="G70" s="106"/>
      <c r="H70" s="134"/>
      <c r="I70" s="134"/>
      <c r="J70" s="134"/>
      <c r="K70" s="134"/>
      <c r="L70" s="134"/>
    </row>
    <row r="71" ht="20.45" customHeight="1" spans="1:12">
      <c r="A71" s="112" t="str">
        <f>'[1]Oil separator'!$A73</f>
        <v>AIR053.1</v>
      </c>
      <c r="B71" s="113" t="str">
        <f>'[1]Oil separator'!B73</f>
        <v>BLR/STAS-967T (2 CORES)</v>
      </c>
      <c r="C71" s="131"/>
      <c r="D71" s="21" t="str">
        <f>'[1]Oil separator'!D73</f>
        <v>7/8"</v>
      </c>
      <c r="E71" s="21"/>
      <c r="F71" s="118" t="str">
        <f>'[1]Oil separator'!K73</f>
        <v>~</v>
      </c>
      <c r="G71" s="106"/>
      <c r="H71" s="134"/>
      <c r="I71" s="134"/>
      <c r="J71" s="134"/>
      <c r="K71" s="134"/>
      <c r="L71" s="134"/>
    </row>
    <row r="72" ht="20.45" customHeight="1" spans="1:12">
      <c r="A72" s="112" t="str">
        <f>'[1]Oil separator'!$A74</f>
        <v>AIR053.2</v>
      </c>
      <c r="B72" s="113" t="str">
        <f>'[1]Oil separator'!B74</f>
        <v>BLR/STAS-969T (2 CORES)</v>
      </c>
      <c r="C72" s="131"/>
      <c r="D72" s="21" t="str">
        <f>'[1]Oil separator'!D74</f>
        <v>11/8"</v>
      </c>
      <c r="E72" s="21"/>
      <c r="F72" s="118" t="str">
        <f>'[1]Oil separator'!K74</f>
        <v>~</v>
      </c>
      <c r="G72" s="106"/>
      <c r="H72" s="134"/>
      <c r="I72" s="134"/>
      <c r="J72" s="134"/>
      <c r="K72" s="134"/>
      <c r="L72" s="134"/>
    </row>
    <row r="73" ht="20.45" customHeight="1" spans="1:12">
      <c r="A73" s="112" t="str">
        <f>'[1]Oil separator'!$A75</f>
        <v>AIR054</v>
      </c>
      <c r="B73" s="113" t="str">
        <f>'[1]Oil separator'!B75</f>
        <v>QC-9611T (2 CORES)</v>
      </c>
      <c r="C73" s="131"/>
      <c r="D73" s="21" t="str">
        <f>'[1]Oil separator'!D75</f>
        <v>13/8"</v>
      </c>
      <c r="E73" s="21"/>
      <c r="F73" s="118">
        <f>'[1]Oil separator'!K75</f>
        <v>245.78313253012</v>
      </c>
      <c r="G73" s="106"/>
      <c r="H73" s="134"/>
      <c r="I73" s="134"/>
      <c r="J73" s="134"/>
      <c r="K73" s="134"/>
      <c r="L73" s="134"/>
    </row>
    <row r="74" ht="20.45" customHeight="1" spans="1:12">
      <c r="A74" s="112" t="str">
        <f>'[1]Oil separator'!$A76</f>
        <v>AIR055</v>
      </c>
      <c r="B74" s="113" t="str">
        <f>'[1]Oil separator'!B76</f>
        <v>QC-9613T (2CORES)</v>
      </c>
      <c r="C74" s="131"/>
      <c r="D74" s="21" t="str">
        <f>'[1]Oil separator'!D76</f>
        <v>15/8"</v>
      </c>
      <c r="E74" s="21"/>
      <c r="F74" s="118">
        <f>'[1]Oil separator'!K76</f>
        <v>256.024096385542</v>
      </c>
      <c r="G74" s="106"/>
      <c r="H74" s="134"/>
      <c r="I74" s="134"/>
      <c r="J74" s="134"/>
      <c r="K74" s="134"/>
      <c r="L74" s="134"/>
    </row>
    <row r="75" ht="20.45" customHeight="1" spans="1:12">
      <c r="A75" s="112" t="str">
        <f>'[1]Oil separator'!$A77</f>
        <v>AIR056</v>
      </c>
      <c r="B75" s="113" t="str">
        <f>'[1]Oil separator'!B77</f>
        <v>QC-9617T (2CORES)</v>
      </c>
      <c r="C75" s="131"/>
      <c r="D75" s="21" t="str">
        <f>'[1]Oil separator'!D77</f>
        <v>21/8"</v>
      </c>
      <c r="E75" s="21"/>
      <c r="F75" s="118">
        <f>'[1]Oil separator'!K77</f>
        <v>259.096385542169</v>
      </c>
      <c r="G75" s="106"/>
      <c r="H75" s="134"/>
      <c r="I75" s="134"/>
      <c r="J75" s="134"/>
      <c r="K75" s="134"/>
      <c r="L75" s="134"/>
    </row>
    <row r="76" ht="20.45" customHeight="1" spans="1:12">
      <c r="A76" s="112" t="str">
        <f>'[1]Oil separator'!$A78</f>
        <v>AIR057</v>
      </c>
      <c r="B76" s="113" t="str">
        <f>'[1]Oil separator'!B78</f>
        <v>BLR/STAS-9621T (2CORES)</v>
      </c>
      <c r="C76" s="131"/>
      <c r="D76" s="21" t="str">
        <f>'[1]Oil separator'!D78</f>
        <v>2 5/8"</v>
      </c>
      <c r="E76" s="21"/>
      <c r="F76" s="118">
        <f>'[1]Oil separator'!K78</f>
        <v>252.492729538845</v>
      </c>
      <c r="G76" s="106"/>
      <c r="H76" s="134"/>
      <c r="I76" s="134"/>
      <c r="J76" s="134"/>
      <c r="K76" s="134"/>
      <c r="L76" s="134"/>
    </row>
    <row r="77" ht="20.45" customHeight="1" spans="1:12">
      <c r="A77" s="112" t="str">
        <f>'[1]Oil separator'!$A79</f>
        <v>AIR058</v>
      </c>
      <c r="B77" s="113" t="str">
        <f>'[1]Oil separator'!B79</f>
        <v>BLR/STAS-9625T (2CORES)</v>
      </c>
      <c r="C77" s="131"/>
      <c r="D77" s="21" t="str">
        <f>'[1]Oil separator'!D79</f>
        <v>3 1/8"</v>
      </c>
      <c r="E77" s="21"/>
      <c r="F77" s="118">
        <f>'[1]Oil separator'!K79</f>
        <v>308.111757374325</v>
      </c>
      <c r="G77" s="106"/>
      <c r="H77" s="134"/>
      <c r="I77" s="134"/>
      <c r="J77" s="134"/>
      <c r="K77" s="134"/>
      <c r="L77" s="134"/>
    </row>
    <row r="78" ht="20.45" customHeight="1" spans="1:12">
      <c r="A78" s="112" t="str">
        <f>'[1]Oil separator'!$A80</f>
        <v>AIR058.1</v>
      </c>
      <c r="B78" s="113" t="str">
        <f>'[1]Oil separator'!B80</f>
        <v>QC 20034 (4 1/8") 2CORE</v>
      </c>
      <c r="C78" s="132"/>
      <c r="D78" s="21" t="str">
        <f>'[1]Oil separator'!D80</f>
        <v>4 1/8"</v>
      </c>
      <c r="E78" s="21"/>
      <c r="F78" s="118">
        <f>'[1]Oil separator'!K80</f>
        <v>507.633984212713</v>
      </c>
      <c r="G78" s="107"/>
      <c r="H78" s="134"/>
      <c r="I78" s="134"/>
      <c r="J78" s="134"/>
      <c r="K78" s="134"/>
      <c r="L78" s="134"/>
    </row>
    <row r="79" ht="20.45" customHeight="1" spans="1:12">
      <c r="A79" s="112" t="str">
        <f>'[1]Oil separator'!$A81</f>
        <v>AIR059</v>
      </c>
      <c r="B79" s="113" t="str">
        <f>'[1]Oil separator'!B81</f>
        <v>BLR/A-W 55824S (1/2")</v>
      </c>
      <c r="C79" s="117" t="s">
        <v>615</v>
      </c>
      <c r="D79" s="21" t="str">
        <f>'[1]Oil separator'!D81</f>
        <v>1/2"</v>
      </c>
      <c r="E79" s="21"/>
      <c r="F79" s="118" t="str">
        <f>'[1]Oil separator'!K81</f>
        <v>~</v>
      </c>
      <c r="G79" s="105"/>
      <c r="H79" s="134"/>
      <c r="I79" s="134"/>
      <c r="J79" s="134"/>
      <c r="K79" s="134"/>
      <c r="L79" s="134"/>
    </row>
    <row r="80" ht="20.45" customHeight="1" spans="1:12">
      <c r="A80" s="112" t="str">
        <f>'[1]Oil separator'!$A82</f>
        <v>AIR060</v>
      </c>
      <c r="B80" s="113" t="str">
        <f>'[1]Oil separator'!B82</f>
        <v>BLR/A-W 55824 (1/2")</v>
      </c>
      <c r="C80" s="120"/>
      <c r="D80" s="21" t="str">
        <f>'[1]Oil separator'!D82</f>
        <v>1/2"</v>
      </c>
      <c r="E80" s="21"/>
      <c r="F80" s="118" t="str">
        <f>'[1]Oil separator'!K82</f>
        <v>~</v>
      </c>
      <c r="G80" s="106"/>
      <c r="H80" s="134"/>
      <c r="I80" s="134"/>
      <c r="J80" s="134"/>
      <c r="K80" s="134"/>
      <c r="L80" s="134"/>
    </row>
    <row r="81" ht="20.45" customHeight="1" spans="1:12">
      <c r="A81" s="112" t="str">
        <f>'[1]Oil separator'!$A83</f>
        <v>AIR061</v>
      </c>
      <c r="B81" s="113" t="str">
        <f>'[1]Oil separator'!B83</f>
        <v>BLR/A-W 55855 (5/8")</v>
      </c>
      <c r="C81" s="120"/>
      <c r="D81" s="21" t="str">
        <f>'[1]Oil separator'!D83</f>
        <v>5/8"</v>
      </c>
      <c r="E81" s="21"/>
      <c r="F81" s="118" t="str">
        <f>'[1]Oil separator'!K83</f>
        <v>~</v>
      </c>
      <c r="G81" s="106"/>
      <c r="H81" s="134"/>
      <c r="I81" s="134"/>
      <c r="J81" s="134"/>
      <c r="K81" s="134"/>
      <c r="L81" s="134"/>
    </row>
    <row r="82" ht="20.45" customHeight="1" spans="1:12">
      <c r="A82" s="112" t="str">
        <f>'[1]Oil separator'!$A84</f>
        <v>AIR062</v>
      </c>
      <c r="B82" s="113" t="str">
        <f>'[1]Oil separator'!B84</f>
        <v>BLR/A-W 55877 (7/8")</v>
      </c>
      <c r="C82" s="120"/>
      <c r="D82" s="21" t="str">
        <f>'[1]Oil separator'!D84</f>
        <v>7/8"</v>
      </c>
      <c r="E82" s="21"/>
      <c r="F82" s="118">
        <f>'[1]Oil separator'!K84</f>
        <v>150.166666666667</v>
      </c>
      <c r="G82" s="106"/>
      <c r="H82" s="134"/>
      <c r="I82" s="134"/>
      <c r="J82" s="134"/>
      <c r="K82" s="134"/>
      <c r="L82" s="134"/>
    </row>
    <row r="83" ht="20.45" customHeight="1" spans="1:12">
      <c r="A83" s="112" t="str">
        <f>'[1]Oil separator'!$A85</f>
        <v>AIR063</v>
      </c>
      <c r="B83" s="113" t="str">
        <f>'[1]Oil separator'!B85</f>
        <v>BLR/A-W 55889 (1 1/8")</v>
      </c>
      <c r="C83" s="120"/>
      <c r="D83" s="21" t="str">
        <f>'[1]Oil separator'!D85</f>
        <v>11/8"</v>
      </c>
      <c r="E83" s="21"/>
      <c r="F83" s="118">
        <f>'[1]Oil separator'!K85</f>
        <v>170</v>
      </c>
      <c r="G83" s="106"/>
      <c r="H83" s="134"/>
      <c r="I83" s="134"/>
      <c r="J83" s="134"/>
      <c r="K83" s="134"/>
      <c r="L83" s="134"/>
    </row>
    <row r="84" ht="20.45" customHeight="1" spans="1:12">
      <c r="A84" s="112" t="str">
        <f>'[1]Oil separator'!$A86</f>
        <v>AIR064</v>
      </c>
      <c r="B84" s="113" t="str">
        <f>'[1]Oil separator'!B86</f>
        <v>BLR/A-W 559011 (1 3/8")</v>
      </c>
      <c r="C84" s="120"/>
      <c r="D84" s="21" t="str">
        <f>'[1]Oil separator'!D86</f>
        <v>13/8"</v>
      </c>
      <c r="E84" s="21"/>
      <c r="F84" s="118" t="str">
        <f>'[1]Oil separator'!K86</f>
        <v>~</v>
      </c>
      <c r="G84" s="106"/>
      <c r="H84" s="134"/>
      <c r="I84" s="134"/>
      <c r="J84" s="134"/>
      <c r="K84" s="134"/>
      <c r="L84" s="134"/>
    </row>
    <row r="85" ht="20.45" customHeight="1" spans="1:12">
      <c r="A85" s="112" t="str">
        <f>'[1]Oil separator'!$A87</f>
        <v>AIR065</v>
      </c>
      <c r="B85" s="113" t="str">
        <f>'[1]Oil separator'!B87</f>
        <v>BLR/A-W 569011 (1 3/8")</v>
      </c>
      <c r="C85" s="120"/>
      <c r="D85" s="21" t="str">
        <f>'[1]Oil separator'!D87</f>
        <v>13/8"</v>
      </c>
      <c r="E85" s="21"/>
      <c r="F85" s="118">
        <f>'[1]Oil separator'!K87</f>
        <v>247.916666666667</v>
      </c>
      <c r="G85" s="106"/>
      <c r="H85" s="134"/>
      <c r="I85" s="134"/>
      <c r="J85" s="134"/>
      <c r="K85" s="134"/>
      <c r="L85" s="134"/>
    </row>
    <row r="86" ht="20.45" customHeight="1" spans="1:12">
      <c r="A86" s="112" t="str">
        <f>'[1]Oil separator'!$A88</f>
        <v>AIR066</v>
      </c>
      <c r="B86" s="113" t="str">
        <f>'[1]Oil separator'!B88</f>
        <v>BLR/A-W 569213 (1 5/8")</v>
      </c>
      <c r="C86" s="120"/>
      <c r="D86" s="21" t="str">
        <f>'[1]Oil separator'!D88</f>
        <v>15/8"</v>
      </c>
      <c r="E86" s="21"/>
      <c r="F86" s="118" t="str">
        <f>'[1]Oil separator'!K88</f>
        <v>~</v>
      </c>
      <c r="G86" s="106"/>
      <c r="H86" s="134"/>
      <c r="I86" s="134"/>
      <c r="J86" s="134"/>
      <c r="K86" s="134"/>
      <c r="L86" s="134"/>
    </row>
    <row r="87" ht="20.45" customHeight="1" spans="1:12">
      <c r="A87" s="112" t="str">
        <f>'[1]Oil separator'!$A89</f>
        <v>AIR067</v>
      </c>
      <c r="B87" s="113" t="str">
        <f>'[1]Oil separator'!B89</f>
        <v>BLR/A-W 569417 (2 1/8")</v>
      </c>
      <c r="C87" s="124"/>
      <c r="D87" s="21" t="str">
        <f>'[1]Oil separator'!D89</f>
        <v>21/8"</v>
      </c>
      <c r="E87" s="21"/>
      <c r="F87" s="118" t="str">
        <f>'[1]Oil separator'!K89</f>
        <v>~</v>
      </c>
      <c r="G87" s="107"/>
      <c r="H87" s="134"/>
      <c r="I87" s="134"/>
      <c r="J87" s="134"/>
      <c r="K87" s="134"/>
      <c r="L87" s="134"/>
    </row>
    <row r="88" ht="20.45" customHeight="1" spans="1:12">
      <c r="A88" s="112" t="str">
        <f>'[1]Oil separator'!$A91</f>
        <v>AIR068</v>
      </c>
      <c r="B88" s="113" t="str">
        <f>'[1]Oil separator'!B91</f>
        <v>1 3/8" (11658) 5200 oil separator</v>
      </c>
      <c r="C88" s="117" t="s">
        <v>615</v>
      </c>
      <c r="D88" s="21" t="str">
        <f>'[1]Oil separator'!D91</f>
        <v>13/8"</v>
      </c>
      <c r="E88" s="21"/>
      <c r="F88" s="118">
        <f>'[1]Oil separator'!K91</f>
        <v>408</v>
      </c>
      <c r="G88" s="105"/>
      <c r="H88" s="134"/>
      <c r="I88" s="134"/>
      <c r="J88" s="134"/>
      <c r="K88" s="134"/>
      <c r="L88" s="134"/>
    </row>
    <row r="89" ht="20.45" customHeight="1" spans="1:12">
      <c r="A89" s="112" t="str">
        <f>'[1]Oil separator'!$A92</f>
        <v>AIR069</v>
      </c>
      <c r="B89" s="113" t="str">
        <f>'[1]Oil separator'!B92</f>
        <v>1 5/8" (13658) 5200 oil separator</v>
      </c>
      <c r="C89" s="120"/>
      <c r="D89" s="21" t="str">
        <f>'[1]Oil separator'!D92</f>
        <v>15/8"</v>
      </c>
      <c r="E89" s="21"/>
      <c r="F89" s="118">
        <f>'[1]Oil separator'!K92</f>
        <v>477.214285714286</v>
      </c>
      <c r="G89" s="106"/>
      <c r="H89" s="134"/>
      <c r="I89" s="134"/>
      <c r="J89" s="134"/>
      <c r="K89" s="134"/>
      <c r="L89" s="134"/>
    </row>
    <row r="90" ht="20.45" customHeight="1" spans="1:12">
      <c r="A90" s="112" t="str">
        <f>'[1]Oil separator'!$A93</f>
        <v>AIR070</v>
      </c>
      <c r="B90" s="113" t="str">
        <f>'[1]Oil separator'!B93</f>
        <v>2 1/8"  5200 oil separator (152mm)</v>
      </c>
      <c r="C90" s="120"/>
      <c r="D90" s="21" t="str">
        <f>'[1]Oil separator'!D93</f>
        <v>21/8"</v>
      </c>
      <c r="E90" s="21"/>
      <c r="F90" s="118" t="str">
        <f>'[1]Oil separator'!K93</f>
        <v>~</v>
      </c>
      <c r="G90" s="106"/>
      <c r="H90" s="134"/>
      <c r="I90" s="134"/>
      <c r="J90" s="134"/>
      <c r="K90" s="134"/>
      <c r="L90" s="134"/>
    </row>
    <row r="91" ht="20.45" customHeight="1" spans="1:12">
      <c r="A91" s="112" t="str">
        <f>'[1]Oil separator'!$A94</f>
        <v>AIR071</v>
      </c>
      <c r="B91" s="113" t="str">
        <f>'[1]Oil separator'!B94</f>
        <v>2 1/8"  5200 oil separator (219mm)</v>
      </c>
      <c r="C91" s="124"/>
      <c r="D91" s="21" t="str">
        <f>'[1]Oil separator'!D94</f>
        <v>21/8"</v>
      </c>
      <c r="E91" s="21"/>
      <c r="F91" s="118" t="str">
        <f>'[1]Oil separator'!K94</f>
        <v>~</v>
      </c>
      <c r="G91" s="107"/>
      <c r="H91" s="134"/>
      <c r="I91" s="134"/>
      <c r="J91" s="134"/>
      <c r="K91" s="134"/>
      <c r="L91" s="134"/>
    </row>
    <row r="92" ht="20.45" customHeight="1" spans="1:12">
      <c r="A92" s="112" t="str">
        <f>'[1]Oil separator'!$A95</f>
        <v>AIR079</v>
      </c>
      <c r="B92" s="113" t="str">
        <f>'[1]Oil separator'!B95</f>
        <v>BLR/HSA-2407</v>
      </c>
      <c r="C92" s="129" t="s">
        <v>604</v>
      </c>
      <c r="D92" s="21" t="str">
        <f>'[1]Oil separator'!D95</f>
        <v>Suction 7/8" Liquid 1/2"</v>
      </c>
      <c r="E92" s="21"/>
      <c r="F92" s="118">
        <f>'[1]Oil separator'!K95</f>
        <v>184.432291666667</v>
      </c>
      <c r="G92" s="133"/>
      <c r="H92" s="134"/>
      <c r="I92" s="134"/>
      <c r="J92" s="134"/>
      <c r="K92" s="134"/>
      <c r="L92" s="134"/>
    </row>
    <row r="93" ht="20.45" customHeight="1" spans="1:12">
      <c r="A93" s="112" t="str">
        <f>'[1]Oil separator'!$A96</f>
        <v>AIR080</v>
      </c>
      <c r="B93" s="113" t="str">
        <f>'[1]Oil separator'!B96</f>
        <v>BLR/HSA-2411</v>
      </c>
      <c r="C93" s="131"/>
      <c r="D93" s="21" t="str">
        <f>'[1]Oil separator'!D96</f>
        <v>Suction 1-1/8" Liquid 5/8"</v>
      </c>
      <c r="E93" s="21"/>
      <c r="F93" s="118">
        <f>'[1]Oil separator'!K96</f>
        <v>228.703125</v>
      </c>
      <c r="G93" s="133"/>
      <c r="H93" s="134"/>
      <c r="I93" s="134"/>
      <c r="J93" s="134"/>
      <c r="K93" s="134"/>
      <c r="L93" s="134"/>
    </row>
    <row r="94" ht="20.45" customHeight="1" spans="1:12">
      <c r="A94" s="112" t="str">
        <f>'[1]Oil separator'!$A97</f>
        <v>AIR081</v>
      </c>
      <c r="B94" s="113" t="str">
        <f>'[1]Oil separator'!B97</f>
        <v>BLR/HSA-2413</v>
      </c>
      <c r="C94" s="131"/>
      <c r="D94" s="21" t="str">
        <f>'[1]Oil separator'!D97</f>
        <v>Suction 1-3/8" Liquid 3/4"</v>
      </c>
      <c r="E94" s="21"/>
      <c r="F94" s="118">
        <f>'[1]Oil separator'!K97</f>
        <v>265.625</v>
      </c>
      <c r="G94" s="133"/>
      <c r="H94" s="134"/>
      <c r="I94" s="134"/>
      <c r="J94" s="134"/>
      <c r="K94" s="134"/>
      <c r="L94" s="134"/>
    </row>
    <row r="95" ht="20.45" customHeight="1" spans="1:12">
      <c r="A95" s="112" t="str">
        <f>'[1]Oil separator'!$A98</f>
        <v>AIR082</v>
      </c>
      <c r="B95" s="113" t="str">
        <f>'[1]Oil separator'!B98</f>
        <v>BLR/HSA-2415</v>
      </c>
      <c r="C95" s="131"/>
      <c r="D95" s="21" t="str">
        <f>'[1]Oil separator'!D98</f>
        <v>Suction 1-5/8" Liquid 7/8"</v>
      </c>
      <c r="E95" s="21"/>
      <c r="F95" s="118">
        <f>'[1]Oil separator'!K98</f>
        <v>420.572916666667</v>
      </c>
      <c r="G95" s="133"/>
      <c r="H95" s="134"/>
      <c r="I95" s="134"/>
      <c r="J95" s="134"/>
      <c r="K95" s="134"/>
      <c r="L95" s="134"/>
    </row>
    <row r="96" ht="20.45" customHeight="1" spans="1:12">
      <c r="A96" s="112" t="str">
        <f>'[1]Oil separator'!$A99</f>
        <v>AIR083</v>
      </c>
      <c r="B96" s="113" t="str">
        <f>'[1]Oil separator'!B99</f>
        <v>BLR/HSA-2417</v>
      </c>
      <c r="C96" s="131"/>
      <c r="D96" s="21" t="str">
        <f>'[1]Oil separator'!D99</f>
        <v>Suction 2-1/8" Liquid 7/8"</v>
      </c>
      <c r="E96" s="21"/>
      <c r="F96" s="118">
        <f>'[1]Oil separator'!K99</f>
        <v>446.430303030303</v>
      </c>
      <c r="G96" s="133"/>
      <c r="H96" s="134"/>
      <c r="I96" s="134"/>
      <c r="J96" s="134"/>
      <c r="K96" s="134"/>
      <c r="L96" s="134"/>
    </row>
    <row r="97" ht="20.45" customHeight="1" spans="1:12">
      <c r="A97" s="112" t="str">
        <f>'[1]Oil separator'!$A100</f>
        <v>AIR084</v>
      </c>
      <c r="B97" s="113" t="str">
        <f>'[1]Oil separator'!B100</f>
        <v>BLR/HSA-2421</v>
      </c>
      <c r="C97" s="132"/>
      <c r="D97" s="21" t="str">
        <f>'[1]Oil separator'!D100</f>
        <v>Suction 2-5/8"  Liquid 7/8"</v>
      </c>
      <c r="E97" s="21"/>
      <c r="F97" s="118">
        <f>'[1]Oil separator'!K100</f>
        <v>821.932291666667</v>
      </c>
      <c r="G97" s="133"/>
      <c r="H97" s="134"/>
      <c r="I97" s="134"/>
      <c r="J97" s="134"/>
      <c r="K97" s="134"/>
      <c r="L97" s="134"/>
    </row>
    <row r="98" ht="20.45" customHeight="1" spans="1:12">
      <c r="A98" s="112" t="str">
        <f>'[1]Oil separator'!$A101</f>
        <v>AIR085</v>
      </c>
      <c r="B98" s="113" t="str">
        <f>'[1]Oil separator'!B101</f>
        <v>F-6611Q (7lit , total vol 19.8lit)</v>
      </c>
      <c r="C98" s="141" t="s">
        <v>616</v>
      </c>
      <c r="D98" s="21" t="str">
        <f>'[1]Oil separator'!D101</f>
        <v>1 3/8"</v>
      </c>
      <c r="E98" s="21"/>
      <c r="F98" s="118">
        <f>'[1]Oil separator'!K101</f>
        <v>822.70325203252</v>
      </c>
      <c r="G98" s="105"/>
      <c r="H98" s="12" t="s">
        <v>617</v>
      </c>
      <c r="I98" s="12" t="s">
        <v>618</v>
      </c>
      <c r="J98" s="134"/>
      <c r="K98" s="134"/>
      <c r="L98" s="134"/>
    </row>
    <row r="99" ht="20.45" customHeight="1" spans="1:12">
      <c r="A99" s="112" t="str">
        <f>'[1]Oil separator'!$A102</f>
        <v>AIR086</v>
      </c>
      <c r="B99" s="113" t="str">
        <f>'[1]Oil separator'!B102</f>
        <v>F-6613Q (7lit , total vol 19.8lit)</v>
      </c>
      <c r="C99" s="142"/>
      <c r="D99" s="21" t="str">
        <f>'[1]Oil separator'!D102</f>
        <v>1 5/8"</v>
      </c>
      <c r="E99" s="21"/>
      <c r="F99" s="118">
        <f>'[1]Oil separator'!K102</f>
        <v>844.64430894309</v>
      </c>
      <c r="G99" s="106"/>
      <c r="H99" s="12" t="s">
        <v>619</v>
      </c>
      <c r="I99" s="12" t="s">
        <v>620</v>
      </c>
      <c r="J99" s="134"/>
      <c r="K99" s="134"/>
      <c r="L99" s="134"/>
    </row>
    <row r="100" s="108" customFormat="1" ht="20.45" customHeight="1" spans="1:12">
      <c r="A100" s="112" t="str">
        <f>'[1]Oil separator'!$A103</f>
        <v>AIR087</v>
      </c>
      <c r="B100" s="113" t="str">
        <f>'[1]Oil separator'!B103</f>
        <v>2 1/8" Oil storage separator (7.6l)</v>
      </c>
      <c r="C100" s="142"/>
      <c r="D100" s="21" t="str">
        <f>'[1]Oil separator'!D103</f>
        <v>21/8"</v>
      </c>
      <c r="E100" s="21"/>
      <c r="F100" s="118" t="str">
        <f>'[1]Oil separator'!K103</f>
        <v>~</v>
      </c>
      <c r="G100" s="106"/>
      <c r="H100" s="12" t="s">
        <v>621</v>
      </c>
      <c r="I100" s="12" t="s">
        <v>622</v>
      </c>
      <c r="J100" s="12"/>
      <c r="K100" s="12"/>
      <c r="L100" s="12"/>
    </row>
    <row r="101" s="108" customFormat="1" ht="20.45" customHeight="1" spans="1:12">
      <c r="A101" s="112" t="str">
        <f>'[1]Oil separator'!$A104</f>
        <v>AIR088</v>
      </c>
      <c r="B101" s="113" t="str">
        <f>'[1]Oil separator'!B104</f>
        <v>2 1/8" Oil storage separator (9.2l)</v>
      </c>
      <c r="C101" s="142"/>
      <c r="D101" s="21" t="str">
        <f>'[1]Oil separator'!D104</f>
        <v>21/8"</v>
      </c>
      <c r="E101" s="21"/>
      <c r="F101" s="118" t="str">
        <f>'[1]Oil separator'!K104</f>
        <v>~</v>
      </c>
      <c r="G101" s="106"/>
      <c r="H101" s="12" t="s">
        <v>623</v>
      </c>
      <c r="I101" s="12" t="s">
        <v>624</v>
      </c>
      <c r="J101" s="12"/>
      <c r="K101" s="12"/>
      <c r="L101" s="12"/>
    </row>
    <row r="102" s="108" customFormat="1" ht="20.45" customHeight="1" spans="1:12">
      <c r="A102" s="112" t="str">
        <f>'[1]Oil separator'!$A105</f>
        <v>AIR088.2</v>
      </c>
      <c r="B102" s="113" t="str">
        <f>'[1]Oil separator'!B105</f>
        <v>F-8625Q (15lit , total 79lit)</v>
      </c>
      <c r="C102" s="143"/>
      <c r="D102" s="21" t="str">
        <f>'[1]Oil separator'!D105</f>
        <v>3 1/8"</v>
      </c>
      <c r="E102" s="21"/>
      <c r="F102" s="118">
        <f>'[1]Oil separator'!K105</f>
        <v>2589.73577235772</v>
      </c>
      <c r="G102" s="107"/>
      <c r="H102" s="12" t="s">
        <v>621</v>
      </c>
      <c r="I102" s="12" t="s">
        <v>625</v>
      </c>
      <c r="J102" s="12"/>
      <c r="K102" s="12"/>
      <c r="L102" s="12"/>
    </row>
    <row r="103" s="108" customFormat="1" ht="20.45" customHeight="1" spans="1:12">
      <c r="A103" s="112" t="str">
        <f>'[1]Oil separator'!$A106</f>
        <v>AIR088.3</v>
      </c>
      <c r="B103" s="113" t="str">
        <f>'[1]Oil separator'!B106</f>
        <v>OFD 053 OIL FILTER (3/8")</v>
      </c>
      <c r="C103" s="141" t="s">
        <v>626</v>
      </c>
      <c r="D103" s="21" t="str">
        <f>'[1]Oil separator'!D106</f>
        <v>3/8"</v>
      </c>
      <c r="E103" s="21"/>
      <c r="F103" s="118">
        <f>'[1]Oil separator'!K106</f>
        <v>32</v>
      </c>
      <c r="G103" s="133"/>
      <c r="H103" s="12"/>
      <c r="I103" s="12"/>
      <c r="J103" s="12"/>
      <c r="K103" s="12"/>
      <c r="L103" s="12"/>
    </row>
    <row r="104" s="108" customFormat="1" ht="20.45" customHeight="1" spans="1:12">
      <c r="A104" s="112" t="str">
        <f>'[1]Oil separator'!$A107</f>
        <v>AIR088.4</v>
      </c>
      <c r="B104" s="113" t="str">
        <f>'[1]Oil separator'!B107</f>
        <v>OFD-084 OIL FILTER (1/2")</v>
      </c>
      <c r="C104" s="142"/>
      <c r="D104" s="21" t="str">
        <f>'[1]Oil separator'!D107</f>
        <v>1/2"</v>
      </c>
      <c r="E104" s="21"/>
      <c r="F104" s="118">
        <f>'[1]Oil separator'!K107</f>
        <v>40</v>
      </c>
      <c r="G104" s="133"/>
      <c r="H104" s="12"/>
      <c r="I104" s="12"/>
      <c r="J104" s="12"/>
      <c r="K104" s="12"/>
      <c r="L104" s="12"/>
    </row>
    <row r="105" s="108" customFormat="1" ht="20.45" customHeight="1" spans="1:12">
      <c r="A105" s="112" t="str">
        <f>'[1]Oil separator'!$A108</f>
        <v>AIR088.5</v>
      </c>
      <c r="B105" s="113" t="str">
        <f>'[1]Oil separator'!B108</f>
        <v>OFD-085 OIL FILTER (5/8")</v>
      </c>
      <c r="C105" s="142"/>
      <c r="D105" s="21" t="str">
        <f>'[1]Oil separator'!D108</f>
        <v>5/8"</v>
      </c>
      <c r="E105" s="21"/>
      <c r="F105" s="118">
        <f>'[1]Oil separator'!K108</f>
        <v>41</v>
      </c>
      <c r="G105" s="133"/>
      <c r="H105" s="12"/>
      <c r="I105" s="12"/>
      <c r="J105" s="12"/>
      <c r="K105" s="12"/>
      <c r="L105" s="12"/>
    </row>
    <row r="106" s="108" customFormat="1" ht="49.5" customHeight="1" spans="1:12">
      <c r="A106" s="112" t="str">
        <f>'[1]Oil separator'!$A109</f>
        <v>AIR088.6</v>
      </c>
      <c r="B106" s="113" t="str">
        <f>'[1]Oil separator'!B109</f>
        <v>FRE-48W OIL FILTER CORE (S/STEEL)</v>
      </c>
      <c r="C106" s="143"/>
      <c r="D106" s="21" t="str">
        <f>'[1]Oil separator'!C109</f>
        <v>OIL FILTER &amp; SUCTION FILTER WASHABLE</v>
      </c>
      <c r="E106" s="21"/>
      <c r="F106" s="118">
        <f>'[1]Oil separator'!K109</f>
        <v>90.3614457831325</v>
      </c>
      <c r="G106" s="133"/>
      <c r="H106" s="12"/>
      <c r="I106" s="12"/>
      <c r="J106" s="12"/>
      <c r="K106" s="12"/>
      <c r="L106" s="12"/>
    </row>
    <row r="107" s="108" customFormat="1" ht="49.5" customHeight="1" spans="1:12">
      <c r="A107" s="112" t="str">
        <f>'[1]Oil separator'!$A110</f>
        <v>AIR088.7</v>
      </c>
      <c r="B107" s="113" t="str">
        <f>'[1]Oil separator'!B110</f>
        <v>Bitzer screw oil filter ZF3060W</v>
      </c>
      <c r="C107" s="47" t="s">
        <v>627</v>
      </c>
      <c r="D107" s="21">
        <f>'[1]Oil separator'!D110</f>
        <v>0</v>
      </c>
      <c r="E107" s="21"/>
      <c r="F107" s="118">
        <f>'[1]Oil separator'!K110</f>
        <v>164.035087719298</v>
      </c>
      <c r="G107" s="133"/>
      <c r="H107" s="12"/>
      <c r="I107" s="12"/>
      <c r="J107" s="12"/>
      <c r="K107" s="12"/>
      <c r="L107" s="12"/>
    </row>
    <row r="108" s="108" customFormat="1" ht="49.5" customHeight="1" spans="1:12">
      <c r="A108" s="112" t="str">
        <f>'[1]Oil separator'!$A111</f>
        <v>AIR088.8</v>
      </c>
      <c r="B108" s="113" t="str">
        <f>'[1]Oil separator'!B111</f>
        <v>Refcomp screw oil filter 700358mp</v>
      </c>
      <c r="C108" s="47" t="s">
        <v>628</v>
      </c>
      <c r="D108" s="21">
        <f>'[1]Oil separator'!D111</f>
        <v>0</v>
      </c>
      <c r="E108" s="21"/>
      <c r="F108" s="118">
        <f>'[1]Oil separator'!K111</f>
        <v>241.993615487591</v>
      </c>
      <c r="G108" s="133"/>
      <c r="H108" s="12"/>
      <c r="I108" s="12"/>
      <c r="J108" s="12"/>
      <c r="K108" s="12"/>
      <c r="L108" s="12"/>
    </row>
    <row r="109" s="108" customFormat="1" ht="49.5" customHeight="1" spans="1:12">
      <c r="A109" s="112" t="str">
        <f>'[1]Oil separator'!$A112</f>
        <v>AIR088.9</v>
      </c>
      <c r="B109" s="113" t="str">
        <f>'[1]Oil separator'!B112</f>
        <v>QCF-100 FILTER CORE</v>
      </c>
      <c r="C109" s="47"/>
      <c r="D109" s="21">
        <f>'[1]Oil separator'!D112</f>
        <v>0</v>
      </c>
      <c r="E109" s="21"/>
      <c r="F109" s="118">
        <f>'[1]Oil separator'!K112</f>
        <v>100</v>
      </c>
      <c r="G109" s="133"/>
      <c r="H109" s="12"/>
      <c r="I109" s="12"/>
      <c r="J109" s="12"/>
      <c r="K109" s="12"/>
      <c r="L109" s="12"/>
    </row>
    <row r="110" s="108" customFormat="1" ht="49.5" customHeight="1" spans="1:12">
      <c r="A110" s="112" t="str">
        <f>'[1]Oil separator'!$A113</f>
        <v>AIR088.10</v>
      </c>
      <c r="B110" s="113" t="str">
        <f>'[1]Oil separator'!B113</f>
        <v>BLR/F48 SUCTION FILTER</v>
      </c>
      <c r="C110" s="47"/>
      <c r="D110" s="21">
        <f>'[1]Oil separator'!D113</f>
        <v>0</v>
      </c>
      <c r="E110" s="21"/>
      <c r="F110" s="118">
        <f>'[1]Oil separator'!K113</f>
        <v>39.84375</v>
      </c>
      <c r="G110" s="133"/>
      <c r="H110" s="12"/>
      <c r="I110" s="12"/>
      <c r="J110" s="12"/>
      <c r="K110" s="12"/>
      <c r="L110" s="12"/>
    </row>
    <row r="111" s="108" customFormat="1" ht="78.75" customHeight="1" spans="1:12">
      <c r="A111" s="112" t="str">
        <f>'[1]Oil separator'!$A114</f>
        <v>AIR088.11</v>
      </c>
      <c r="B111" s="113" t="str">
        <f>'[1]Oil separator'!B114</f>
        <v>BITZER screw oil filter shell ZF3072 c/w 7/8" connector</v>
      </c>
      <c r="C111" s="141"/>
      <c r="D111" s="21" t="str">
        <f>'[1]Oil separator'!D114</f>
        <v>7/8"</v>
      </c>
      <c r="E111" s="21"/>
      <c r="F111" s="118">
        <f>'[1]Oil separator'!K114</f>
        <v>538.625088589653</v>
      </c>
      <c r="G111" s="133"/>
      <c r="H111" s="12"/>
      <c r="I111" s="12"/>
      <c r="J111" s="12"/>
      <c r="K111" s="12"/>
      <c r="L111" s="12"/>
    </row>
    <row r="112" s="108" customFormat="1" spans="1:12">
      <c r="A112" s="112" t="str">
        <f>'[1]Oil separator'!$A115</f>
        <v>AIR089</v>
      </c>
      <c r="B112" s="113" t="str">
        <f>'[1]Oil separator'!B115</f>
        <v>163S BURNED FILTER DRIER</v>
      </c>
      <c r="C112" s="141"/>
      <c r="D112" s="21">
        <f>'[1]Oil separator'!D115</f>
        <v>0</v>
      </c>
      <c r="E112" s="21"/>
      <c r="F112" s="118">
        <f>'[1]Oil separator'!K115</f>
        <v>45.3</v>
      </c>
      <c r="G112" s="133"/>
      <c r="H112" s="12"/>
      <c r="I112" s="12"/>
      <c r="J112" s="12"/>
      <c r="K112" s="12"/>
      <c r="L112" s="12"/>
    </row>
    <row r="113" s="108" customFormat="1" spans="1:12">
      <c r="A113" s="112" t="str">
        <f>'[1]Oil separator'!$A116</f>
        <v>AIR089.1</v>
      </c>
      <c r="B113" s="113" t="str">
        <f>'[1]Oil separator'!B116</f>
        <v>164S BURNED FILTER DRIER</v>
      </c>
      <c r="C113" s="141"/>
      <c r="D113" s="21">
        <f>'[1]Oil separator'!D116</f>
        <v>0</v>
      </c>
      <c r="E113" s="21"/>
      <c r="F113" s="118">
        <f>'[1]Oil separator'!K116</f>
        <v>46.5</v>
      </c>
      <c r="G113" s="133"/>
      <c r="H113" s="12"/>
      <c r="I113" s="12"/>
      <c r="J113" s="12"/>
      <c r="K113" s="12"/>
      <c r="L113" s="12"/>
    </row>
    <row r="114" s="108" customFormat="1" spans="1:12">
      <c r="A114" s="112" t="str">
        <f>'[1]Oil separator'!$A117</f>
        <v>AIR089.2</v>
      </c>
      <c r="B114" s="113" t="str">
        <f>'[1]Oil separator'!B117</f>
        <v>165S BURNED FILTER DRIER</v>
      </c>
      <c r="C114" s="141"/>
      <c r="D114" s="21">
        <f>'[1]Oil separator'!D117</f>
        <v>0</v>
      </c>
      <c r="E114" s="21"/>
      <c r="F114" s="118">
        <f>'[1]Oil separator'!K117</f>
        <v>47</v>
      </c>
      <c r="G114" s="133"/>
      <c r="H114" s="12"/>
      <c r="I114" s="12"/>
      <c r="J114" s="12"/>
      <c r="K114" s="12"/>
      <c r="L114" s="12"/>
    </row>
    <row r="115" s="108" customFormat="1" spans="1:12">
      <c r="A115" s="112" t="str">
        <f>'[1]Oil separator'!$A118</f>
        <v>AIR089.3</v>
      </c>
      <c r="B115" s="113" t="str">
        <f>'[1]Oil separator'!B118</f>
        <v>305S BURNED FILTER DRIER</v>
      </c>
      <c r="C115" s="141"/>
      <c r="D115" s="21">
        <f>'[1]Oil separator'!D118</f>
        <v>0</v>
      </c>
      <c r="E115" s="21"/>
      <c r="F115" s="118">
        <f>'[1]Oil separator'!K118</f>
        <v>72</v>
      </c>
      <c r="G115" s="133"/>
      <c r="H115" s="12"/>
      <c r="I115" s="12"/>
      <c r="J115" s="12"/>
      <c r="K115" s="12"/>
      <c r="L115" s="12"/>
    </row>
    <row r="116" s="108" customFormat="1" spans="1:12">
      <c r="A116" s="112" t="str">
        <f>'[1]Oil separator'!$A119</f>
        <v>AIR089.4</v>
      </c>
      <c r="B116" s="113" t="str">
        <f>'[1]Oil separator'!B119</f>
        <v>306S BURNED FILTER DRIER</v>
      </c>
      <c r="C116" s="141"/>
      <c r="D116" s="21">
        <f>'[1]Oil separator'!D119</f>
        <v>0</v>
      </c>
      <c r="E116" s="21"/>
      <c r="F116" s="118">
        <f>'[1]Oil separator'!K119</f>
        <v>73.5</v>
      </c>
      <c r="G116" s="133"/>
      <c r="H116" s="12"/>
      <c r="I116" s="12"/>
      <c r="J116" s="12"/>
      <c r="K116" s="12"/>
      <c r="L116" s="12"/>
    </row>
    <row r="117" s="108" customFormat="1" ht="49.5" customHeight="1" spans="1:12">
      <c r="A117" s="112" t="str">
        <f>'[1]Oil separator'!$A120</f>
        <v>AIR090</v>
      </c>
      <c r="B117" s="113" t="str">
        <f>'[1]Oil separator'!B120</f>
        <v>CYF-29L OIL SEPARATOR </v>
      </c>
      <c r="C117" s="141" t="s">
        <v>629</v>
      </c>
      <c r="D117" s="20" t="str">
        <f>'[1]Oil separator'!D120</f>
        <v>15/8" (30hp-40hp) c/w heater &amp; optical level switch</v>
      </c>
      <c r="E117" s="21"/>
      <c r="F117" s="118">
        <f>'[1]Oil separator'!K120</f>
        <v>1531.12449799197</v>
      </c>
      <c r="G117" s="105"/>
      <c r="H117" s="12"/>
      <c r="I117" s="12"/>
      <c r="J117" s="12"/>
      <c r="K117" s="12"/>
      <c r="L117" s="12"/>
    </row>
    <row r="118" ht="53.25" customHeight="1" spans="1:12">
      <c r="A118" s="112" t="str">
        <f>'[1]Oil separator'!$A121</f>
        <v>AIR090.1</v>
      </c>
      <c r="B118" s="113" t="str">
        <f>'[1]Oil separator'!B121</f>
        <v>CYF-40L OIL SEPARATOR </v>
      </c>
      <c r="C118" s="142"/>
      <c r="D118" s="20" t="str">
        <f>'[1]Oil separator'!D121</f>
        <v>15/8" (40hp-50hp) c/w heater &amp; optical level switch</v>
      </c>
      <c r="E118" s="21"/>
      <c r="F118" s="118">
        <f>'[1]Oil separator'!K121</f>
        <v>3325.80321285141</v>
      </c>
      <c r="G118" s="106"/>
      <c r="H118" s="134"/>
      <c r="I118" s="134"/>
      <c r="J118" s="134"/>
      <c r="K118" s="134"/>
      <c r="L118" s="134"/>
    </row>
    <row r="119" ht="53.25" customHeight="1" spans="1:12">
      <c r="A119" s="112" t="str">
        <f>'[1]Oil separator'!$A122</f>
        <v>AIR090.2</v>
      </c>
      <c r="B119" s="113" t="str">
        <f>'[1]Oil separator'!B122</f>
        <v>CYF-60L OIL SEPARATOR </v>
      </c>
      <c r="C119" s="142"/>
      <c r="D119" s="20" t="str">
        <f>'[1]Oil separator'!D122</f>
        <v>21/8" (60hp-80hp) c/w heater &amp; optical level switch</v>
      </c>
      <c r="E119" s="21"/>
      <c r="F119" s="118">
        <f>'[1]Oil separator'!K122</f>
        <v>3576.80722891566</v>
      </c>
      <c r="G119" s="106"/>
      <c r="H119" s="134"/>
      <c r="I119" s="134"/>
      <c r="J119" s="134"/>
      <c r="K119" s="134"/>
      <c r="L119" s="134"/>
    </row>
    <row r="120" ht="53.25" customHeight="1" spans="1:12">
      <c r="A120" s="112" t="str">
        <f>'[1]Oil separator'!$A123</f>
        <v>AIR090.3</v>
      </c>
      <c r="B120" s="113" t="str">
        <f>'[1]Oil separator'!B123</f>
        <v>CYF-90L OIL SEPARATOR </v>
      </c>
      <c r="C120" s="143"/>
      <c r="D120" s="20" t="str">
        <f>'[1]Oil separator'!D123</f>
        <v>21/8" (90hp-125hp) c/w heater &amp; optical level switch</v>
      </c>
      <c r="E120" s="21"/>
      <c r="F120" s="118">
        <f>'[1]Oil separator'!K123</f>
        <v>3062.24899598394</v>
      </c>
      <c r="G120" s="107"/>
      <c r="H120" s="134"/>
      <c r="I120" s="134"/>
      <c r="J120" s="134"/>
      <c r="K120" s="134"/>
      <c r="L120" s="134"/>
    </row>
    <row r="121" ht="54" customHeight="1" spans="1:12">
      <c r="A121" s="112" t="str">
        <f>'[1]Oil separator'!$A124</f>
        <v>AIR091</v>
      </c>
      <c r="B121" s="113" t="str">
        <f>'[1]Oil separator'!B124</f>
        <v>Oil level regulator 5500-03205 </v>
      </c>
      <c r="C121" s="47" t="s">
        <v>630</v>
      </c>
      <c r="D121" s="21">
        <f>'[1]Oil separator'!D124</f>
        <v>0</v>
      </c>
      <c r="E121" s="21"/>
      <c r="F121" s="118">
        <f>'[1]Oil separator'!K124</f>
        <v>300</v>
      </c>
      <c r="G121" s="134"/>
      <c r="H121" s="134"/>
      <c r="I121" s="134"/>
      <c r="J121" s="134"/>
      <c r="K121" s="134"/>
      <c r="L121" s="134"/>
    </row>
    <row r="122" ht="52.5" customHeight="1" spans="1:12">
      <c r="A122" s="112" t="str">
        <f>'[1]Oil separator'!$A125</f>
        <v>AIR092</v>
      </c>
      <c r="B122" s="113" t="str">
        <f>'[1]Oil separator'!B125</f>
        <v>FSP-02 Oil level adapter (4fc - 4cc)</v>
      </c>
      <c r="C122" s="73" t="s">
        <v>631</v>
      </c>
      <c r="D122" s="21">
        <f>'[1]Oil separator'!D125</f>
        <v>0</v>
      </c>
      <c r="E122" s="21"/>
      <c r="F122" s="118">
        <f>'[1]Oil separator'!K125</f>
        <v>97.1628449280995</v>
      </c>
      <c r="G122" s="105"/>
      <c r="H122" s="134"/>
      <c r="I122" s="134"/>
      <c r="J122" s="134"/>
      <c r="K122" s="134"/>
      <c r="L122" s="134"/>
    </row>
    <row r="123" ht="52.5" customHeight="1" spans="1:12">
      <c r="A123" s="112" t="str">
        <f>'[1]Oil separator'!$A126</f>
        <v>AIR092.1</v>
      </c>
      <c r="B123" s="113" t="str">
        <f>'[1]Oil separator'!B126</f>
        <v>FSP-04 Oil level adapter (10hp-15hp sanyo)</v>
      </c>
      <c r="C123" s="47" t="s">
        <v>632</v>
      </c>
      <c r="D123" s="21">
        <f>'[1]Oil separator'!D126</f>
        <v>0</v>
      </c>
      <c r="E123" s="21"/>
      <c r="F123" s="118">
        <f>'[1]Oil separator'!K126</f>
        <v>102.714</v>
      </c>
      <c r="G123" s="106"/>
      <c r="H123" s="134"/>
      <c r="I123" s="134"/>
      <c r="J123" s="134"/>
      <c r="K123" s="134"/>
      <c r="L123" s="134"/>
    </row>
    <row r="124" ht="52.5" customHeight="1" spans="1:12">
      <c r="A124" s="112" t="str">
        <f>'[1]Oil separator'!$A127</f>
        <v>AIR092.2</v>
      </c>
      <c r="B124" s="113" t="str">
        <f>'[1]Oil separator'!B127</f>
        <v>FSP-05 Oil level adapter (Copeland scroll)</v>
      </c>
      <c r="C124" s="47" t="s">
        <v>633</v>
      </c>
      <c r="D124" s="21">
        <f>'[1]Oil separator'!D127</f>
        <v>0</v>
      </c>
      <c r="E124" s="21"/>
      <c r="F124" s="118">
        <f>'[1]Oil separator'!K127</f>
        <v>102.714</v>
      </c>
      <c r="G124" s="107"/>
      <c r="H124" s="134"/>
      <c r="I124" s="134"/>
      <c r="J124" s="134"/>
      <c r="K124" s="134"/>
      <c r="L124" s="134"/>
    </row>
    <row r="125" ht="20.45" customHeight="1" spans="1:12">
      <c r="A125" s="112" t="e">
        <f>'[1]Oil separator'!#REF!</f>
        <v>#REF!</v>
      </c>
      <c r="B125" s="113" t="e">
        <f>'[1]Oil separator'!#REF!</f>
        <v>#REF!</v>
      </c>
      <c r="C125" s="144" t="s">
        <v>634</v>
      </c>
      <c r="D125" s="21" t="e">
        <f>'[1]Oil separator'!#REF!</f>
        <v>#REF!</v>
      </c>
      <c r="E125" s="21"/>
      <c r="F125" s="118" t="e">
        <f>'[1]Oil separator'!#REF!</f>
        <v>#REF!</v>
      </c>
      <c r="G125" s="105"/>
      <c r="H125" s="134"/>
      <c r="I125" s="134"/>
      <c r="J125" s="134"/>
      <c r="K125" s="134"/>
      <c r="L125" s="134"/>
    </row>
    <row r="126" ht="20.45" customHeight="1" spans="1:12">
      <c r="A126" s="112" t="str">
        <f>'[1]Oil separator'!$A128</f>
        <v>AIR094</v>
      </c>
      <c r="B126" s="113" t="str">
        <f>'[1]Oil separator'!B128</f>
        <v>FCV-30</v>
      </c>
      <c r="C126" s="145"/>
      <c r="D126" s="21" t="str">
        <f>'[1]Oil separator'!D128</f>
        <v>30psi</v>
      </c>
      <c r="E126" s="21"/>
      <c r="F126" s="118">
        <f>'[1]Oil separator'!K128</f>
        <v>105.4</v>
      </c>
      <c r="G126" s="106"/>
      <c r="H126" s="134"/>
      <c r="I126" s="134"/>
      <c r="J126" s="134"/>
      <c r="K126" s="134"/>
      <c r="L126" s="134"/>
    </row>
    <row r="127" ht="20.45" customHeight="1" spans="1:12">
      <c r="A127" s="112" t="str">
        <f>'[1]Oil separator'!$A129</f>
        <v>AIR095</v>
      </c>
      <c r="B127" s="113" t="str">
        <f>'[1]Oil separator'!B129</f>
        <v>F-S1 (vertical)</v>
      </c>
      <c r="C127" s="144" t="s">
        <v>635</v>
      </c>
      <c r="D127" s="21" t="str">
        <f>'[1]Oil separator'!D129</f>
        <v>1/4"</v>
      </c>
      <c r="E127" s="21"/>
      <c r="F127" s="118">
        <f>'[1]Oil separator'!K129</f>
        <v>23.9512265931195</v>
      </c>
      <c r="G127" s="133"/>
      <c r="H127" s="134"/>
      <c r="I127" s="134"/>
      <c r="J127" s="134"/>
      <c r="K127" s="134"/>
      <c r="L127" s="134"/>
    </row>
    <row r="128" ht="20.45" customHeight="1" spans="1:12">
      <c r="A128" s="112" t="e">
        <f>'[1]Oil separator'!#REF!</f>
        <v>#REF!</v>
      </c>
      <c r="B128" s="113" t="e">
        <f>'[1]Oil separator'!#REF!</f>
        <v>#REF!</v>
      </c>
      <c r="C128" s="146"/>
      <c r="D128" s="21" t="e">
        <f>'[1]Oil separator'!#REF!</f>
        <v>#REF!</v>
      </c>
      <c r="E128" s="21"/>
      <c r="F128" s="118" t="e">
        <f>'[1]Oil separator'!#REF!</f>
        <v>#REF!</v>
      </c>
      <c r="G128" s="133"/>
      <c r="H128" s="134"/>
      <c r="I128" s="134"/>
      <c r="J128" s="134"/>
      <c r="K128" s="134"/>
      <c r="L128" s="134"/>
    </row>
    <row r="129" ht="20.45" customHeight="1" spans="1:12">
      <c r="A129" s="112" t="str">
        <f>'[1]Oil separator'!$A130</f>
        <v>AIR097</v>
      </c>
      <c r="B129" s="113" t="str">
        <f>'[1]Oil separator'!B130</f>
        <v>F-S3 (vertical)</v>
      </c>
      <c r="C129" s="146"/>
      <c r="D129" s="21" t="str">
        <f>'[1]Oil separator'!D130</f>
        <v>3/8"</v>
      </c>
      <c r="E129" s="21"/>
      <c r="F129" s="118">
        <f>'[1]Oil separator'!K130</f>
        <v>23.9512265931195</v>
      </c>
      <c r="G129" s="133"/>
      <c r="H129" s="134"/>
      <c r="I129" s="134"/>
      <c r="J129" s="134"/>
      <c r="K129" s="134"/>
      <c r="L129" s="134"/>
    </row>
    <row r="130" ht="20.45" customHeight="1" spans="1:12">
      <c r="A130" s="112" t="e">
        <f>'[1]Oil separator'!#REF!</f>
        <v>#REF!</v>
      </c>
      <c r="B130" s="113" t="e">
        <f>'[1]Oil separator'!#REF!</f>
        <v>#REF!</v>
      </c>
      <c r="C130" s="145"/>
      <c r="D130" s="21" t="e">
        <f>'[1]Oil separator'!#REF!</f>
        <v>#REF!</v>
      </c>
      <c r="E130" s="21"/>
      <c r="F130" s="118" t="e">
        <f>'[1]Oil separator'!#REF!</f>
        <v>#REF!</v>
      </c>
      <c r="G130" s="133"/>
      <c r="H130" s="134"/>
      <c r="I130" s="134"/>
      <c r="J130" s="134"/>
      <c r="K130" s="134"/>
      <c r="L130" s="134"/>
    </row>
    <row r="131" spans="1:12">
      <c r="A131" s="112" t="str">
        <f>'[1]Oil separator'!$A131</f>
        <v>AIR099</v>
      </c>
      <c r="B131" s="113" t="str">
        <f>'[1]Oil separator'!B131</f>
        <v>ZHJT01</v>
      </c>
      <c r="C131" s="147" t="s">
        <v>636</v>
      </c>
      <c r="D131" s="21">
        <f>'[1]Oil separator'!D131</f>
        <v>0</v>
      </c>
      <c r="E131" s="21"/>
      <c r="F131" s="118">
        <f>'[1]Oil separator'!K131</f>
        <v>10.019375</v>
      </c>
      <c r="G131" s="133"/>
      <c r="H131" s="134"/>
      <c r="I131" s="134"/>
      <c r="J131" s="134"/>
      <c r="K131" s="134"/>
      <c r="L131" s="134"/>
    </row>
    <row r="132" spans="1:12">
      <c r="A132" s="112" t="str">
        <f>'[1]Oil separator'!$A132</f>
        <v>AIR100</v>
      </c>
      <c r="B132" s="113" t="str">
        <f>'[1]Oil separator'!B132</f>
        <v>ZHJT02</v>
      </c>
      <c r="C132" s="147" t="s">
        <v>637</v>
      </c>
      <c r="D132" s="21">
        <f>'[1]Oil separator'!D132</f>
        <v>0</v>
      </c>
      <c r="E132" s="21"/>
      <c r="F132" s="118">
        <f>'[1]Oil separator'!K132</f>
        <v>11.8114583333333</v>
      </c>
      <c r="G132" s="133"/>
      <c r="H132" s="134"/>
      <c r="I132" s="134"/>
      <c r="J132" s="134"/>
      <c r="K132" s="134"/>
      <c r="L132" s="134"/>
    </row>
    <row r="133" spans="1:12">
      <c r="A133" s="112" t="str">
        <f>'[1]Oil separator'!$A133</f>
        <v>AIR101</v>
      </c>
      <c r="B133" s="113" t="str">
        <f>'[1]Oil separator'!B133</f>
        <v>ZHJT03</v>
      </c>
      <c r="C133" s="147" t="s">
        <v>638</v>
      </c>
      <c r="D133" s="21">
        <f>'[1]Oil separator'!D133</f>
        <v>0</v>
      </c>
      <c r="E133" s="21"/>
      <c r="F133" s="118">
        <f>'[1]Oil separator'!K133</f>
        <v>14.17375</v>
      </c>
      <c r="G133" s="133"/>
      <c r="H133" s="134"/>
      <c r="I133" s="134"/>
      <c r="J133" s="134"/>
      <c r="K133" s="134"/>
      <c r="L133" s="134"/>
    </row>
    <row r="134" spans="1:12">
      <c r="A134" s="112" t="str">
        <f>'[1]Oil separator'!$A134</f>
        <v>AIR102</v>
      </c>
      <c r="B134" s="113" t="str">
        <f>'[1]Oil separator'!B134</f>
        <v>ZHJT04</v>
      </c>
      <c r="C134" s="147" t="s">
        <v>639</v>
      </c>
      <c r="D134" s="21">
        <f>'[1]Oil separator'!D134</f>
        <v>0</v>
      </c>
      <c r="E134" s="21"/>
      <c r="F134" s="118">
        <f>'[1]Oil separator'!K134</f>
        <v>17.7579166666667</v>
      </c>
      <c r="G134" s="133"/>
      <c r="H134" s="134"/>
      <c r="I134" s="134"/>
      <c r="J134" s="134"/>
      <c r="K134" s="134"/>
      <c r="L134" s="134"/>
    </row>
    <row r="135" spans="1:12">
      <c r="A135" s="112" t="str">
        <f>'[1]Oil separator'!$A135</f>
        <v>AIR103</v>
      </c>
      <c r="B135" s="113" t="str">
        <f>'[1]Oil separator'!B135</f>
        <v>JT01 (1/4") NUT FITTING</v>
      </c>
      <c r="C135" s="147"/>
      <c r="D135" s="21">
        <f>'[1]Oil separator'!D135</f>
        <v>0</v>
      </c>
      <c r="E135" s="21"/>
      <c r="F135" s="118">
        <f>'[1]Oil separator'!K135</f>
        <v>3.93518518518519</v>
      </c>
      <c r="G135" s="105"/>
      <c r="H135" s="134"/>
      <c r="I135" s="134"/>
      <c r="J135" s="134"/>
      <c r="K135" s="134"/>
      <c r="L135" s="134"/>
    </row>
    <row r="136" spans="1:12">
      <c r="A136" s="112" t="str">
        <f>'[1]Oil separator'!$A136</f>
        <v>AIR103.1</v>
      </c>
      <c r="B136" s="113" t="str">
        <f>'[1]Oil separator'!B136</f>
        <v>JT02 (3/8") NUT FITTING</v>
      </c>
      <c r="C136" s="147"/>
      <c r="D136" s="21">
        <f>'[1]Oil separator'!D136</f>
        <v>0</v>
      </c>
      <c r="E136" s="21"/>
      <c r="F136" s="118">
        <f>'[1]Oil separator'!K136</f>
        <v>6.68981481481481</v>
      </c>
      <c r="G136" s="106"/>
      <c r="H136" s="134"/>
      <c r="I136" s="134"/>
      <c r="J136" s="134"/>
      <c r="K136" s="134"/>
      <c r="L136" s="134"/>
    </row>
    <row r="137" spans="1:12">
      <c r="A137" s="112" t="str">
        <f>'[1]Oil separator'!$A137</f>
        <v>AIR103.2</v>
      </c>
      <c r="B137" s="113" t="str">
        <f>'[1]Oil separator'!B137</f>
        <v>JT03 (1/2") NUT FITTING</v>
      </c>
      <c r="C137" s="147"/>
      <c r="D137" s="21">
        <f>'[1]Oil separator'!D137</f>
        <v>0</v>
      </c>
      <c r="E137" s="21"/>
      <c r="F137" s="118">
        <f>'[1]Oil separator'!K137</f>
        <v>7.87037037037037</v>
      </c>
      <c r="G137" s="106"/>
      <c r="H137" s="134"/>
      <c r="I137" s="134"/>
      <c r="J137" s="134"/>
      <c r="K137" s="134"/>
      <c r="L137" s="134"/>
    </row>
    <row r="138" spans="1:12">
      <c r="A138" s="112" t="str">
        <f>'[1]Oil separator'!$A138</f>
        <v>AIR103.3</v>
      </c>
      <c r="B138" s="113" t="str">
        <f>'[1]Oil separator'!B138</f>
        <v>JT04 (5/8") NUT FITTING</v>
      </c>
      <c r="C138" s="147"/>
      <c r="D138" s="21">
        <f>'[1]Oil separator'!D138</f>
        <v>0</v>
      </c>
      <c r="E138" s="21"/>
      <c r="F138" s="118">
        <f>'[1]Oil separator'!K138</f>
        <v>11.0185185185185</v>
      </c>
      <c r="G138" s="107"/>
      <c r="H138" s="134"/>
      <c r="I138" s="134"/>
      <c r="J138" s="134"/>
      <c r="K138" s="134"/>
      <c r="L138" s="134"/>
    </row>
    <row r="139" ht="40.5" customHeight="1" spans="1:12">
      <c r="A139" s="112" t="str">
        <f>'[1]Oil separator'!$A139</f>
        <v>AIR104</v>
      </c>
      <c r="B139" s="113" t="str">
        <f>'[1]Oil separator'!B139</f>
        <v>GPF45-060-11 (6L/MIN)</v>
      </c>
      <c r="C139" s="73" t="s">
        <v>640</v>
      </c>
      <c r="D139" s="21" t="str">
        <f>'[1]Oil separator'!D139</f>
        <v>Oil-flow relay                                </v>
      </c>
      <c r="E139" s="21"/>
      <c r="F139" s="118">
        <f>'[1]Oil separator'!K139</f>
        <v>669.344042838019</v>
      </c>
      <c r="G139" s="133"/>
      <c r="H139" s="134"/>
      <c r="I139" s="134"/>
      <c r="J139" s="134"/>
      <c r="K139" s="134"/>
      <c r="L139" s="134"/>
    </row>
    <row r="140" ht="40.5" customHeight="1" spans="1:12">
      <c r="A140" s="112" t="str">
        <f>'[1]Oil separator'!$A140</f>
        <v>AIR105</v>
      </c>
      <c r="B140" s="113" t="str">
        <f>'[1]Oil separator'!B140</f>
        <v>GPF45-100-11 (10L/MIN)</v>
      </c>
      <c r="C140" s="73" t="s">
        <v>641</v>
      </c>
      <c r="D140" s="21" t="str">
        <f>'[1]Oil separator'!D140</f>
        <v>Oil-flow relay                                </v>
      </c>
      <c r="E140" s="21"/>
      <c r="F140" s="118">
        <f>'[1]Oil separator'!K140</f>
        <v>669.344042838019</v>
      </c>
      <c r="G140" s="133"/>
      <c r="H140" s="134"/>
      <c r="I140" s="134"/>
      <c r="J140" s="134"/>
      <c r="K140" s="134"/>
      <c r="L140" s="134"/>
    </row>
    <row r="141" ht="28.5" customHeight="1" spans="1:12">
      <c r="A141" s="112" t="str">
        <f>'[1]Oil separator'!$A141</f>
        <v>AIR106</v>
      </c>
      <c r="B141" s="113" t="str">
        <f>'[1]Oil separator'!B141</f>
        <v>Oil flow connector 5/8"</v>
      </c>
      <c r="C141" s="73" t="s">
        <v>642</v>
      </c>
      <c r="D141" s="21">
        <f>'[1]Oil separator'!D141</f>
        <v>0</v>
      </c>
      <c r="E141" s="21"/>
      <c r="F141" s="118">
        <f>'[1]Oil separator'!K141</f>
        <v>47.0632530120482</v>
      </c>
      <c r="G141" s="133"/>
      <c r="H141" s="134"/>
      <c r="I141" s="134"/>
      <c r="J141" s="134"/>
      <c r="K141" s="134"/>
      <c r="L141" s="134"/>
    </row>
    <row r="142" ht="27.75" customHeight="1" spans="1:12">
      <c r="A142" s="112" t="str">
        <f>'[1]Oil separator'!$A142</f>
        <v>AIR107</v>
      </c>
      <c r="B142" s="113" t="str">
        <f>'[1]Oil separator'!B142</f>
        <v>Oil flow connector 7/8"</v>
      </c>
      <c r="C142" s="73" t="s">
        <v>643</v>
      </c>
      <c r="D142" s="21">
        <f>'[1]Oil separator'!D142</f>
        <v>0</v>
      </c>
      <c r="E142" s="21"/>
      <c r="F142" s="118">
        <f>'[1]Oil separator'!K142</f>
        <v>50.2008032128514</v>
      </c>
      <c r="G142" s="133"/>
      <c r="H142" s="134"/>
      <c r="I142" s="134"/>
      <c r="J142" s="134"/>
      <c r="K142" s="134"/>
      <c r="L142" s="134"/>
    </row>
    <row r="143" ht="28.5" customHeight="1" spans="1:12">
      <c r="A143" s="112" t="str">
        <f>'[1]Oil separator'!$A143</f>
        <v>AIR108</v>
      </c>
      <c r="B143" s="113" t="str">
        <f>'[1]Oil separator'!B143</f>
        <v>OUT69 Y( 4.5k ,AC110-230V)（Used for Refcomp screw) </v>
      </c>
      <c r="C143" s="148" t="s">
        <v>644</v>
      </c>
      <c r="D143" s="21">
        <f>'[1]Oil separator'!D143</f>
        <v>0</v>
      </c>
      <c r="E143" s="21"/>
      <c r="F143" s="118">
        <f>'[1]Oil separator'!K143</f>
        <v>813.253012048193</v>
      </c>
      <c r="G143" s="105"/>
      <c r="H143" s="134"/>
      <c r="I143" s="134"/>
      <c r="J143" s="134"/>
      <c r="K143" s="134"/>
      <c r="L143" s="134"/>
    </row>
    <row r="144" ht="28.5" customHeight="1" spans="1:12">
      <c r="A144" s="112" t="str">
        <f>'[1]Oil separator'!$A144</f>
        <v>AIR109</v>
      </c>
      <c r="B144" s="113" t="str">
        <f>'[1]Oil separator'!B144</f>
        <v>OUT69 Y( 11.4k ,AC110-230V)（Used for Refcomp screw) </v>
      </c>
      <c r="C144" s="149"/>
      <c r="D144" s="21">
        <f>'[1]Oil separator'!D144</f>
        <v>0</v>
      </c>
      <c r="E144" s="21"/>
      <c r="F144" s="118">
        <f>'[1]Oil separator'!K144</f>
        <v>813.253012048193</v>
      </c>
      <c r="G144" s="107"/>
      <c r="H144" s="134"/>
      <c r="I144" s="134"/>
      <c r="J144" s="134"/>
      <c r="K144" s="134"/>
      <c r="L144" s="134"/>
    </row>
    <row r="145" ht="54.75" customHeight="1" spans="1:12">
      <c r="A145" s="112" t="str">
        <f>'[1]Oil separator'!$A145</f>
        <v>AIR110</v>
      </c>
      <c r="B145" s="113" t="str">
        <f>'[1]Oil separator'!B145</f>
        <v>SE-E1(115/230VAC,Dual supply)(Used fro bitzer screw)</v>
      </c>
      <c r="C145" s="150" t="s">
        <v>645</v>
      </c>
      <c r="D145" s="21">
        <f>'[1]Oil separator'!D145</f>
        <v>0</v>
      </c>
      <c r="E145" s="21"/>
      <c r="F145" s="118">
        <f>'[1]Oil separator'!K145</f>
        <v>686.746987951807</v>
      </c>
      <c r="G145" s="134"/>
      <c r="H145" s="134"/>
      <c r="I145" s="134"/>
      <c r="J145" s="134"/>
      <c r="K145" s="134"/>
      <c r="L145" s="134"/>
    </row>
    <row r="146" ht="29.25" customHeight="1" spans="1:12">
      <c r="A146" s="112" t="str">
        <f>'[1]Oil separator'!$A146</f>
        <v>AIR111</v>
      </c>
      <c r="B146" s="113" t="str">
        <f>'[1]Oil separator'!B146</f>
        <v>OUT571 (AC110-230V,Dual supply) DP-II</v>
      </c>
      <c r="C146" s="58" t="s">
        <v>646</v>
      </c>
      <c r="D146" s="21" t="str">
        <f>'[1]Oil separator'!D146</f>
        <v>Include: Machine Head(0.65bar/M20x1.5)</v>
      </c>
      <c r="E146" s="21"/>
      <c r="F146" s="118">
        <f>'[1]Oil separator'!K146</f>
        <v>399.397590361446</v>
      </c>
      <c r="G146" s="133"/>
      <c r="H146" s="134"/>
      <c r="I146" s="134"/>
      <c r="J146" s="134"/>
      <c r="K146" s="134"/>
      <c r="L146" s="134"/>
    </row>
    <row r="147" ht="27.75" customHeight="1" spans="1:12">
      <c r="A147" s="112" t="str">
        <f>'[1]Oil separator'!$A147</f>
        <v>AIR112</v>
      </c>
      <c r="B147" s="113" t="str">
        <f>'[1]Oil separator'!B147</f>
        <v>INT276 LC Kriwan delta p II</v>
      </c>
      <c r="C147" s="60"/>
      <c r="D147" s="21" t="str">
        <f>'[1]Oil separator'!D147</f>
        <v>INT276 LC oil level monitoring</v>
      </c>
      <c r="E147" s="21"/>
      <c r="F147" s="118" t="str">
        <f>'[1]Oil separator'!K147</f>
        <v>~</v>
      </c>
      <c r="G147" s="133"/>
      <c r="H147" s="134"/>
      <c r="I147" s="134"/>
      <c r="J147" s="134"/>
      <c r="K147" s="134"/>
      <c r="L147" s="134"/>
    </row>
    <row r="148" ht="26.25" customHeight="1" spans="1:12">
      <c r="A148" s="112" t="str">
        <f>'[1]Oil separator'!$A148</f>
        <v>AIR113</v>
      </c>
      <c r="B148" s="113" t="str">
        <f>'[1]Oil separator'!B148</f>
        <v>OLC-276 (115/230,Dual supply)</v>
      </c>
      <c r="C148" s="151" t="s">
        <v>647</v>
      </c>
      <c r="D148" s="152" t="str">
        <f>'[1]Oil separator'!D148</f>
        <v>Include: M20x1.5 (Monitoring glass prism  )                                                           </v>
      </c>
      <c r="E148" s="13"/>
      <c r="F148" s="118">
        <f>'[1]Oil separator'!K148</f>
        <v>271.084337349398</v>
      </c>
      <c r="G148" s="105"/>
      <c r="H148" s="134"/>
      <c r="I148" s="134"/>
      <c r="J148" s="134"/>
      <c r="K148" s="134"/>
      <c r="L148" s="134"/>
    </row>
    <row r="149" ht="44.25" customHeight="1" spans="1:12">
      <c r="A149" s="112" t="str">
        <f>'[1]Oil separator'!$A149</f>
        <v>AIR114</v>
      </c>
      <c r="B149" s="113" t="str">
        <f>'[1]Oil separator'!B149</f>
        <v>OLC-278 (115/230,Dual supply)</v>
      </c>
      <c r="C149" s="151" t="s">
        <v>647</v>
      </c>
      <c r="D149" s="152" t="str">
        <f>'[1]Oil separator'!D149</f>
        <v>Include: M20x1.5 (Monitoring glass prism  )                                                           </v>
      </c>
      <c r="E149" s="13"/>
      <c r="F149" s="118">
        <f>'[1]Oil separator'!K149</f>
        <v>306</v>
      </c>
      <c r="G149" s="107"/>
      <c r="H149" s="134"/>
      <c r="I149" s="134"/>
      <c r="J149" s="134"/>
      <c r="K149" s="134"/>
      <c r="L149" s="134"/>
    </row>
    <row r="150" ht="58.5" customHeight="1" spans="1:12">
      <c r="A150" s="112" t="str">
        <f>'[1]Oil separator'!$A150</f>
        <v>AIR115</v>
      </c>
      <c r="B150" s="113" t="str">
        <f>'[1]Oil separator'!B150</f>
        <v>OUT280 (AC230V)</v>
      </c>
      <c r="C150" s="150" t="s">
        <v>648</v>
      </c>
      <c r="D150" s="21">
        <f>'[1]Oil separator'!D150</f>
        <v>0</v>
      </c>
      <c r="E150" s="21"/>
      <c r="F150" s="118">
        <f>'[1]Oil separator'!K150</f>
        <v>604.60021905805</v>
      </c>
      <c r="G150" s="134"/>
      <c r="H150" s="134"/>
      <c r="I150" s="134"/>
      <c r="J150" s="134"/>
      <c r="K150" s="134"/>
      <c r="L150" s="134"/>
    </row>
    <row r="151" ht="58.5" customHeight="1" spans="1:12">
      <c r="A151" s="112" t="str">
        <f>'[1]Oil separator'!$A151</f>
        <v>AIR116</v>
      </c>
      <c r="B151" s="113" t="str">
        <f>'[1]Oil separator'!B151</f>
        <v>OUT680A-12/F34</v>
      </c>
      <c r="C151" s="150" t="s">
        <v>649</v>
      </c>
      <c r="D151" s="21">
        <f>'[1]Oil separator'!D151</f>
        <v>0</v>
      </c>
      <c r="E151" s="21"/>
      <c r="F151" s="118">
        <f>'[1]Oil separator'!K151</f>
        <v>900.328587075575</v>
      </c>
      <c r="G151" s="105"/>
      <c r="H151" s="134"/>
      <c r="I151" s="134"/>
      <c r="J151" s="134"/>
      <c r="K151" s="134"/>
      <c r="L151" s="134"/>
    </row>
    <row r="152" ht="58.5" customHeight="1" spans="1:12">
      <c r="A152" s="112" t="str">
        <f>'[1]Oil separator'!$A152</f>
        <v>AIR116.1</v>
      </c>
      <c r="B152" s="113" t="str">
        <f>'[1]Oil separator'!B152</f>
        <v>OUT680A-12/114</v>
      </c>
      <c r="C152" s="150" t="s">
        <v>650</v>
      </c>
      <c r="D152" s="21">
        <f>'[1]Oil separator'!D152</f>
        <v>0</v>
      </c>
      <c r="E152" s="21"/>
      <c r="F152" s="118">
        <f>'[1]Oil separator'!K152</f>
        <v>985.761226725082</v>
      </c>
      <c r="G152" s="107"/>
      <c r="H152" s="134"/>
      <c r="I152" s="134"/>
      <c r="J152" s="134"/>
      <c r="K152" s="134"/>
      <c r="L152" s="134"/>
    </row>
    <row r="153" ht="83.25" customHeight="1" spans="1:12">
      <c r="A153" s="112" t="str">
        <f>'[1]Oil separator'!$A153</f>
        <v>AIR116.2</v>
      </c>
      <c r="B153" s="113" t="str">
        <f>'[1]Oil separator'!B153</f>
        <v>GPF4710</v>
      </c>
      <c r="C153" s="150" t="s">
        <v>648</v>
      </c>
      <c r="D153" s="21">
        <f>'[1]Oil separator'!D153</f>
        <v>0</v>
      </c>
      <c r="E153" s="21"/>
      <c r="F153" s="118">
        <f>'[1]Oil separator'!K153</f>
        <v>1445.78313253012</v>
      </c>
      <c r="G153" s="134"/>
      <c r="H153" s="134"/>
      <c r="I153" s="134"/>
      <c r="J153" s="134"/>
      <c r="K153" s="134"/>
      <c r="L153" s="134"/>
    </row>
    <row r="154" ht="58.5" customHeight="1" spans="1:12">
      <c r="A154" s="112" t="str">
        <f>'[1]Oil separator'!$A154</f>
        <v>AIR116.3</v>
      </c>
      <c r="B154" s="113" t="str">
        <f>'[1]Oil separator'!B154</f>
        <v>GDP20R</v>
      </c>
      <c r="C154" s="150" t="s">
        <v>648</v>
      </c>
      <c r="D154" s="21">
        <f>'[1]Oil separator'!D154</f>
        <v>0</v>
      </c>
      <c r="E154" s="21"/>
      <c r="F154" s="118">
        <f>'[1]Oil separator'!K154</f>
        <v>939.759036144578</v>
      </c>
      <c r="G154" s="134"/>
      <c r="H154" s="134"/>
      <c r="I154" s="134"/>
      <c r="J154" s="134"/>
      <c r="K154" s="134"/>
      <c r="L154" s="134"/>
    </row>
    <row r="155" ht="58.5" customHeight="1" spans="1:12">
      <c r="A155" s="112" t="str">
        <f>'[1]Oil separator'!$A155</f>
        <v>AIR116.4</v>
      </c>
      <c r="B155" s="113" t="str">
        <f>'[1]Oil separator'!B155</f>
        <v>PTC110 (02D512S46)</v>
      </c>
      <c r="C155" s="150" t="s">
        <v>648</v>
      </c>
      <c r="D155" s="21">
        <f>'[1]Oil separator'!D155</f>
        <v>0</v>
      </c>
      <c r="E155" s="21"/>
      <c r="F155" s="118">
        <f>'[1]Oil separator'!K155</f>
        <v>234.939759036145</v>
      </c>
      <c r="G155" s="105"/>
      <c r="H155" s="134"/>
      <c r="I155" s="134"/>
      <c r="J155" s="134"/>
      <c r="K155" s="134"/>
      <c r="L155" s="134"/>
    </row>
    <row r="156" ht="58.5" customHeight="1" spans="1:12">
      <c r="A156" s="112" t="str">
        <f>'[1]Oil separator'!$A156</f>
        <v>AIR116.5</v>
      </c>
      <c r="B156" s="113" t="str">
        <f>'[1]Oil separator'!B156</f>
        <v>PTC140 (02D512S36)</v>
      </c>
      <c r="C156" s="150" t="s">
        <v>648</v>
      </c>
      <c r="D156" s="21">
        <f>'[1]Oil separator'!D156</f>
        <v>0</v>
      </c>
      <c r="E156" s="21"/>
      <c r="F156" s="118">
        <f>'[1]Oil separator'!K156</f>
        <v>144.578313253012</v>
      </c>
      <c r="G156" s="107"/>
      <c r="H156" s="134"/>
      <c r="I156" s="134"/>
      <c r="J156" s="134"/>
      <c r="K156" s="134"/>
      <c r="L156" s="134"/>
    </row>
    <row r="157" spans="1:12">
      <c r="A157" s="112">
        <f>'[1]Oil separator'!$A157</f>
        <v>0</v>
      </c>
      <c r="B157" s="113" t="str">
        <f>'[1]Oil separator'!B157</f>
        <v>YF-45</v>
      </c>
      <c r="C157" s="153" t="s">
        <v>651</v>
      </c>
      <c r="D157" s="21" t="str">
        <f>'[1]Oil separator'!D157</f>
        <v>siu lee</v>
      </c>
      <c r="E157" s="21"/>
      <c r="F157" s="118" t="str">
        <f>'[1]Oil separator'!K157</f>
        <v>~</v>
      </c>
      <c r="G157" s="134"/>
      <c r="H157" s="134"/>
      <c r="I157" s="134"/>
      <c r="J157" s="134"/>
      <c r="K157" s="134"/>
      <c r="L157" s="134"/>
    </row>
    <row r="158" spans="1:12">
      <c r="A158" s="112">
        <f>'[1]Oil separator'!$A158</f>
        <v>0</v>
      </c>
      <c r="B158" s="113" t="str">
        <f>'[1]Oil separator'!B158</f>
        <v>OC12S6</v>
      </c>
      <c r="C158" s="153" t="s">
        <v>652</v>
      </c>
      <c r="D158" s="21" t="str">
        <f>'[1]Oil separator'!D158</f>
        <v>siu lee</v>
      </c>
      <c r="E158" s="21"/>
      <c r="F158" s="118" t="str">
        <f>'[1]Oil separator'!K158</f>
        <v>~</v>
      </c>
      <c r="G158" s="134"/>
      <c r="H158" s="134"/>
      <c r="I158" s="134"/>
      <c r="J158" s="134"/>
      <c r="K158" s="134"/>
      <c r="L158" s="134"/>
    </row>
    <row r="159" spans="1:12">
      <c r="A159" s="112" t="str">
        <f>'[1]Oil separator'!$A159</f>
        <v>AIR118</v>
      </c>
      <c r="B159" s="113" t="str">
        <f>'[1]Oil separator'!B159</f>
        <v>CM-2203</v>
      </c>
      <c r="C159" s="154" t="s">
        <v>653</v>
      </c>
      <c r="D159" s="21" t="str">
        <f>'[1]Oil separator'!D159</f>
        <v>3/8"</v>
      </c>
      <c r="E159" s="21"/>
      <c r="F159" s="118">
        <f>'[1]Oil separator'!K159</f>
        <v>83.64</v>
      </c>
      <c r="G159" s="133"/>
      <c r="H159" s="134"/>
      <c r="I159" s="134"/>
      <c r="J159" s="134"/>
      <c r="K159" s="134"/>
      <c r="L159" s="134"/>
    </row>
    <row r="160" spans="1:12">
      <c r="A160" s="112" t="str">
        <f>'[1]Oil separator'!$A160</f>
        <v>AIR119</v>
      </c>
      <c r="B160" s="113" t="str">
        <f>'[1]Oil separator'!B160</f>
        <v>CM-2204</v>
      </c>
      <c r="C160" s="155"/>
      <c r="D160" s="21" t="str">
        <f>'[1]Oil separator'!D160</f>
        <v>1/2"</v>
      </c>
      <c r="E160" s="21"/>
      <c r="F160" s="118">
        <f>'[1]Oil separator'!K160</f>
        <v>90.78</v>
      </c>
      <c r="G160" s="133"/>
      <c r="H160" s="134"/>
      <c r="I160" s="134"/>
      <c r="J160" s="134"/>
      <c r="K160" s="134"/>
      <c r="L160" s="134"/>
    </row>
    <row r="161" spans="1:12">
      <c r="A161" s="112" t="str">
        <f>'[1]Oil separator'!$A161</f>
        <v>AIR120</v>
      </c>
      <c r="B161" s="113" t="str">
        <f>'[1]Oil separator'!B161</f>
        <v>CM-2205</v>
      </c>
      <c r="C161" s="155"/>
      <c r="D161" s="21" t="str">
        <f>'[1]Oil separator'!D161</f>
        <v>5/8"</v>
      </c>
      <c r="E161" s="21"/>
      <c r="F161" s="118">
        <f>'[1]Oil separator'!K161</f>
        <v>93.84</v>
      </c>
      <c r="G161" s="133"/>
      <c r="H161" s="134"/>
      <c r="I161" s="134"/>
      <c r="J161" s="134"/>
      <c r="K161" s="134"/>
      <c r="L161" s="134"/>
    </row>
    <row r="162" spans="1:12">
      <c r="A162" s="112" t="str">
        <f>'[1]Oil separator'!$A162</f>
        <v>AIR121</v>
      </c>
      <c r="B162" s="113" t="str">
        <f>'[1]Oil separator'!B162</f>
        <v>CM-2305</v>
      </c>
      <c r="C162" s="155"/>
      <c r="D162" s="21" t="str">
        <f>'[1]Oil separator'!D162</f>
        <v>5/8"</v>
      </c>
      <c r="E162" s="21"/>
      <c r="F162" s="118">
        <f>'[1]Oil separator'!K162</f>
        <v>210.12</v>
      </c>
      <c r="G162" s="133"/>
      <c r="H162" s="134"/>
      <c r="I162" s="134"/>
      <c r="J162" s="134"/>
      <c r="K162" s="134"/>
      <c r="L162" s="134"/>
    </row>
    <row r="163" spans="1:12">
      <c r="A163" s="112" t="str">
        <f>'[1]Oil separator'!$A163</f>
        <v>AIR122</v>
      </c>
      <c r="B163" s="113" t="str">
        <f>'[1]Oil separator'!B163</f>
        <v>CM-2307</v>
      </c>
      <c r="C163" s="155"/>
      <c r="D163" s="21" t="str">
        <f>'[1]Oil separator'!D163</f>
        <v>7/8"</v>
      </c>
      <c r="E163" s="21"/>
      <c r="F163" s="118">
        <f>'[1]Oil separator'!K163</f>
        <v>221.34</v>
      </c>
      <c r="G163" s="133"/>
      <c r="H163" s="134"/>
      <c r="I163" s="134"/>
      <c r="J163" s="134"/>
      <c r="K163" s="134"/>
      <c r="L163" s="134"/>
    </row>
    <row r="164" spans="1:12">
      <c r="A164" s="112" t="str">
        <f>'[1]Oil separator'!$A164</f>
        <v>AIR123</v>
      </c>
      <c r="B164" s="113" t="str">
        <f>'[1]Oil separator'!B164</f>
        <v>CM-2311</v>
      </c>
      <c r="C164" s="155"/>
      <c r="D164" s="21" t="str">
        <f>'[1]Oil separator'!D164</f>
        <v>1-1/8"</v>
      </c>
      <c r="E164" s="21"/>
      <c r="F164" s="118">
        <f>'[1]Oil separator'!K164</f>
        <v>226.44</v>
      </c>
      <c r="G164" s="133"/>
      <c r="H164" s="134"/>
      <c r="I164" s="134"/>
      <c r="J164" s="134"/>
      <c r="K164" s="134"/>
      <c r="L164" s="134"/>
    </row>
    <row r="165" spans="1:12">
      <c r="A165" s="112" t="str">
        <f>'[1]Oil separator'!$A165</f>
        <v>AIR124</v>
      </c>
      <c r="B165" s="113" t="str">
        <f>'[1]Oil separator'!B165</f>
        <v>CM-2411</v>
      </c>
      <c r="C165" s="155"/>
      <c r="D165" s="21" t="str">
        <f>'[1]Oil separator'!D165</f>
        <v>1-1/8"</v>
      </c>
      <c r="E165" s="21"/>
      <c r="F165" s="118">
        <f>'[1]Oil separator'!K165</f>
        <v>285.6</v>
      </c>
      <c r="G165" s="133"/>
      <c r="H165" s="134"/>
      <c r="I165" s="134"/>
      <c r="J165" s="134"/>
      <c r="K165" s="134"/>
      <c r="L165" s="134"/>
    </row>
    <row r="166" spans="1:12">
      <c r="A166" s="112" t="str">
        <f>'[1]Oil separator'!$A166</f>
        <v>AIR125</v>
      </c>
      <c r="B166" s="113" t="str">
        <f>'[1]Oil separator'!B166</f>
        <v>CM-2413</v>
      </c>
      <c r="C166" s="155"/>
      <c r="D166" s="21" t="str">
        <f>'[1]Oil separator'!D166</f>
        <v>1-3/8"</v>
      </c>
      <c r="E166" s="21"/>
      <c r="F166" s="118">
        <f>'[1]Oil separator'!K166</f>
        <v>346.8</v>
      </c>
      <c r="G166" s="133"/>
      <c r="H166" s="134"/>
      <c r="I166" s="134"/>
      <c r="J166" s="134"/>
      <c r="K166" s="134"/>
      <c r="L166" s="134"/>
    </row>
    <row r="167" spans="1:12">
      <c r="A167" s="112" t="str">
        <f>'[1]Oil separator'!$A167</f>
        <v>AIR126</v>
      </c>
      <c r="B167" s="113" t="str">
        <f>'[1]Oil separator'!B167</f>
        <v>CM-2415</v>
      </c>
      <c r="C167" s="156"/>
      <c r="D167" s="21" t="str">
        <f>'[1]Oil separator'!D167</f>
        <v>1-5/8"</v>
      </c>
      <c r="E167" s="13"/>
      <c r="F167" s="118">
        <f>'[1]Oil separator'!K167</f>
        <v>354.96</v>
      </c>
      <c r="G167" s="133"/>
      <c r="H167" s="134"/>
      <c r="I167" s="134"/>
      <c r="J167" s="134"/>
      <c r="K167" s="134"/>
      <c r="L167" s="134"/>
    </row>
    <row r="168" ht="48" customHeight="1" spans="1:12">
      <c r="A168" s="112" t="str">
        <f>'[1]Oil separator'!$A168</f>
        <v>AIR127</v>
      </c>
      <c r="B168" s="16" t="str">
        <f>'[1]Oil separator'!B168</f>
        <v>eco adaptor</v>
      </c>
      <c r="C168" s="134"/>
      <c r="D168" s="13">
        <f>'[1]Oil separator'!D168</f>
        <v>0</v>
      </c>
      <c r="E168" s="13"/>
      <c r="F168" s="157">
        <f>'[1]Oil separator'!K168</f>
        <v>80</v>
      </c>
      <c r="G168" s="134"/>
      <c r="H168" s="134"/>
      <c r="I168" s="134"/>
      <c r="J168" s="134"/>
      <c r="K168" s="134"/>
      <c r="L168" s="134"/>
    </row>
    <row r="169" spans="1:12">
      <c r="A169" s="112" t="str">
        <f>'[1]Oil separator'!$A169</f>
        <v>AIR128</v>
      </c>
      <c r="B169" s="16" t="str">
        <f>'[1]Oil separator'!B169</f>
        <v>7/8" Oil storage separator (3.9l)</v>
      </c>
      <c r="C169" s="134"/>
      <c r="D169" s="13" t="str">
        <f>'[1]Oil separator'!D169</f>
        <v>7/8 (580mmh * 102mmd)</v>
      </c>
      <c r="E169" s="13"/>
      <c r="F169" s="157">
        <f>'[1]Oil separator'!K169</f>
        <v>425.971125882842</v>
      </c>
      <c r="G169" s="105"/>
      <c r="H169" s="134"/>
      <c r="I169" s="134"/>
      <c r="J169" s="134"/>
      <c r="K169" s="134"/>
      <c r="L169" s="134"/>
    </row>
    <row r="170" spans="1:12">
      <c r="A170" s="112" t="str">
        <f>'[1]Oil separator'!$A170</f>
        <v>AIR129</v>
      </c>
      <c r="B170" s="16" t="str">
        <f>'[1]Oil separator'!B170</f>
        <v>1 1/8" Oil storage separator (3.9l)</v>
      </c>
      <c r="C170" s="134"/>
      <c r="D170" s="13" t="str">
        <f>'[1]Oil separator'!D170</f>
        <v>1-1/8</v>
      </c>
      <c r="E170" s="13"/>
      <c r="F170" s="157">
        <f>'[1]Oil separator'!K170</f>
        <v>428.178230162027</v>
      </c>
      <c r="G170" s="106"/>
      <c r="H170" s="134"/>
      <c r="I170" s="134"/>
      <c r="J170" s="134"/>
      <c r="K170" s="134"/>
      <c r="L170" s="134"/>
    </row>
    <row r="171" spans="1:12">
      <c r="A171" s="112" t="str">
        <f>'[1]Oil separator'!$A171</f>
        <v>AIR130</v>
      </c>
      <c r="B171" s="16" t="str">
        <f>'[1]Oil separator'!B171</f>
        <v>1 1/8" Oil storage separator (7.6l)</v>
      </c>
      <c r="C171" s="134"/>
      <c r="D171" s="13" t="str">
        <f>'[1]Oil separator'!D171</f>
        <v>1-1/8</v>
      </c>
      <c r="E171" s="13"/>
      <c r="F171" s="157">
        <f>'[1]Oil separator'!K171</f>
        <v>752.18113834649</v>
      </c>
      <c r="G171" s="106"/>
      <c r="H171" s="134"/>
      <c r="I171" s="134"/>
      <c r="J171" s="134"/>
      <c r="K171" s="134"/>
      <c r="L171" s="134"/>
    </row>
    <row r="172" spans="1:12">
      <c r="A172" s="112" t="str">
        <f>'[1]Oil separator'!$A172</f>
        <v>AIR131</v>
      </c>
      <c r="B172" s="16" t="str">
        <f>'[1]Oil separator'!B172</f>
        <v>1 3/8" Oil storage separator (7.6l)</v>
      </c>
      <c r="C172" s="134"/>
      <c r="D172" s="13" t="str">
        <f>'[1]Oil separator'!D172</f>
        <v>1-3/8</v>
      </c>
      <c r="E172" s="13"/>
      <c r="F172" s="157">
        <f>'[1]Oil separator'!K172</f>
        <v>810.448691316992</v>
      </c>
      <c r="G172" s="106"/>
      <c r="H172" s="134"/>
      <c r="I172" s="134"/>
      <c r="J172" s="134"/>
      <c r="K172" s="134"/>
      <c r="L172" s="134"/>
    </row>
    <row r="173" spans="1:12">
      <c r="A173" s="112" t="str">
        <f>'[1]Oil separator'!$A173</f>
        <v>AIR132</v>
      </c>
      <c r="B173" s="16" t="str">
        <f>'[1]Oil separator'!B173</f>
        <v>1 5/8" Oil storage separator (7.6l)</v>
      </c>
      <c r="C173" s="134"/>
      <c r="D173" s="13" t="str">
        <f>'[1]Oil separator'!D173</f>
        <v>1-5/8</v>
      </c>
      <c r="E173" s="13"/>
      <c r="F173" s="157">
        <f>'[1]Oil separator'!K173</f>
        <v>829.871208973826</v>
      </c>
      <c r="G173" s="106"/>
      <c r="H173" s="134"/>
      <c r="I173" s="134"/>
      <c r="J173" s="134"/>
      <c r="K173" s="134"/>
      <c r="L173" s="134"/>
    </row>
    <row r="174" spans="1:12">
      <c r="A174" s="112" t="str">
        <f>'[1]Oil separator'!$A174</f>
        <v>AIR133</v>
      </c>
      <c r="B174" s="16" t="str">
        <f>'[1]Oil separator'!B174</f>
        <v>2 1/8" Oil storage separator (7.6l)</v>
      </c>
      <c r="C174" s="134"/>
      <c r="D174" s="13" t="str">
        <f>'[1]Oil separator'!D174</f>
        <v>2-1/8</v>
      </c>
      <c r="E174" s="13"/>
      <c r="F174" s="157">
        <f>'[1]Oil separator'!K174</f>
        <v>925.218113834649</v>
      </c>
      <c r="G174" s="106"/>
      <c r="H174" s="134"/>
      <c r="I174" s="134"/>
      <c r="J174" s="134"/>
      <c r="K174" s="134"/>
      <c r="L174" s="134"/>
    </row>
    <row r="175" spans="1:12">
      <c r="A175" s="112" t="str">
        <f>'[1]Oil separator'!$A175</f>
        <v>AIR134</v>
      </c>
      <c r="B175" s="16" t="str">
        <f>'[1]Oil separator'!B175</f>
        <v>2 1/8" Oil storage separator (9.2l)</v>
      </c>
      <c r="C175" s="134"/>
      <c r="D175" s="13" t="str">
        <f>'[1]Oil separator'!D175</f>
        <v>2-1/8</v>
      </c>
      <c r="E175" s="13"/>
      <c r="F175" s="157">
        <f>'[1]Oil separator'!K175</f>
        <v>1215.67303697549</v>
      </c>
      <c r="G175" s="107"/>
      <c r="H175" s="134"/>
      <c r="I175" s="134"/>
      <c r="J175" s="134"/>
      <c r="K175" s="134"/>
      <c r="L175" s="134"/>
    </row>
  </sheetData>
  <mergeCells count="48">
    <mergeCell ref="C9:C25"/>
    <mergeCell ref="C26:C35"/>
    <mergeCell ref="C36:C46"/>
    <mergeCell ref="C47:C53"/>
    <mergeCell ref="C54:C57"/>
    <mergeCell ref="C58:C62"/>
    <mergeCell ref="C63:C78"/>
    <mergeCell ref="C79:C87"/>
    <mergeCell ref="C88:C91"/>
    <mergeCell ref="C92:C97"/>
    <mergeCell ref="C98:C102"/>
    <mergeCell ref="C103:C106"/>
    <mergeCell ref="C117:C120"/>
    <mergeCell ref="C125:C126"/>
    <mergeCell ref="C127:C130"/>
    <mergeCell ref="C143:C144"/>
    <mergeCell ref="C146:C147"/>
    <mergeCell ref="C159:C167"/>
    <mergeCell ref="G9:G25"/>
    <mergeCell ref="G26:G35"/>
    <mergeCell ref="G36:G46"/>
    <mergeCell ref="G47:G53"/>
    <mergeCell ref="G54:G57"/>
    <mergeCell ref="G58:G62"/>
    <mergeCell ref="G63:G78"/>
    <mergeCell ref="G79:G87"/>
    <mergeCell ref="G88:G91"/>
    <mergeCell ref="G92:G97"/>
    <mergeCell ref="G98:G102"/>
    <mergeCell ref="G103:G105"/>
    <mergeCell ref="G107:G108"/>
    <mergeCell ref="G109:G110"/>
    <mergeCell ref="G112:G116"/>
    <mergeCell ref="G117:G120"/>
    <mergeCell ref="G122:G124"/>
    <mergeCell ref="G125:G126"/>
    <mergeCell ref="G127:G130"/>
    <mergeCell ref="G131:G134"/>
    <mergeCell ref="G135:G138"/>
    <mergeCell ref="G139:G140"/>
    <mergeCell ref="G141:G142"/>
    <mergeCell ref="G143:G144"/>
    <mergeCell ref="G146:G147"/>
    <mergeCell ref="G148:G149"/>
    <mergeCell ref="G151:G152"/>
    <mergeCell ref="G155:G156"/>
    <mergeCell ref="G159:G167"/>
    <mergeCell ref="G169:G175"/>
  </mergeCells>
  <pageMargins left="0.7" right="0.7" top="0.75" bottom="0.75" header="0.3" footer="0.3"/>
  <pageSetup paperSize="9" orientation="portrait" horizontalDpi="180" verticalDpi="180"/>
  <headerFooter/>
  <drawing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91"/>
  <sheetViews>
    <sheetView zoomScale="115" zoomScaleNormal="115" workbookViewId="0">
      <pane xSplit="2" ySplit="8" topLeftCell="C331" activePane="bottomRight" state="frozen"/>
      <selection/>
      <selection pane="topRight"/>
      <selection pane="bottomLeft"/>
      <selection pane="bottomRight" activeCell="K338" sqref="K338"/>
    </sheetView>
  </sheetViews>
  <sheetFormatPr defaultColWidth="9" defaultRowHeight="12" outlineLevelCol="6"/>
  <cols>
    <col min="1" max="1" width="16.1428571428571" style="39" customWidth="1"/>
    <col min="2" max="2" width="32" style="40" customWidth="1"/>
    <col min="3" max="3" width="20.5714285714286" style="39" customWidth="1"/>
    <col min="4" max="4" width="25.2857142857143" style="39" customWidth="1"/>
    <col min="5" max="5" width="12.7142857142857" style="39" customWidth="1"/>
    <col min="6" max="6" width="14" style="39" customWidth="1"/>
    <col min="7" max="7" width="35.2857142857143" style="39" customWidth="1"/>
    <col min="8" max="16384" width="9.14285714285714" style="39"/>
  </cols>
  <sheetData>
    <row r="1" spans="1:2">
      <c r="A1" s="7" t="s">
        <v>0</v>
      </c>
      <c r="B1" s="39"/>
    </row>
    <row r="2" hidden="1" spans="1:3">
      <c r="A2" s="9"/>
      <c r="B2" s="39"/>
      <c r="C2" s="41"/>
    </row>
    <row r="3" spans="1:3">
      <c r="A3" s="9" t="str">
        <f>'Oil separator'!A3</f>
        <v>DATE :5.12.25</v>
      </c>
      <c r="B3" s="39"/>
      <c r="C3" s="41"/>
    </row>
    <row r="4" hidden="1" spans="1:3">
      <c r="A4" s="9"/>
      <c r="B4" s="39"/>
      <c r="C4" s="41"/>
    </row>
    <row r="5" hidden="1" spans="1:3">
      <c r="A5" s="9"/>
      <c r="B5" s="39"/>
      <c r="C5" s="41"/>
    </row>
    <row r="6" hidden="1" spans="1:3">
      <c r="A6" s="9"/>
      <c r="B6" s="39"/>
      <c r="C6" s="41"/>
    </row>
    <row r="7" spans="1:3">
      <c r="A7" s="9"/>
      <c r="B7" s="39"/>
      <c r="C7" s="41"/>
    </row>
    <row r="8" ht="19" customHeight="1" spans="1:7">
      <c r="A8" s="11" t="str">
        <f>[1]HUB!A8</f>
        <v>ITEM CODE</v>
      </c>
      <c r="B8" s="11" t="str">
        <f>[1]HUB!B8</f>
        <v>PRODUCT</v>
      </c>
      <c r="C8" s="42" t="str">
        <f>[1]HUB!C8</f>
        <v>Spec.</v>
      </c>
      <c r="D8" s="11" t="str">
        <f>[1]HUB!D8</f>
        <v>DESCRIPTION</v>
      </c>
      <c r="E8" s="11" t="s">
        <v>519</v>
      </c>
      <c r="F8" s="43" t="str">
        <f>[1]HUB!$J$8</f>
        <v>(RM) </v>
      </c>
      <c r="G8" s="44" t="str">
        <f>[2]HUB!$M$8</f>
        <v>Picture</v>
      </c>
    </row>
    <row r="9" ht="21.6" customHeight="1" spans="1:7">
      <c r="A9" s="45" t="str">
        <f>[1]HUB!$A9</f>
        <v>HUB001</v>
      </c>
      <c r="B9" s="16" t="str">
        <f>[1]HUB!$B9</f>
        <v>AH-D-04</v>
      </c>
      <c r="C9" s="14" t="str">
        <f>[1]HUB!$C9</f>
        <v>1/4"</v>
      </c>
      <c r="D9" s="46" t="s">
        <v>654</v>
      </c>
      <c r="E9" s="47"/>
      <c r="F9" s="48">
        <f>[1]HUB!$J9</f>
        <v>29.3797348484848</v>
      </c>
      <c r="G9" s="49"/>
    </row>
    <row r="10" ht="21.6" customHeight="1" spans="1:7">
      <c r="A10" s="45" t="str">
        <f>[1]HUB!$A10</f>
        <v>HUB002</v>
      </c>
      <c r="B10" s="16" t="str">
        <f>[1]HUB!$B10</f>
        <v>AH-D-06</v>
      </c>
      <c r="C10" s="14" t="str">
        <f>[1]HUB!$C10</f>
        <v>3/8"</v>
      </c>
      <c r="D10" s="46"/>
      <c r="E10" s="47"/>
      <c r="F10" s="48">
        <f>[1]HUB!$J10</f>
        <v>45.0757575757576</v>
      </c>
      <c r="G10" s="49"/>
    </row>
    <row r="11" ht="21.6" customHeight="1" spans="1:7">
      <c r="A11" s="45" t="str">
        <f>[1]HUB!$A11</f>
        <v>HUB003</v>
      </c>
      <c r="B11" s="16" t="str">
        <f>[1]HUB!$B11</f>
        <v>AH-D-08</v>
      </c>
      <c r="C11" s="14" t="str">
        <f>[1]HUB!$C11</f>
        <v>1/2"</v>
      </c>
      <c r="D11" s="46"/>
      <c r="E11" s="47"/>
      <c r="F11" s="48">
        <f>[1]HUB!$J11</f>
        <v>66.8087121212121</v>
      </c>
      <c r="G11" s="49"/>
    </row>
    <row r="12" ht="21.6" customHeight="1" spans="1:7">
      <c r="A12" s="45" t="str">
        <f>[1]HUB!$A12</f>
        <v>HUB004</v>
      </c>
      <c r="B12" s="16" t="str">
        <f>[1]HUB!$B12</f>
        <v>AH-D-10</v>
      </c>
      <c r="C12" s="14" t="str">
        <f>[1]HUB!$C12</f>
        <v>5/8"</v>
      </c>
      <c r="D12" s="46"/>
      <c r="E12" s="47"/>
      <c r="F12" s="48">
        <f>[1]HUB!$J12</f>
        <v>84.5170454545455</v>
      </c>
      <c r="G12" s="49"/>
    </row>
    <row r="13" ht="21.6" customHeight="1" spans="1:7">
      <c r="A13" s="45" t="str">
        <f>[1]HUB!$A13</f>
        <v>HUB005</v>
      </c>
      <c r="B13" s="16" t="str">
        <f>[1]HUB!$B13</f>
        <v>AH-D-12</v>
      </c>
      <c r="C13" s="14" t="str">
        <f>[1]HUB!$C13</f>
        <v>3/4"</v>
      </c>
      <c r="D13" s="46"/>
      <c r="E13" s="47"/>
      <c r="F13" s="48">
        <f>[1]HUB!$J13</f>
        <v>96.5909090909091</v>
      </c>
      <c r="G13" s="49"/>
    </row>
    <row r="14" ht="21.6" customHeight="1" spans="1:7">
      <c r="A14" s="45" t="str">
        <f>[1]HUB!$A14</f>
        <v>HUB005.11</v>
      </c>
      <c r="B14" s="16" t="str">
        <f>[1]HUB!$B14</f>
        <v>1/2" (HS) TWO WAY VALVE</v>
      </c>
      <c r="C14" s="14" t="str">
        <f>[1]HUB!$C14</f>
        <v>1/2"</v>
      </c>
      <c r="D14" s="50" t="s">
        <v>655</v>
      </c>
      <c r="E14" s="47"/>
      <c r="F14" s="48">
        <f>[1]HUB!$J14</f>
        <v>102.683461117196</v>
      </c>
      <c r="G14" s="49"/>
    </row>
    <row r="15" ht="21.6" customHeight="1" spans="1:7">
      <c r="A15" s="45" t="str">
        <f>[1]HUB!$A15</f>
        <v>HUB005.12</v>
      </c>
      <c r="B15" s="16" t="str">
        <f>[1]HUB!$B15</f>
        <v>3/4" (HS) TWO WAY VALVE</v>
      </c>
      <c r="C15" s="14" t="str">
        <f>[1]HUB!$C15</f>
        <v>3/4"</v>
      </c>
      <c r="D15" s="51"/>
      <c r="E15" s="47"/>
      <c r="F15" s="48">
        <f>[1]HUB!$J15</f>
        <v>102.683461117196</v>
      </c>
      <c r="G15" s="49"/>
    </row>
    <row r="16" ht="21.6" customHeight="1" spans="1:7">
      <c r="A16" s="45" t="str">
        <f>[1]HUB!$A16</f>
        <v>HUB005.13</v>
      </c>
      <c r="B16" s="16" t="str">
        <f>[1]HUB!$B16</f>
        <v>1" (HS) TWO WAY VALVE</v>
      </c>
      <c r="C16" s="14" t="str">
        <f>[1]HUB!$C16</f>
        <v>1"</v>
      </c>
      <c r="D16" s="51"/>
      <c r="E16" s="47"/>
      <c r="F16" s="48" t="str">
        <f>[1]HUB!$J16</f>
        <v>~</v>
      </c>
      <c r="G16" s="49"/>
    </row>
    <row r="17" ht="21.6" customHeight="1" spans="1:7">
      <c r="A17" s="45" t="str">
        <f>[1]HUB!$A17</f>
        <v>HUB005.14</v>
      </c>
      <c r="B17" s="16" t="str">
        <f>[1]HUB!$B17</f>
        <v>1/2" (HS) THREE WAY VALVE</v>
      </c>
      <c r="C17" s="14" t="str">
        <f>[1]HUB!$C17</f>
        <v>1/2"</v>
      </c>
      <c r="D17" s="50" t="s">
        <v>656</v>
      </c>
      <c r="E17" s="47"/>
      <c r="F17" s="48" t="str">
        <f>[1]HUB!$J17</f>
        <v>~</v>
      </c>
      <c r="G17" s="49"/>
    </row>
    <row r="18" ht="21.6" customHeight="1" spans="1:7">
      <c r="A18" s="45" t="str">
        <f>[1]HUB!$A18</f>
        <v>HUB005.15</v>
      </c>
      <c r="B18" s="16" t="str">
        <f>[1]HUB!$B18</f>
        <v>3/4" (HS) THREE WAY VALVE</v>
      </c>
      <c r="C18" s="14" t="str">
        <f>[1]HUB!$C18</f>
        <v>3/4"</v>
      </c>
      <c r="D18" s="51"/>
      <c r="E18" s="47"/>
      <c r="F18" s="48" t="str">
        <f>[1]HUB!$J18</f>
        <v>~</v>
      </c>
      <c r="G18" s="49"/>
    </row>
    <row r="19" ht="21.6" customHeight="1" spans="1:7">
      <c r="A19" s="45" t="str">
        <f>[1]HUB!$A19</f>
        <v>HUB005.16</v>
      </c>
      <c r="B19" s="16" t="str">
        <f>[1]HUB!$B19</f>
        <v>1" (HS) THREE WAY VALVE</v>
      </c>
      <c r="C19" s="14" t="str">
        <f>[1]HUB!$C19</f>
        <v>1"</v>
      </c>
      <c r="D19" s="51"/>
      <c r="E19" s="47"/>
      <c r="F19" s="48" t="str">
        <f>[1]HUB!$J19</f>
        <v>~</v>
      </c>
      <c r="G19" s="49"/>
    </row>
    <row r="20" ht="21.6" customHeight="1" spans="1:7">
      <c r="A20" s="45" t="str">
        <f>[1]HUB!$A20</f>
        <v>HUB005.17</v>
      </c>
      <c r="B20" s="16" t="str">
        <f>[1]HUB!$B20</f>
        <v>DF/F-02-215 (2 way valve)</v>
      </c>
      <c r="C20" s="14" t="str">
        <f>[1]HUB!$C20</f>
        <v>1/2"</v>
      </c>
      <c r="D20" s="50" t="s">
        <v>657</v>
      </c>
      <c r="E20" s="47"/>
      <c r="F20" s="48">
        <f>[1]HUB!$J20</f>
        <v>98.1197517342096</v>
      </c>
      <c r="G20" s="49"/>
    </row>
    <row r="21" ht="21.6" customHeight="1" spans="1:7">
      <c r="A21" s="45" t="str">
        <f>[1]HUB!$A21</f>
        <v>HUB005.18</v>
      </c>
      <c r="B21" s="16" t="str">
        <f>[1]HUB!$B21</f>
        <v>DF/F-02-220 (2 way valve)</v>
      </c>
      <c r="C21" s="14" t="str">
        <f>[1]HUB!$C21</f>
        <v>3/4"</v>
      </c>
      <c r="D21" s="51"/>
      <c r="E21" s="47"/>
      <c r="F21" s="48">
        <f>[1]HUB!$J21</f>
        <v>98.1197517342096</v>
      </c>
      <c r="G21" s="49"/>
    </row>
    <row r="22" ht="21.6" customHeight="1" spans="1:7">
      <c r="A22" s="45" t="str">
        <f>[1]HUB!$A22</f>
        <v>HUB005.19</v>
      </c>
      <c r="B22" s="16" t="str">
        <f>[1]HUB!$B22</f>
        <v>DF/F-03-220 (3 way valve)</v>
      </c>
      <c r="C22" s="14" t="str">
        <f>[1]HUB!$C22</f>
        <v>1/2"</v>
      </c>
      <c r="D22" s="50" t="s">
        <v>658</v>
      </c>
      <c r="E22" s="47"/>
      <c r="F22" s="48">
        <f>[1]HUB!$J22</f>
        <v>119.797371303395</v>
      </c>
      <c r="G22" s="49"/>
    </row>
    <row r="23" ht="21.6" customHeight="1" spans="1:7">
      <c r="A23" s="45" t="str">
        <f>[1]HUB!$A23</f>
        <v>HUB005.20</v>
      </c>
      <c r="B23" s="16" t="str">
        <f>[1]HUB!$B23</f>
        <v>DF/F-03-220 (3 way valve)</v>
      </c>
      <c r="C23" s="14" t="str">
        <f>[1]HUB!$C23</f>
        <v>3/4"</v>
      </c>
      <c r="D23" s="51"/>
      <c r="E23" s="47"/>
      <c r="F23" s="48">
        <f>[1]HUB!$J23</f>
        <v>119.797371303395</v>
      </c>
      <c r="G23" s="49"/>
    </row>
    <row r="24" ht="21.6" customHeight="1" spans="1:7">
      <c r="A24" s="45" t="str">
        <f>[1]HUB!$A24</f>
        <v>HUB005.21</v>
      </c>
      <c r="B24" s="16" t="str">
        <f>[1]HUB!$B24</f>
        <v>SNYCOM MOTOR 230V</v>
      </c>
      <c r="C24" s="14">
        <f>[1]HUB!$C24</f>
        <v>0</v>
      </c>
      <c r="D24" s="46" t="s">
        <v>659</v>
      </c>
      <c r="E24" s="47"/>
      <c r="F24" s="48">
        <f>[1]HUB!$J24</f>
        <v>49.5713260565774</v>
      </c>
      <c r="G24" s="49"/>
    </row>
    <row r="25" ht="21.6" customHeight="1" spans="1:7">
      <c r="A25" s="45" t="str">
        <f>[1]HUB!$A25</f>
        <v>HUB005.25</v>
      </c>
      <c r="B25" s="16" t="str">
        <f>[1]HUB!$B25</f>
        <v>DQF-B-215</v>
      </c>
      <c r="C25" s="14" t="str">
        <f>[1]HUB!$C25</f>
        <v>1/2"</v>
      </c>
      <c r="D25" s="46" t="s">
        <v>660</v>
      </c>
      <c r="E25" s="47"/>
      <c r="F25" s="48" t="str">
        <f>[1]HUB!$J25</f>
        <v>~</v>
      </c>
      <c r="G25" s="52"/>
    </row>
    <row r="26" ht="21.6" customHeight="1" spans="1:7">
      <c r="A26" s="45" t="str">
        <f>[1]HUB!$A26</f>
        <v>HUB005.26</v>
      </c>
      <c r="B26" s="16" t="str">
        <f>[1]HUB!$B26</f>
        <v>DQF-B-220</v>
      </c>
      <c r="C26" s="14" t="str">
        <f>[1]HUB!$C26</f>
        <v>3/4"</v>
      </c>
      <c r="D26" s="46"/>
      <c r="E26" s="47"/>
      <c r="F26" s="48" t="str">
        <f>[1]HUB!$J26</f>
        <v>~</v>
      </c>
      <c r="G26" s="53"/>
    </row>
    <row r="27" ht="21.6" customHeight="1" spans="1:7">
      <c r="A27" s="45" t="str">
        <f>[1]HUB!$A27</f>
        <v>HUB005.27</v>
      </c>
      <c r="B27" s="16" t="str">
        <f>[1]HUB!$B27</f>
        <v>DQF-B-225</v>
      </c>
      <c r="C27" s="14" t="str">
        <f>[1]HUB!$C27</f>
        <v>1"</v>
      </c>
      <c r="D27" s="46"/>
      <c r="E27" s="47"/>
      <c r="F27" s="48">
        <f>[1]HUB!$J27</f>
        <v>177.984665936473</v>
      </c>
      <c r="G27" s="53"/>
    </row>
    <row r="28" ht="21.6" customHeight="1" spans="1:7">
      <c r="A28" s="45" t="str">
        <f>[1]HUB!$A28</f>
        <v>HUB005.28</v>
      </c>
      <c r="B28" s="16" t="str">
        <f>[1]HUB!$B28</f>
        <v>DQF-B-232</v>
      </c>
      <c r="C28" s="14" t="str">
        <f>[1]HUB!$C28</f>
        <v>1 1/4"</v>
      </c>
      <c r="D28" s="46"/>
      <c r="E28" s="47"/>
      <c r="F28" s="48">
        <f>[1]HUB!$J28</f>
        <v>233.890105878058</v>
      </c>
      <c r="G28" s="53"/>
    </row>
    <row r="29" ht="21.6" customHeight="1" spans="1:7">
      <c r="A29" s="45" t="str">
        <f>[1]HUB!$A29</f>
        <v>HUB005.29</v>
      </c>
      <c r="B29" s="16" t="str">
        <f>[1]HUB!$B29</f>
        <v>DQF-B-240</v>
      </c>
      <c r="C29" s="14" t="str">
        <f>[1]HUB!$C29</f>
        <v>1 1/2"</v>
      </c>
      <c r="D29" s="46"/>
      <c r="E29" s="47"/>
      <c r="F29" s="48">
        <f>[1]HUB!$J29</f>
        <v>313.755020080321</v>
      </c>
      <c r="G29" s="53"/>
    </row>
    <row r="30" ht="21.6" customHeight="1" spans="1:7">
      <c r="A30" s="45" t="str">
        <f>[1]HUB!$A30</f>
        <v>HUB005.30</v>
      </c>
      <c r="B30" s="16" t="str">
        <f>[1]HUB!$B30</f>
        <v>DQF-D-232</v>
      </c>
      <c r="C30" s="14" t="str">
        <f>[1]HUB!$C30</f>
        <v>1 1/4"</v>
      </c>
      <c r="D30" s="46"/>
      <c r="E30" s="47"/>
      <c r="F30" s="48">
        <f>[1]HUB!$J30</f>
        <v>476.907630522088</v>
      </c>
      <c r="G30" s="53"/>
    </row>
    <row r="31" ht="21.6" customHeight="1" spans="1:7">
      <c r="A31" s="45" t="str">
        <f>[1]HUB!$A31</f>
        <v>HUB005.31</v>
      </c>
      <c r="B31" s="16" t="str">
        <f>[1]HUB!$B31</f>
        <v>DQF-D-240</v>
      </c>
      <c r="C31" s="14" t="str">
        <f>[1]HUB!$C31</f>
        <v>1 1/2"</v>
      </c>
      <c r="D31" s="46"/>
      <c r="E31" s="47"/>
      <c r="F31" s="48">
        <f>[1]HUB!$J31</f>
        <v>561.336254107339</v>
      </c>
      <c r="G31" s="53"/>
    </row>
    <row r="32" ht="21.6" customHeight="1" spans="1:7">
      <c r="A32" s="45" t="str">
        <f>[1]HUB!$A32</f>
        <v>HUB005.32</v>
      </c>
      <c r="B32" s="16" t="str">
        <f>[1]HUB!$B32</f>
        <v>DQF-D-250</v>
      </c>
      <c r="C32" s="14" t="str">
        <f>[1]HUB!$C32</f>
        <v>2"</v>
      </c>
      <c r="D32" s="46"/>
      <c r="E32" s="47"/>
      <c r="F32" s="48">
        <f>[1]HUB!$J32</f>
        <v>683.9859437751</v>
      </c>
      <c r="G32" s="54"/>
    </row>
    <row r="33" ht="21.6" customHeight="1" spans="1:7">
      <c r="A33" s="45" t="str">
        <f>[1]HUB!$A33</f>
        <v>HUB005.33</v>
      </c>
      <c r="B33" s="16" t="str">
        <f>[1]HUB!$B33</f>
        <v>DQF-B-315</v>
      </c>
      <c r="C33" s="14" t="str">
        <f>[1]HUB!$C33</f>
        <v>1/2"</v>
      </c>
      <c r="D33" s="46" t="s">
        <v>661</v>
      </c>
      <c r="E33" s="47"/>
      <c r="F33" s="48" t="str">
        <f>[1]HUB!$J33</f>
        <v>~</v>
      </c>
      <c r="G33" s="52"/>
    </row>
    <row r="34" ht="21.6" customHeight="1" spans="1:7">
      <c r="A34" s="45" t="str">
        <f>[1]HUB!$A34</f>
        <v>HUB005.34</v>
      </c>
      <c r="B34" s="16" t="str">
        <f>[1]HUB!$B34</f>
        <v>DQF-B-320</v>
      </c>
      <c r="C34" s="14" t="str">
        <f>[1]HUB!$C34</f>
        <v>3/4"</v>
      </c>
      <c r="D34" s="46"/>
      <c r="E34" s="47"/>
      <c r="F34" s="48" t="str">
        <f>[1]HUB!$J34</f>
        <v>~</v>
      </c>
      <c r="G34" s="53"/>
    </row>
    <row r="35" ht="21.6" customHeight="1" spans="1:7">
      <c r="A35" s="45" t="str">
        <f>[1]HUB!$A35</f>
        <v>HUB005.35</v>
      </c>
      <c r="B35" s="16" t="str">
        <f>[1]HUB!$B35</f>
        <v>DQF-B-325</v>
      </c>
      <c r="C35" s="14" t="str">
        <f>[1]HUB!$C35</f>
        <v>1"</v>
      </c>
      <c r="D35" s="46"/>
      <c r="E35" s="47"/>
      <c r="F35" s="48">
        <f>[1]HUB!$J35</f>
        <v>200.803212851406</v>
      </c>
      <c r="G35" s="53"/>
    </row>
    <row r="36" ht="21.6" customHeight="1" spans="1:7">
      <c r="A36" s="45" t="str">
        <f>[1]HUB!$A36</f>
        <v>HUB005.36</v>
      </c>
      <c r="B36" s="16" t="str">
        <f>[1]HUB!$B36</f>
        <v>DQF-B-332</v>
      </c>
      <c r="C36" s="14" t="str">
        <f>[1]HUB!$C36</f>
        <v>1 1/4"</v>
      </c>
      <c r="D36" s="46"/>
      <c r="E36" s="47"/>
      <c r="F36" s="48">
        <f>[1]HUB!$J36</f>
        <v>251.004016064257</v>
      </c>
      <c r="G36" s="53"/>
    </row>
    <row r="37" ht="21.6" customHeight="1" spans="1:7">
      <c r="A37" s="45" t="str">
        <f>[1]HUB!$A37</f>
        <v>HUB005.37</v>
      </c>
      <c r="B37" s="16" t="str">
        <f>[1]HUB!$B37</f>
        <v>DQF-B-340</v>
      </c>
      <c r="C37" s="14" t="str">
        <f>[1]HUB!$C37</f>
        <v>1 1/2"</v>
      </c>
      <c r="D37" s="46"/>
      <c r="E37" s="47"/>
      <c r="F37" s="48">
        <f>[1]HUB!$J37</f>
        <v>342.278203723987</v>
      </c>
      <c r="G37" s="53"/>
    </row>
    <row r="38" ht="21.6" customHeight="1" spans="1:7">
      <c r="A38" s="45" t="str">
        <f>[1]HUB!$A38</f>
        <v>HUB005.38</v>
      </c>
      <c r="B38" s="16" t="str">
        <f>[1]HUB!$B38</f>
        <v>DQF-D-332</v>
      </c>
      <c r="C38" s="14" t="str">
        <f>[1]HUB!$C38</f>
        <v>1 1/4"</v>
      </c>
      <c r="D38" s="46"/>
      <c r="E38" s="47"/>
      <c r="F38" s="48">
        <f>[1]HUB!$J38</f>
        <v>502.008032128514</v>
      </c>
      <c r="G38" s="53"/>
    </row>
    <row r="39" ht="21.6" customHeight="1" spans="1:7">
      <c r="A39" s="45" t="str">
        <f>[1]HUB!$A39</f>
        <v>HUB005.39</v>
      </c>
      <c r="B39" s="16" t="str">
        <f>[1]HUB!$B39</f>
        <v>DQF-D-340</v>
      </c>
      <c r="C39" s="14" t="str">
        <f>[1]HUB!$C39</f>
        <v>1 1/2"</v>
      </c>
      <c r="D39" s="46"/>
      <c r="E39" s="47"/>
      <c r="F39" s="48">
        <f>[1]HUB!$J39</f>
        <v>593.282219788244</v>
      </c>
      <c r="G39" s="53"/>
    </row>
    <row r="40" ht="21.6" customHeight="1" spans="1:7">
      <c r="A40" s="45" t="str">
        <f>[1]HUB!$A40</f>
        <v>HUB005.40</v>
      </c>
      <c r="B40" s="16" t="str">
        <f>[1]HUB!$B40</f>
        <v>DQF-D-350</v>
      </c>
      <c r="C40" s="14" t="str">
        <f>[1]HUB!$C40</f>
        <v>2"</v>
      </c>
      <c r="D40" s="46"/>
      <c r="E40" s="47"/>
      <c r="F40" s="48">
        <f>[1]HUB!$J40</f>
        <v>741.602774735305</v>
      </c>
      <c r="G40" s="54"/>
    </row>
    <row r="41" ht="21.6" customHeight="1" spans="1:7">
      <c r="A41" s="45" t="str">
        <f>[1]HUB!$A41</f>
        <v>HUB005.41</v>
      </c>
      <c r="B41" s="16" t="str">
        <f>[1]HUB!$B41</f>
        <v>DQF-B (small motor)</v>
      </c>
      <c r="C41" s="14">
        <f>[1]HUB!$C41</f>
        <v>0</v>
      </c>
      <c r="D41" s="50"/>
      <c r="E41" s="47"/>
      <c r="F41" s="48">
        <f>[1]HUB!$J41</f>
        <v>75.3012048192771</v>
      </c>
      <c r="G41" s="52"/>
    </row>
    <row r="42" ht="21.6" customHeight="1" spans="1:7">
      <c r="A42" s="45" t="str">
        <f>[1]HUB!$A42</f>
        <v>HUB005.42</v>
      </c>
      <c r="B42" s="16" t="str">
        <f>[1]HUB!$B42</f>
        <v>DQF-DK (big motor)</v>
      </c>
      <c r="C42" s="14">
        <f>[1]HUB!$C42</f>
        <v>0</v>
      </c>
      <c r="D42" s="55"/>
      <c r="E42" s="47"/>
      <c r="F42" s="48">
        <f>[1]HUB!$J42</f>
        <v>326.305220883534</v>
      </c>
      <c r="G42" s="54"/>
    </row>
    <row r="43" ht="21.6" customHeight="1" spans="1:7">
      <c r="A43" s="45" t="str">
        <f>[1]HUB!$A43</f>
        <v>HUB005.43</v>
      </c>
      <c r="B43" s="16" t="str">
        <f>[1]HUB!$B43</f>
        <v>WKJ-01 </v>
      </c>
      <c r="C43" s="14">
        <f>[1]HUB!$C43</f>
        <v>0</v>
      </c>
      <c r="D43" s="56" t="s">
        <v>662</v>
      </c>
      <c r="E43" s="57"/>
      <c r="F43" s="48" t="str">
        <f>[1]HUB!$J43</f>
        <v>~</v>
      </c>
      <c r="G43" s="52"/>
    </row>
    <row r="44" ht="21.6" customHeight="1" spans="1:7">
      <c r="A44" s="45" t="str">
        <f>[1]HUB!$A44</f>
        <v>HUB006</v>
      </c>
      <c r="B44" s="16" t="str">
        <f>[1]HUB!$B44</f>
        <v>V 01 (V01-V06) MT22,MT28</v>
      </c>
      <c r="C44" s="14" t="str">
        <f>[1]HUB!$C44</f>
        <v>3/8"</v>
      </c>
      <c r="D44" s="58" t="s">
        <v>663</v>
      </c>
      <c r="E44" s="57"/>
      <c r="F44" s="48">
        <f>[1]HUB!$J44</f>
        <v>30.1846590909091</v>
      </c>
      <c r="G44" s="52"/>
    </row>
    <row r="45" ht="21.6" customHeight="1" spans="1:7">
      <c r="A45" s="45" t="str">
        <f>[1]HUB!$A45</f>
        <v>HUB007</v>
      </c>
      <c r="B45" s="16" t="str">
        <f>[1]HUB!$B45</f>
        <v>V 02 (V02 -V04) MT80~MT125</v>
      </c>
      <c r="C45" s="14" t="str">
        <f>[1]HUB!$C45</f>
        <v>1 1/8"</v>
      </c>
      <c r="D45" s="59"/>
      <c r="E45" s="57"/>
      <c r="F45" s="48">
        <f>[1]HUB!$J45</f>
        <v>87.2001262626263</v>
      </c>
      <c r="G45" s="53"/>
    </row>
    <row r="46" ht="21.6" customHeight="1" spans="1:7">
      <c r="A46" s="45" t="str">
        <f>[1]HUB!$A46</f>
        <v>HUB008</v>
      </c>
      <c r="B46" s="16" t="str">
        <f>[1]HUB!$B46</f>
        <v>V 03 (V03 -V05) MT160</v>
      </c>
      <c r="C46" s="14" t="str">
        <f>[1]HUB!$C46</f>
        <v>1 3/8"</v>
      </c>
      <c r="D46" s="59"/>
      <c r="E46" s="57"/>
      <c r="F46" s="48">
        <f>[1]HUB!$J46</f>
        <v>90.5539772727273</v>
      </c>
      <c r="G46" s="53"/>
    </row>
    <row r="47" ht="21.6" customHeight="1" spans="1:7">
      <c r="A47" s="45" t="str">
        <f>[1]HUB!$A47</f>
        <v>HUB009</v>
      </c>
      <c r="B47" s="16" t="str">
        <f>[1]HUB!$B47</f>
        <v>V 04 (V04 -V07) MT44~MT80</v>
      </c>
      <c r="C47" s="14" t="str">
        <f>[1]HUB!$C47</f>
        <v>3/4"</v>
      </c>
      <c r="D47" s="59"/>
      <c r="E47" s="57"/>
      <c r="F47" s="48">
        <f>[1]HUB!$J47</f>
        <v>55.3385416666667</v>
      </c>
      <c r="G47" s="53"/>
    </row>
    <row r="48" ht="21.6" customHeight="1" spans="1:7">
      <c r="A48" s="45" t="str">
        <f>[1]HUB!$A48</f>
        <v>HUB010</v>
      </c>
      <c r="B48" s="16" t="str">
        <f>[1]HUB!$B48</f>
        <v>V 05 (V05-V02) MT 100~MT160</v>
      </c>
      <c r="C48" s="14" t="str">
        <f>[1]HUB!$C48</f>
        <v>7/8"</v>
      </c>
      <c r="D48" s="59"/>
      <c r="E48" s="57"/>
      <c r="F48" s="48">
        <f>[1]HUB!$J48</f>
        <v>55.3385416666667</v>
      </c>
      <c r="G48" s="53"/>
    </row>
    <row r="49" ht="21.6" customHeight="1" spans="1:7">
      <c r="A49" s="45" t="str">
        <f>[1]HUB!$A49</f>
        <v>HUB011</v>
      </c>
      <c r="B49" s="16" t="str">
        <f>[1]HUB!$B49</f>
        <v>V 06 (V06-V09) MT32~MT40</v>
      </c>
      <c r="C49" s="14" t="str">
        <f>[1]HUB!$C49</f>
        <v>1/2"</v>
      </c>
      <c r="D49" s="59"/>
      <c r="E49" s="57"/>
      <c r="F49" s="48">
        <f>[1]HUB!$J49</f>
        <v>30.1846590909091</v>
      </c>
      <c r="G49" s="53"/>
    </row>
    <row r="50" ht="21.6" customHeight="1" spans="1:7">
      <c r="A50" s="45" t="str">
        <f>[1]HUB!$A50</f>
        <v>HUB012</v>
      </c>
      <c r="B50" s="16" t="str">
        <f>[1]HUB!$B50</f>
        <v>V 07 (V04 -V07) MT44~MT72</v>
      </c>
      <c r="C50" s="14" t="str">
        <f>[1]HUB!$C50</f>
        <v>7/8"</v>
      </c>
      <c r="D50" s="59"/>
      <c r="E50" s="57"/>
      <c r="F50" s="48">
        <f>[1]HUB!$J50</f>
        <v>57.0154671717172</v>
      </c>
      <c r="G50" s="53"/>
    </row>
    <row r="51" ht="21.6" customHeight="1" spans="1:7">
      <c r="A51" s="45" t="str">
        <f>[1]HUB!$A51</f>
        <v>HUB013</v>
      </c>
      <c r="B51" s="16" t="str">
        <f>[1]HUB!$B51</f>
        <v>V 08 (RECEIVER TANK) </v>
      </c>
      <c r="C51" s="14" t="str">
        <f>[1]HUB!$C51</f>
        <v>5/8"</v>
      </c>
      <c r="D51" s="59"/>
      <c r="E51" s="57"/>
      <c r="F51" s="48">
        <f>[1]HUB!$J51</f>
        <v>31.8615845959596</v>
      </c>
      <c r="G51" s="53"/>
    </row>
    <row r="52" ht="21.6" customHeight="1" spans="1:7">
      <c r="A52" s="45" t="str">
        <f>[1]HUB!$A52</f>
        <v>HUB014</v>
      </c>
      <c r="B52" s="16" t="str">
        <f>[1]HUB!$B52</f>
        <v>V 09 (V06-V09) MT32~MT40</v>
      </c>
      <c r="C52" s="14" t="str">
        <f>[1]HUB!$C52</f>
        <v>5/8"</v>
      </c>
      <c r="D52" s="59"/>
      <c r="E52" s="57"/>
      <c r="F52" s="48">
        <f>[1]HUB!$J52</f>
        <v>31.8615845959596</v>
      </c>
      <c r="G52" s="53"/>
    </row>
    <row r="53" ht="21.6" customHeight="1" spans="1:7">
      <c r="A53" s="45" t="str">
        <f>[1]HUB!$A53</f>
        <v>HUB014.1</v>
      </c>
      <c r="B53" s="16" t="str">
        <f>[1]HUB!$B53</f>
        <v>V 38 (1 5/8") </v>
      </c>
      <c r="C53" s="14" t="str">
        <f>[1]HUB!$C53</f>
        <v>1 5/8"</v>
      </c>
      <c r="D53" s="59"/>
      <c r="E53" s="57"/>
      <c r="F53" s="48">
        <f>[1]HUB!$J53</f>
        <v>146.625</v>
      </c>
      <c r="G53" s="53"/>
    </row>
    <row r="54" ht="21.6" customHeight="1" spans="1:7">
      <c r="A54" s="45" t="str">
        <f>[1]HUB!$A54</f>
        <v>HUB014.2</v>
      </c>
      <c r="B54" s="16" t="str">
        <f>[1]HUB!$B54</f>
        <v>V 39 (2 1/8") VALVE</v>
      </c>
      <c r="C54" s="14" t="str">
        <f>[1]HUB!$C54</f>
        <v>2 1/8"</v>
      </c>
      <c r="D54" s="60"/>
      <c r="E54" s="57"/>
      <c r="F54" s="48">
        <f>[1]HUB!$J54</f>
        <v>218.778409090909</v>
      </c>
      <c r="G54" s="54"/>
    </row>
    <row r="55" ht="21.6" customHeight="1" spans="1:7">
      <c r="A55" s="45" t="str">
        <f>[1]HUB!$A55</f>
        <v>HUB015</v>
      </c>
      <c r="B55" s="16" t="str">
        <f>[1]HUB!$B55</f>
        <v>FW1 Rotalock Connection For V01/V06/V08</v>
      </c>
      <c r="C55" s="14" t="str">
        <f>[1]HUB!$C55</f>
        <v>22mm(d) x 32mmlgth</v>
      </c>
      <c r="D55" s="61" t="s">
        <v>664</v>
      </c>
      <c r="E55" s="57"/>
      <c r="F55" s="48">
        <f>[1]HUB!$J55</f>
        <v>4.82954545454545</v>
      </c>
      <c r="G55" s="52"/>
    </row>
    <row r="56" ht="21.6" customHeight="1" spans="1:7">
      <c r="A56" s="45" t="str">
        <f>[1]HUB!$A56</f>
        <v>HUB016</v>
      </c>
      <c r="B56" s="16" t="str">
        <f>[1]HUB!$B56</f>
        <v>FW2 Rotalock Connection For V04/V05/V09</v>
      </c>
      <c r="C56" s="14" t="str">
        <f>[1]HUB!$C56</f>
        <v>28mm(d) x 32mmlgth</v>
      </c>
      <c r="D56" s="62"/>
      <c r="E56" s="57"/>
      <c r="F56" s="48">
        <f>[1]HUB!$J56</f>
        <v>6.85795454545455</v>
      </c>
      <c r="G56" s="53"/>
    </row>
    <row r="57" ht="21.6" customHeight="1" spans="1:7">
      <c r="A57" s="45" t="str">
        <f>[1]HUB!$A57</f>
        <v>HUB017</v>
      </c>
      <c r="B57" s="16" t="str">
        <f>[1]HUB!$B57</f>
        <v>FW3 Rotalock Connection For V02/V03/V07</v>
      </c>
      <c r="C57" s="14" t="str">
        <f>[1]HUB!$C57</f>
        <v>41mm(d) x 32mmlgth</v>
      </c>
      <c r="D57" s="62"/>
      <c r="E57" s="57"/>
      <c r="F57" s="48">
        <f>[1]HUB!$J57</f>
        <v>12.3636363636364</v>
      </c>
      <c r="G57" s="53"/>
    </row>
    <row r="58" ht="21.6" customHeight="1" spans="1:7">
      <c r="A58" s="45" t="str">
        <f>[1]HUB!$A58</f>
        <v>HUB018</v>
      </c>
      <c r="B58" s="16" t="str">
        <f>[1]HUB!$B58</f>
        <v>FW4(90MM)Rotalock Connection For V04/V05/V09</v>
      </c>
      <c r="C58" s="14" t="str">
        <f>[1]HUB!$C58</f>
        <v>28mm(d) x 90mmlgth</v>
      </c>
      <c r="D58" s="62"/>
      <c r="E58" s="57"/>
      <c r="F58" s="48">
        <f>[1]HUB!$J58</f>
        <v>12.2348484848485</v>
      </c>
      <c r="G58" s="53"/>
    </row>
    <row r="59" ht="21.6" customHeight="1" spans="1:7">
      <c r="A59" s="45" t="str">
        <f>[1]HUB!$A59</f>
        <v>HUB019</v>
      </c>
      <c r="B59" s="16" t="str">
        <f>[1]HUB!$B59</f>
        <v>FW5(90MM) Rotalock Connection For V02/V03/V07</v>
      </c>
      <c r="C59" s="14" t="str">
        <f>[1]HUB!$C59</f>
        <v>41mm(d) x 90mmlgth</v>
      </c>
      <c r="D59" s="62"/>
      <c r="E59" s="57"/>
      <c r="F59" s="48">
        <f>[1]HUB!$J59</f>
        <v>17.7083333333333</v>
      </c>
      <c r="G59" s="53"/>
    </row>
    <row r="60" ht="21.6" customHeight="1" spans="1:7">
      <c r="A60" s="45" t="str">
        <f>[1]HUB!$A60</f>
        <v>HUB019.1</v>
      </c>
      <c r="B60" s="16" t="str">
        <f>[1]HUB!$B60</f>
        <v>PW1 Connection,1 1/4" 16mm</v>
      </c>
      <c r="C60" s="14">
        <f>[1]HUB!$C60</f>
        <v>0</v>
      </c>
      <c r="D60" s="62"/>
      <c r="E60" s="57"/>
      <c r="F60" s="48">
        <f>[1]HUB!$J60</f>
        <v>7.08333333333333</v>
      </c>
      <c r="G60" s="53"/>
    </row>
    <row r="61" ht="21.6" customHeight="1" spans="1:7">
      <c r="A61" s="45" t="str">
        <f>[1]HUB!$A61</f>
        <v>HUB019.2</v>
      </c>
      <c r="B61" s="16" t="str">
        <f>[1]HUB!$B61</f>
        <v>PW2 Connection, 1 1/4" 22mm </v>
      </c>
      <c r="C61" s="14">
        <f>[1]HUB!$C61</f>
        <v>0</v>
      </c>
      <c r="D61" s="62"/>
      <c r="E61" s="57"/>
      <c r="F61" s="48">
        <f>[1]HUB!$J61</f>
        <v>11.2689393939394</v>
      </c>
      <c r="G61" s="53"/>
    </row>
    <row r="62" ht="21.6" customHeight="1" spans="1:7">
      <c r="A62" s="45" t="str">
        <f>[1]HUB!$A62</f>
        <v>HUB019.3</v>
      </c>
      <c r="B62" s="16" t="str">
        <f>[1]HUB!$B62</f>
        <v>PW3 Connection 1 3/4" 26mm</v>
      </c>
      <c r="C62" s="14">
        <f>[1]HUB!$C62</f>
        <v>0</v>
      </c>
      <c r="D62" s="62"/>
      <c r="E62" s="57"/>
      <c r="F62" s="48">
        <f>[1]HUB!$J62</f>
        <v>14.0861742424242</v>
      </c>
      <c r="G62" s="53"/>
    </row>
    <row r="63" ht="21.6" customHeight="1" spans="1:7">
      <c r="A63" s="45" t="str">
        <f>[1]HUB!$A63</f>
        <v>HUB019.4</v>
      </c>
      <c r="B63" s="16" t="str">
        <f>[1]HUB!$B63</f>
        <v>PW3-1 Connection 1 3/4" 28mm</v>
      </c>
      <c r="C63" s="14">
        <f>[1]HUB!$C63</f>
        <v>0</v>
      </c>
      <c r="D63" s="63"/>
      <c r="E63" s="57"/>
      <c r="F63" s="48">
        <f>[1]HUB!$J63</f>
        <v>14.0861742424242</v>
      </c>
      <c r="G63" s="54"/>
    </row>
    <row r="64" ht="21.6" customHeight="1" spans="1:7">
      <c r="A64" s="45" t="str">
        <f>[1]HUB!$A64</f>
        <v>HUB020</v>
      </c>
      <c r="B64" s="16" t="str">
        <f>[1]HUB!$B64</f>
        <v>SA-602</v>
      </c>
      <c r="C64" s="14" t="str">
        <f>[1]HUB!$C64</f>
        <v>1/4"</v>
      </c>
      <c r="D64" s="50" t="s">
        <v>665</v>
      </c>
      <c r="E64" s="47"/>
      <c r="F64" s="48">
        <f>[1]HUB!$J64</f>
        <v>18.2092004381161</v>
      </c>
      <c r="G64" s="52"/>
    </row>
    <row r="65" ht="21.6" customHeight="1" spans="1:7">
      <c r="A65" s="45" t="str">
        <f>[1]HUB!$A65</f>
        <v>HUB021</v>
      </c>
      <c r="B65" s="16" t="str">
        <f>[1]HUB!$B65</f>
        <v>SA-603</v>
      </c>
      <c r="C65" s="14" t="str">
        <f>[1]HUB!$C65</f>
        <v>3/8"</v>
      </c>
      <c r="D65" s="51"/>
      <c r="E65" s="47"/>
      <c r="F65" s="48">
        <f>[1]HUB!$J65</f>
        <v>23.6856516976999</v>
      </c>
      <c r="G65" s="53"/>
    </row>
    <row r="66" ht="21.6" customHeight="1" spans="1:7">
      <c r="A66" s="45" t="str">
        <f>[1]HUB!$A66</f>
        <v>HUB022</v>
      </c>
      <c r="B66" s="16" t="str">
        <f>[1]HUB!$B66</f>
        <v>SA-604</v>
      </c>
      <c r="C66" s="14" t="str">
        <f>[1]HUB!$C66</f>
        <v>1/2"</v>
      </c>
      <c r="D66" s="51"/>
      <c r="E66" s="47"/>
      <c r="F66" s="48">
        <f>[1]HUB!$J66</f>
        <v>29.4359255202629</v>
      </c>
      <c r="G66" s="53"/>
    </row>
    <row r="67" ht="21.6" customHeight="1" spans="1:7">
      <c r="A67" s="45" t="str">
        <f>[1]HUB!$A67</f>
        <v>HUB023</v>
      </c>
      <c r="B67" s="16" t="str">
        <f>[1]HUB!$B67</f>
        <v>SA-605</v>
      </c>
      <c r="C67" s="14" t="str">
        <f>[1]HUB!$C67</f>
        <v>5/8"</v>
      </c>
      <c r="D67" s="51"/>
      <c r="E67" s="47"/>
      <c r="F67" s="48">
        <f>[1]HUB!$J67</f>
        <v>43.8116100766703</v>
      </c>
      <c r="G67" s="53"/>
    </row>
    <row r="68" ht="21.6" customHeight="1" spans="1:7">
      <c r="A68" s="45" t="str">
        <f>[1]HUB!$A68</f>
        <v>HUB024</v>
      </c>
      <c r="B68" s="16" t="str">
        <f>[1]HUB!$B68</f>
        <v>SA-606</v>
      </c>
      <c r="C68" s="14" t="str">
        <f>[1]HUB!$C68</f>
        <v>3/4"</v>
      </c>
      <c r="D68" s="51"/>
      <c r="E68" s="47"/>
      <c r="F68" s="48">
        <f>[1]HUB!$J68</f>
        <v>59.5564074479737</v>
      </c>
      <c r="G68" s="53"/>
    </row>
    <row r="69" ht="21.6" customHeight="1" spans="1:7">
      <c r="A69" s="45" t="str">
        <f>[1]HUB!$A69</f>
        <v>HUB025</v>
      </c>
      <c r="B69" s="16" t="str">
        <f>[1]HUB!$B69</f>
        <v>SA-607 welding</v>
      </c>
      <c r="C69" s="14" t="str">
        <f>[1]HUB!$C69</f>
        <v>7/8"</v>
      </c>
      <c r="D69" s="55"/>
      <c r="E69" s="47"/>
      <c r="F69" s="48">
        <f>[1]HUB!$J69</f>
        <v>99.9452354874042</v>
      </c>
      <c r="G69" s="54"/>
    </row>
    <row r="70" ht="21.6" customHeight="1" spans="1:7">
      <c r="A70" s="45" t="str">
        <f>[1]HUB!$A70</f>
        <v>HUB025.1</v>
      </c>
      <c r="B70" s="16" t="str">
        <f>[1]HUB!$B70</f>
        <v>2 HOLE  DISTRIBUTOR</v>
      </c>
      <c r="C70" s="14" t="str">
        <f>[1]HUB!$C70</f>
        <v>5/8" * 1/4"</v>
      </c>
      <c r="D70" s="46" t="s">
        <v>666</v>
      </c>
      <c r="E70" s="47"/>
      <c r="F70" s="48">
        <f>[1]HUB!$J70</f>
        <v>15.0602409638554</v>
      </c>
      <c r="G70" s="52"/>
    </row>
    <row r="71" ht="21.6" customHeight="1" spans="1:7">
      <c r="A71" s="45" t="str">
        <f>[1]HUB!$A71</f>
        <v>HUB025.2</v>
      </c>
      <c r="B71" s="16" t="str">
        <f>[1]HUB!$B71</f>
        <v>3 HOLE  DISTRIBUTOR</v>
      </c>
      <c r="C71" s="14" t="str">
        <f>[1]HUB!$C71</f>
        <v>5/8" * 1/4"</v>
      </c>
      <c r="D71" s="46"/>
      <c r="E71" s="47"/>
      <c r="F71" s="48">
        <f>[1]HUB!$J71</f>
        <v>15.0602409638554</v>
      </c>
      <c r="G71" s="53"/>
    </row>
    <row r="72" ht="21.6" customHeight="1" spans="1:7">
      <c r="A72" s="45" t="str">
        <f>[1]HUB!$A72</f>
        <v>HUB025.3</v>
      </c>
      <c r="B72" s="16" t="str">
        <f>[1]HUB!$B72</f>
        <v>4 HOLE  DISTRIBUTOR</v>
      </c>
      <c r="C72" s="14" t="str">
        <f>[1]HUB!$C72</f>
        <v>5/8" * 1/4"</v>
      </c>
      <c r="D72" s="46"/>
      <c r="E72" s="47"/>
      <c r="F72" s="48">
        <f>[1]HUB!$J72</f>
        <v>15.0602409638554</v>
      </c>
      <c r="G72" s="53"/>
    </row>
    <row r="73" ht="21.6" customHeight="1" spans="1:7">
      <c r="A73" s="45" t="str">
        <f>[1]HUB!$A73</f>
        <v>HUB025.4</v>
      </c>
      <c r="B73" s="16" t="str">
        <f>[1]HUB!$B73</f>
        <v>5 HOLE  DISTRIBUTOR</v>
      </c>
      <c r="C73" s="14" t="str">
        <f>[1]HUB!$C73</f>
        <v>5/8" * 1/4"</v>
      </c>
      <c r="D73" s="46"/>
      <c r="E73" s="47"/>
      <c r="F73" s="48">
        <f>[1]HUB!$J73</f>
        <v>15.0602409638554</v>
      </c>
      <c r="G73" s="53"/>
    </row>
    <row r="74" ht="21.6" customHeight="1" spans="1:7">
      <c r="A74" s="45" t="str">
        <f>[1]HUB!$A74</f>
        <v>HUB025.5</v>
      </c>
      <c r="B74" s="16" t="str">
        <f>[1]HUB!$B74</f>
        <v>6 HOLE  DISTRIBUTOR</v>
      </c>
      <c r="C74" s="14" t="str">
        <f>[1]HUB!$C74</f>
        <v>5/8" * 1/4"</v>
      </c>
      <c r="D74" s="46"/>
      <c r="E74" s="47"/>
      <c r="F74" s="48">
        <f>[1]HUB!$J74</f>
        <v>15.0602409638554</v>
      </c>
      <c r="G74" s="53"/>
    </row>
    <row r="75" ht="21.6" customHeight="1" spans="1:7">
      <c r="A75" s="45" t="str">
        <f>[1]HUB!$A75</f>
        <v>HUB025.6</v>
      </c>
      <c r="B75" s="16" t="str">
        <f>[1]HUB!$B75</f>
        <v>7 HOLE  DISTRIBUTOR</v>
      </c>
      <c r="C75" s="14" t="str">
        <f>[1]HUB!$C75</f>
        <v>5/8" * 1/4"</v>
      </c>
      <c r="D75" s="46"/>
      <c r="E75" s="47"/>
      <c r="F75" s="48">
        <f>[1]HUB!$J75</f>
        <v>15.0602409638554</v>
      </c>
      <c r="G75" s="53"/>
    </row>
    <row r="76" ht="21.6" customHeight="1" spans="1:7">
      <c r="A76" s="45" t="str">
        <f>[1]HUB!$A76</f>
        <v>HUB025.7</v>
      </c>
      <c r="B76" s="16" t="str">
        <f>[1]HUB!$B76</f>
        <v>8 HOLE  DISTRIBUTOR</v>
      </c>
      <c r="C76" s="14" t="str">
        <f>[1]HUB!$C76</f>
        <v>5/8" * 1/4"</v>
      </c>
      <c r="D76" s="46"/>
      <c r="E76" s="47"/>
      <c r="F76" s="48">
        <f>[1]HUB!$J76</f>
        <v>15.0602409638554</v>
      </c>
      <c r="G76" s="53"/>
    </row>
    <row r="77" ht="21.6" customHeight="1" spans="1:7">
      <c r="A77" s="45" t="str">
        <f>[1]HUB!$A77</f>
        <v>HUB025.8</v>
      </c>
      <c r="B77" s="16" t="str">
        <f>[1]HUB!$B77</f>
        <v>9 HOLE  DISTRIBUTOR</v>
      </c>
      <c r="C77" s="14" t="str">
        <f>[1]HUB!$C77</f>
        <v>5/8" * 1/4"</v>
      </c>
      <c r="D77" s="46"/>
      <c r="E77" s="47"/>
      <c r="F77" s="48">
        <f>[1]HUB!$J77</f>
        <v>15.0602409638554</v>
      </c>
      <c r="G77" s="53"/>
    </row>
    <row r="78" ht="21.6" customHeight="1" spans="1:7">
      <c r="A78" s="45" t="str">
        <f>[1]HUB!$A78</f>
        <v>HUB025.9</v>
      </c>
      <c r="B78" s="16" t="str">
        <f>[1]HUB!$B78</f>
        <v>10 HOLE  DISTRIBUTOR</v>
      </c>
      <c r="C78" s="14" t="str">
        <f>[1]HUB!$C78</f>
        <v>3/4" * 1/4"</v>
      </c>
      <c r="D78" s="46"/>
      <c r="E78" s="47"/>
      <c r="F78" s="48">
        <f>[1]HUB!$J78</f>
        <v>24.6440306681271</v>
      </c>
      <c r="G78" s="53"/>
    </row>
    <row r="79" ht="21.6" customHeight="1" spans="1:7">
      <c r="A79" s="45" t="str">
        <f>[1]HUB!$A79</f>
        <v>HUB025.10</v>
      </c>
      <c r="B79" s="16" t="str">
        <f>[1]HUB!$B79</f>
        <v>11 HOLE  DISTRIBUTOR</v>
      </c>
      <c r="C79" s="14" t="str">
        <f>[1]HUB!$C79</f>
        <v>3/4" * 1/4"</v>
      </c>
      <c r="D79" s="46"/>
      <c r="E79" s="47"/>
      <c r="F79" s="48">
        <f>[1]HUB!$J79</f>
        <v>24.6440306681271</v>
      </c>
      <c r="G79" s="53"/>
    </row>
    <row r="80" ht="21.6" customHeight="1" spans="1:7">
      <c r="A80" s="45" t="str">
        <f>[1]HUB!$A80</f>
        <v>HUB025.11</v>
      </c>
      <c r="B80" s="16" t="str">
        <f>[1]HUB!$B80</f>
        <v>12 HOLE  DISTRIBUTOR</v>
      </c>
      <c r="C80" s="14" t="str">
        <f>[1]HUB!$C80</f>
        <v>3/4" * 1/4"</v>
      </c>
      <c r="D80" s="46"/>
      <c r="E80" s="47"/>
      <c r="F80" s="48">
        <f>[1]HUB!$J80</f>
        <v>24.6440306681271</v>
      </c>
      <c r="G80" s="53"/>
    </row>
    <row r="81" ht="21.6" customHeight="1" spans="1:7">
      <c r="A81" s="45" t="str">
        <f>[1]HUB!$A81</f>
        <v>HUB025.12</v>
      </c>
      <c r="B81" s="16" t="str">
        <f>[1]HUB!$B81</f>
        <v>14 HOLE  DISTRIBUTOR</v>
      </c>
      <c r="C81" s="14" t="str">
        <f>[1]HUB!$C81</f>
        <v>3/4" * 1/4"</v>
      </c>
      <c r="D81" s="46"/>
      <c r="E81" s="47"/>
      <c r="F81" s="48">
        <f>[1]HUB!$J81</f>
        <v>47.9189485213582</v>
      </c>
      <c r="G81" s="53"/>
    </row>
    <row r="82" ht="21.6" customHeight="1" spans="1:7">
      <c r="A82" s="45" t="str">
        <f>[1]HUB!$A82</f>
        <v>HUB025.13</v>
      </c>
      <c r="B82" s="16" t="str">
        <f>[1]HUB!$B82</f>
        <v>16 HOLE  DISTRIBUTOR</v>
      </c>
      <c r="C82" s="14" t="str">
        <f>[1]HUB!$C82</f>
        <v>3/4" * 1/4"</v>
      </c>
      <c r="D82" s="46"/>
      <c r="E82" s="47"/>
      <c r="F82" s="48">
        <f>[1]HUB!$J82</f>
        <v>47.9189485213582</v>
      </c>
      <c r="G82" s="53"/>
    </row>
    <row r="83" ht="21.6" customHeight="1" spans="1:7">
      <c r="A83" s="45" t="str">
        <f>[1]HUB!$A83</f>
        <v>HUB025.14</v>
      </c>
      <c r="B83" s="16" t="str">
        <f>[1]HUB!$B83</f>
        <v>18 HOLE  DISTRIBUTOR</v>
      </c>
      <c r="C83" s="14" t="str">
        <f>[1]HUB!$C83</f>
        <v>3/4" * 1/4"</v>
      </c>
      <c r="D83" s="46"/>
      <c r="E83" s="47"/>
      <c r="F83" s="48">
        <f>[1]HUB!$J83</f>
        <v>47.9189485213582</v>
      </c>
      <c r="G83" s="53"/>
    </row>
    <row r="84" ht="21.6" customHeight="1" spans="1:7">
      <c r="A84" s="45" t="str">
        <f>[1]HUB!$A84</f>
        <v>HUB025.15</v>
      </c>
      <c r="B84" s="16" t="str">
        <f>[1]HUB!$B84</f>
        <v>20 HOLE  DISTRIBUTOR</v>
      </c>
      <c r="C84" s="14" t="str">
        <f>[1]HUB!$C84</f>
        <v>3/4" * 1/4"</v>
      </c>
      <c r="D84" s="46"/>
      <c r="E84" s="47"/>
      <c r="F84" s="48">
        <f>[1]HUB!$J84</f>
        <v>65.7174151150055</v>
      </c>
      <c r="G84" s="53"/>
    </row>
    <row r="85" ht="21.6" customHeight="1" spans="1:7">
      <c r="A85" s="45" t="str">
        <f>[1]HUB!$A85</f>
        <v>HUB025.16</v>
      </c>
      <c r="B85" s="16" t="str">
        <f>[1]HUB!$B85</f>
        <v>22 HOLE  DISTRIBUTOR</v>
      </c>
      <c r="C85" s="14" t="str">
        <f>[1]HUB!$C85</f>
        <v>7/8" * 1/4"</v>
      </c>
      <c r="D85" s="46"/>
      <c r="E85" s="47"/>
      <c r="F85" s="48">
        <f>[1]HUB!$J85</f>
        <v>65.7174151150055</v>
      </c>
      <c r="G85" s="53"/>
    </row>
    <row r="86" ht="21.6" customHeight="1" spans="1:7">
      <c r="A86" s="45" t="str">
        <f>[1]HUB!$A86</f>
        <v>HUB025.17</v>
      </c>
      <c r="B86" s="16" t="str">
        <f>[1]HUB!$B86</f>
        <v>24 HOLE  DISTRIBUTOR</v>
      </c>
      <c r="C86" s="14" t="str">
        <f>[1]HUB!$C86</f>
        <v>7/8" * 1/4"</v>
      </c>
      <c r="D86" s="46"/>
      <c r="E86" s="47"/>
      <c r="F86" s="48">
        <f>[1]HUB!$J86</f>
        <v>75.3012048192771</v>
      </c>
      <c r="G86" s="54"/>
    </row>
    <row r="87" ht="43.5" customHeight="1" spans="1:7">
      <c r="A87" s="45" t="str">
        <f>[1]HUB!$A87</f>
        <v>HUB026</v>
      </c>
      <c r="B87" s="16" t="str">
        <f>[1]HUB!$B87</f>
        <v>SU-04 (1/4" ACCESS VALVE 60mm)</v>
      </c>
      <c r="C87" s="14" t="str">
        <f>[1]HUB!$C87</f>
        <v>60mm</v>
      </c>
      <c r="D87" s="64" t="s">
        <v>667</v>
      </c>
      <c r="E87" s="65"/>
      <c r="F87" s="48">
        <f>[1]HUB!$J87</f>
        <v>3.86683209263854</v>
      </c>
      <c r="G87" s="52"/>
    </row>
    <row r="88" ht="43.5" customHeight="1" spans="1:7">
      <c r="A88" s="45" t="str">
        <f>[1]HUB!$A88</f>
        <v>HUB027.1</v>
      </c>
      <c r="B88" s="16" t="str">
        <f>[1]HUB!$B88</f>
        <v>SU-06 (3/8" ACCESS VALVE 100mm)</v>
      </c>
      <c r="C88" s="14" t="str">
        <f>[1]HUB!$C88</f>
        <v>100MM</v>
      </c>
      <c r="D88" s="64" t="s">
        <v>667</v>
      </c>
      <c r="E88" s="65"/>
      <c r="F88" s="48">
        <f>[1]HUB!$J88</f>
        <v>7.23566308243728</v>
      </c>
      <c r="G88" s="54"/>
    </row>
    <row r="89" ht="43.5" customHeight="1" spans="1:7">
      <c r="A89" s="45" t="str">
        <f>[1]HUB!$A89</f>
        <v>HUB027.2</v>
      </c>
      <c r="B89" s="66" t="str">
        <f>[1]HUB!$B89</f>
        <v>1/4" OR 5/16" VALVE CORE REMOVER (R22,R410A,R404A,R407C)</v>
      </c>
      <c r="C89" s="14"/>
      <c r="D89" s="67"/>
      <c r="E89" s="65"/>
      <c r="F89" s="48">
        <f>[1]HUB!$J89</f>
        <v>45.3426609664464</v>
      </c>
      <c r="G89" s="53"/>
    </row>
    <row r="90" ht="21.6" customHeight="1" spans="1:7">
      <c r="A90" s="45" t="str">
        <f>[1]HUB!$A90</f>
        <v>HUB026.1</v>
      </c>
      <c r="B90" s="16" t="str">
        <f>[1]HUB!$B90</f>
        <v>1/4" flare nut caster</v>
      </c>
      <c r="C90" s="14">
        <f>[1]HUB!$C90</f>
        <v>0</v>
      </c>
      <c r="D90" s="50"/>
      <c r="E90" s="47"/>
      <c r="F90" s="48">
        <f>[1]HUB!$J90</f>
        <v>2.36111111111111</v>
      </c>
      <c r="G90" s="52"/>
    </row>
    <row r="91" ht="21.6" customHeight="1" spans="1:7">
      <c r="A91" s="45" t="str">
        <f>[1]HUB!$A91</f>
        <v>HUB026.2</v>
      </c>
      <c r="B91" s="16" t="str">
        <f>[1]HUB!$B91</f>
        <v>3/8" flare nut caster</v>
      </c>
      <c r="C91" s="14">
        <f>[1]HUB!$C91</f>
        <v>0</v>
      </c>
      <c r="D91" s="50"/>
      <c r="E91" s="47"/>
      <c r="F91" s="48">
        <f>[1]HUB!$J91</f>
        <v>4.87962962962963</v>
      </c>
      <c r="G91" s="53"/>
    </row>
    <row r="92" ht="37.5" customHeight="1" spans="1:7">
      <c r="A92" s="45" t="str">
        <f>[1]HUB!$A92</f>
        <v>HUB026.3</v>
      </c>
      <c r="B92" s="16" t="str">
        <f>[1]HUB!$B92</f>
        <v>1/2" flare nut caster</v>
      </c>
      <c r="C92" s="14">
        <f>[1]HUB!$C92</f>
        <v>0</v>
      </c>
      <c r="D92" s="50"/>
      <c r="E92" s="47"/>
      <c r="F92" s="48">
        <f>[1]HUB!$J92</f>
        <v>5.90277777777778</v>
      </c>
      <c r="G92" s="53"/>
    </row>
    <row r="93" spans="1:7">
      <c r="A93" s="45" t="str">
        <f>[1]HUB!$A93</f>
        <v>HUB026.4</v>
      </c>
      <c r="B93" s="16" t="str">
        <f>[1]HUB!$B93</f>
        <v>5/8" flare nut caster</v>
      </c>
      <c r="C93" s="14">
        <f>[1]HUB!$C93</f>
        <v>0</v>
      </c>
      <c r="D93" s="50"/>
      <c r="E93" s="47"/>
      <c r="F93" s="48">
        <f>[1]HUB!$J93</f>
        <v>7.71296296296296</v>
      </c>
      <c r="G93" s="53"/>
    </row>
    <row r="94" spans="1:7">
      <c r="A94" s="45" t="str">
        <f>[1]HUB!$A94</f>
        <v>HUB026.5</v>
      </c>
      <c r="B94" s="16" t="str">
        <f>[1]HUB!$B94</f>
        <v>3/4" flare nut caster</v>
      </c>
      <c r="C94" s="14">
        <f>[1]HUB!$C94</f>
        <v>0</v>
      </c>
      <c r="D94" s="50"/>
      <c r="E94" s="47"/>
      <c r="F94" s="48">
        <f>[1]HUB!$J94</f>
        <v>9.65909090909091</v>
      </c>
      <c r="G94" s="54"/>
    </row>
    <row r="95" ht="33.75" customHeight="1" spans="1:7">
      <c r="A95" s="45" t="str">
        <f>[1]HUB!$A95</f>
        <v>HUB026.6</v>
      </c>
      <c r="B95" s="16" t="str">
        <f>[1]HUB!$B95</f>
        <v>1/4" cap nut</v>
      </c>
      <c r="C95" s="14">
        <f>[1]HUB!$C95</f>
        <v>0</v>
      </c>
      <c r="D95" s="50"/>
      <c r="E95" s="47"/>
      <c r="F95" s="48">
        <f>[1]HUB!$J95</f>
        <v>2.45867768595041</v>
      </c>
      <c r="G95" s="49"/>
    </row>
    <row r="96" spans="1:7">
      <c r="A96" s="45" t="str">
        <f>[1]HUB!$A96</f>
        <v>HUB026.7</v>
      </c>
      <c r="B96" s="16" t="str">
        <f>[1]HUB!$B96</f>
        <v>1/8" NPT PLUG</v>
      </c>
      <c r="C96" s="14">
        <f>[1]HUB!$C96</f>
        <v>0</v>
      </c>
      <c r="D96" s="50"/>
      <c r="E96" s="47"/>
      <c r="F96" s="48">
        <f>[1]HUB!$J96</f>
        <v>1.81107954545455</v>
      </c>
      <c r="G96" s="52"/>
    </row>
    <row r="97" spans="1:7">
      <c r="A97" s="45" t="str">
        <f>[1]HUB!$A97</f>
        <v>HUB026.8</v>
      </c>
      <c r="B97" s="16" t="str">
        <f>[1]HUB!$B97</f>
        <v>1/4" NPT PLUG</v>
      </c>
      <c r="C97" s="14">
        <f>[1]HUB!$C97</f>
        <v>0</v>
      </c>
      <c r="D97" s="50"/>
      <c r="E97" s="47"/>
      <c r="F97" s="48">
        <f>[1]HUB!$J97</f>
        <v>3.01846590909091</v>
      </c>
      <c r="G97" s="53"/>
    </row>
    <row r="98" ht="42.75" customHeight="1" spans="1:7">
      <c r="A98" s="45" t="str">
        <f>[1]HUB!$A98</f>
        <v>HUB026.9</v>
      </c>
      <c r="B98" s="16" t="str">
        <f>[1]HUB!$B98</f>
        <v>3/8" NPT PLUG</v>
      </c>
      <c r="C98" s="14">
        <f>[1]HUB!$C98</f>
        <v>0</v>
      </c>
      <c r="D98" s="50"/>
      <c r="E98" s="47"/>
      <c r="F98" s="48">
        <f>[1]HUB!$J98</f>
        <v>5.43323863636364</v>
      </c>
      <c r="G98" s="53"/>
    </row>
    <row r="99" spans="1:7">
      <c r="A99" s="45" t="str">
        <f>[1]HUB!$A99</f>
        <v>HUB026.10</v>
      </c>
      <c r="B99" s="16" t="str">
        <f>[1]HUB!$B99</f>
        <v>1/2" NPT PLUG</v>
      </c>
      <c r="C99" s="14">
        <f>[1]HUB!$C99</f>
        <v>0</v>
      </c>
      <c r="D99" s="50"/>
      <c r="E99" s="47"/>
      <c r="F99" s="48">
        <f>[1]HUB!$J99</f>
        <v>9.33712121212121</v>
      </c>
      <c r="G99" s="53"/>
    </row>
    <row r="100" spans="1:7">
      <c r="A100" s="45" t="str">
        <f>[1]HUB!$A100</f>
        <v>HUB026.11</v>
      </c>
      <c r="B100" s="16" t="str">
        <f>[1]HUB!$B100</f>
        <v>3/4" NPT PLUG</v>
      </c>
      <c r="C100" s="14">
        <f>[1]HUB!$C100</f>
        <v>0</v>
      </c>
      <c r="D100" s="50"/>
      <c r="E100" s="47"/>
      <c r="F100" s="48">
        <f>[1]HUB!$J100</f>
        <v>11.8055555555556</v>
      </c>
      <c r="G100" s="53"/>
    </row>
    <row r="101" spans="1:7">
      <c r="A101" s="45" t="str">
        <f>[1]HUB!$A101</f>
        <v>HUB026.12</v>
      </c>
      <c r="B101" s="16" t="str">
        <f>[1]HUB!$B101</f>
        <v>1" NPT PLUG</v>
      </c>
      <c r="C101" s="14">
        <f>[1]HUB!$C101</f>
        <v>0</v>
      </c>
      <c r="D101" s="50"/>
      <c r="E101" s="47"/>
      <c r="F101" s="48">
        <f>[1]HUB!$J101</f>
        <v>19.6031613822718</v>
      </c>
      <c r="G101" s="54"/>
    </row>
    <row r="102" spans="1:7">
      <c r="A102" s="45" t="str">
        <f>[1]HUB!$A102</f>
        <v>HUB026.13</v>
      </c>
      <c r="B102" s="16" t="str">
        <f>[1]HUB!$B102</f>
        <v>1/4x1/8 NPT UNION</v>
      </c>
      <c r="C102" s="14">
        <f>[1]HUB!$C102</f>
        <v>0</v>
      </c>
      <c r="D102" s="64"/>
      <c r="E102" s="65"/>
      <c r="F102" s="48">
        <f>[1]HUB!$J102</f>
        <v>2.41477272727273</v>
      </c>
      <c r="G102" s="52"/>
    </row>
    <row r="103" spans="1:7">
      <c r="A103" s="45" t="str">
        <f>[1]HUB!$A103</f>
        <v>HUB026.14</v>
      </c>
      <c r="B103" s="16" t="str">
        <f>[1]HUB!$B103</f>
        <v>1/4x1/4 NPT UNION</v>
      </c>
      <c r="C103" s="14">
        <f>[1]HUB!$C103</f>
        <v>0</v>
      </c>
      <c r="D103" s="64"/>
      <c r="E103" s="65"/>
      <c r="F103" s="48">
        <f>[1]HUB!$J103</f>
        <v>3.38068181818182</v>
      </c>
      <c r="G103" s="53"/>
    </row>
    <row r="104" spans="1:7">
      <c r="A104" s="45" t="str">
        <f>[1]HUB!$A104</f>
        <v>HUB026.15</v>
      </c>
      <c r="B104" s="16" t="str">
        <f>[1]HUB!$B104</f>
        <v>1/4x3/8 NPT UNION</v>
      </c>
      <c r="C104" s="14">
        <f>[1]HUB!$C104</f>
        <v>0</v>
      </c>
      <c r="D104" s="64"/>
      <c r="E104" s="65"/>
      <c r="F104" s="48">
        <f>[1]HUB!$J104</f>
        <v>5.02272727272727</v>
      </c>
      <c r="G104" s="53"/>
    </row>
    <row r="105" spans="1:7">
      <c r="A105" s="45" t="str">
        <f>[1]HUB!$A105</f>
        <v>HUB026.16</v>
      </c>
      <c r="B105" s="16" t="str">
        <f>[1]HUB!$B105</f>
        <v>1/4x1/2 NPT UNION</v>
      </c>
      <c r="C105" s="14">
        <f>[1]HUB!$C105</f>
        <v>0</v>
      </c>
      <c r="D105" s="64"/>
      <c r="E105" s="65"/>
      <c r="F105" s="48">
        <f>[1]HUB!$J105</f>
        <v>8.78977272727273</v>
      </c>
      <c r="G105" s="53"/>
    </row>
    <row r="106" spans="1:7">
      <c r="A106" s="45" t="str">
        <f>[1]HUB!$A106</f>
        <v>HUB026.17</v>
      </c>
      <c r="B106" s="16" t="str">
        <f>[1]HUB!$B106</f>
        <v>3/8x1/4 NPT UNION</v>
      </c>
      <c r="C106" s="14">
        <f>[1]HUB!$C106</f>
        <v>0</v>
      </c>
      <c r="D106" s="64"/>
      <c r="E106" s="65"/>
      <c r="F106" s="48">
        <f>[1]HUB!$J106</f>
        <v>8.78977272727273</v>
      </c>
      <c r="G106" s="54"/>
    </row>
    <row r="107" ht="43.5" customHeight="1" spans="1:7">
      <c r="A107" s="45" t="str">
        <f>[1]HUB!$A107</f>
        <v>HUB026.18</v>
      </c>
      <c r="B107" s="16" t="str">
        <f>[1]HUB!$B107</f>
        <v>1/2 NPT X 3/8 FLARE FEMALE UNION</v>
      </c>
      <c r="C107" s="14">
        <f>[1]HUB!$C107</f>
        <v>0</v>
      </c>
      <c r="D107" s="64"/>
      <c r="E107" s="65"/>
      <c r="F107" s="48">
        <f>[1]HUB!$J107</f>
        <v>7.4375</v>
      </c>
      <c r="G107" s="49"/>
    </row>
    <row r="108" ht="42" customHeight="1" spans="1:7">
      <c r="A108" s="45" t="str">
        <f>[1]HUB!$A108</f>
        <v>HUB026.19</v>
      </c>
      <c r="B108" s="16" t="str">
        <f>[1]HUB!$B108</f>
        <v>3/8 x 1/4 NPT ELBOW (OS)</v>
      </c>
      <c r="C108" s="14">
        <f>[1]HUB!$C108</f>
        <v>0</v>
      </c>
      <c r="D108" s="64"/>
      <c r="E108" s="65"/>
      <c r="F108" s="48">
        <f>[1]HUB!$J108</f>
        <v>9.65909090909091</v>
      </c>
      <c r="G108" s="49"/>
    </row>
    <row r="109" ht="42" customHeight="1" spans="1:7">
      <c r="A109" s="45" t="str">
        <f>[1]HUB!$A109</f>
        <v>HUB026.20</v>
      </c>
      <c r="B109" s="16" t="str">
        <f>[1]HUB!$B109</f>
        <v>1/4 BRASS NUT (OS)</v>
      </c>
      <c r="C109" s="14">
        <f>[1]HUB!$C109</f>
        <v>0</v>
      </c>
      <c r="D109" s="64"/>
      <c r="E109" s="65"/>
      <c r="F109" s="48">
        <f>[1]HUB!$J109</f>
        <v>3.96468432450441</v>
      </c>
      <c r="G109" s="52"/>
    </row>
    <row r="110" ht="42.75" customHeight="1" spans="1:7">
      <c r="A110" s="45" t="str">
        <f>[1]HUB!$A110</f>
        <v>HUB026.21</v>
      </c>
      <c r="B110" s="16" t="str">
        <f>[1]HUB!$B110</f>
        <v>3/8 BRASS NUT (OS)</v>
      </c>
      <c r="C110" s="14">
        <f>[1]HUB!$C110</f>
        <v>0</v>
      </c>
      <c r="D110" s="64"/>
      <c r="E110" s="65"/>
      <c r="F110" s="48">
        <f>[1]HUB!$J110</f>
        <v>7.36298517407963</v>
      </c>
      <c r="G110" s="54"/>
    </row>
    <row r="111" ht="41.25" customHeight="1" spans="1:7">
      <c r="A111" s="45" t="str">
        <f>[1]HUB!$A111</f>
        <v>HUB026.22</v>
      </c>
      <c r="B111" s="16" t="str">
        <f>[1]HUB!$B111</f>
        <v>1/4 WELDING ACCESS VALVE</v>
      </c>
      <c r="C111" s="14">
        <f>[1]HUB!$C111</f>
        <v>0</v>
      </c>
      <c r="D111" s="64"/>
      <c r="E111" s="65"/>
      <c r="F111" s="48">
        <f>[1]HUB!$J111</f>
        <v>4.21487603305785</v>
      </c>
      <c r="G111" s="49"/>
    </row>
    <row r="112" ht="21.6" customHeight="1" spans="1:7">
      <c r="A112" s="45" t="str">
        <f>[1]HUB!$A112</f>
        <v>HUB027</v>
      </c>
      <c r="B112" s="16" t="str">
        <f>[1]HUB!$B112</f>
        <v>AH-627-04*02 (1/8npt x 1/4" union c/w core)</v>
      </c>
      <c r="C112" s="14" t="str">
        <f>[1]HUB!$C112</f>
        <v>1/4" Tube O.D. in, 1/8" Pipe Thd in.</v>
      </c>
      <c r="D112" s="68" t="s">
        <v>668</v>
      </c>
      <c r="E112" s="69"/>
      <c r="F112" s="48">
        <f>[1]HUB!$J112</f>
        <v>4.91735537190083</v>
      </c>
      <c r="G112" s="52"/>
    </row>
    <row r="113" ht="32.25" customHeight="1" spans="1:7">
      <c r="A113" s="45" t="str">
        <f>[1]HUB!$A113</f>
        <v>HUB028</v>
      </c>
      <c r="B113" s="16" t="str">
        <f>[1]HUB!$B113</f>
        <v>AH-627-04*04 (1/4npt x 1/4" union c/w core)</v>
      </c>
      <c r="C113" s="14" t="str">
        <f>[1]HUB!$C113</f>
        <v>1/4" Tube O.D. in, 1/4" Pipe Thd in.</v>
      </c>
      <c r="D113" s="68"/>
      <c r="E113" s="69"/>
      <c r="F113" s="48">
        <f>[1]HUB!$J113</f>
        <v>5.70764462809917</v>
      </c>
      <c r="G113" s="54"/>
    </row>
    <row r="114" ht="40.5" customHeight="1" spans="1:7">
      <c r="A114" s="45" t="str">
        <f>[1]HUB!$A114</f>
        <v>HUB028.1</v>
      </c>
      <c r="B114" s="16" t="str">
        <f>[1]HUB!$B114</f>
        <v>1/8npt x 1/4" npt fitting union c/w lock</v>
      </c>
      <c r="C114" s="14">
        <f>[1]HUB!$C114</f>
        <v>0</v>
      </c>
      <c r="D114" s="68"/>
      <c r="E114" s="69"/>
      <c r="F114" s="48">
        <f>[1]HUB!$J114</f>
        <v>23.8038932589864</v>
      </c>
      <c r="G114" s="53"/>
    </row>
    <row r="115" ht="30" customHeight="1" spans="1:7">
      <c r="A115" s="45" t="str">
        <f>[1]HUB!$A115</f>
        <v>HUB028.2</v>
      </c>
      <c r="B115" s="16" t="str">
        <f>[1]HUB!$B115</f>
        <v>1/4npt x 1/4" npt fitting union c/w lock</v>
      </c>
      <c r="C115" s="14">
        <f>[1]HUB!$C115</f>
        <v>0</v>
      </c>
      <c r="D115" s="68"/>
      <c r="E115" s="47"/>
      <c r="F115" s="48">
        <f>[1]HUB!$J116</f>
        <v>6.84917355371901</v>
      </c>
      <c r="G115" s="52"/>
    </row>
    <row r="116" ht="30" customHeight="1" spans="1:7">
      <c r="A116" s="45" t="str">
        <f>[1]HUB!$A116</f>
        <v>HUB029</v>
      </c>
      <c r="B116" s="16" t="str">
        <f>[1]HUB!$B116</f>
        <v>UT-221</v>
      </c>
      <c r="C116" s="14" t="str">
        <f>[1]HUB!$C116</f>
        <v>1/8" NPT, 1/4" SAE, 1/4" SAE</v>
      </c>
      <c r="D116" s="46" t="s">
        <v>669</v>
      </c>
      <c r="E116" s="47"/>
      <c r="F116" s="48">
        <f>[1]HUB!$J117</f>
        <v>7.02479338842975</v>
      </c>
      <c r="G116" s="53"/>
    </row>
    <row r="117" ht="21.6" customHeight="1" spans="1:7">
      <c r="A117" s="45" t="str">
        <f>[1]HUB!$A117</f>
        <v>HUB030</v>
      </c>
      <c r="B117" s="16" t="str">
        <f>[1]HUB!$B117</f>
        <v>UT-222</v>
      </c>
      <c r="C117" s="14" t="str">
        <f>[1]HUB!$C117</f>
        <v>1/4" NPT, 1/4" SAE, 1/4" SAE</v>
      </c>
      <c r="D117" s="46"/>
      <c r="E117" s="47"/>
      <c r="F117" s="48">
        <f>[1]HUB!$J117</f>
        <v>7.02479338842975</v>
      </c>
      <c r="G117" s="54"/>
    </row>
    <row r="118" ht="21.6" customHeight="1" spans="1:7">
      <c r="A118" s="45" t="str">
        <f>[1]HUB!$A118</f>
        <v>HUB031</v>
      </c>
      <c r="B118" s="16" t="str">
        <f>[1]HUB!$B118</f>
        <v>RV-04×04</v>
      </c>
      <c r="C118" s="14" t="str">
        <f>[1]HUB!$C118</f>
        <v>1/4" NPT * 1/4" SAE</v>
      </c>
      <c r="D118" s="50" t="s">
        <v>670</v>
      </c>
      <c r="E118" s="47"/>
      <c r="F118" s="48">
        <f>[1]HUB!$J118</f>
        <v>25.9039256198347</v>
      </c>
      <c r="G118" s="52"/>
    </row>
    <row r="119" ht="21.6" customHeight="1" spans="1:7">
      <c r="A119" s="45" t="str">
        <f>[1]HUB!$A119</f>
        <v>HUB032</v>
      </c>
      <c r="B119" s="16" t="str">
        <f>[1]HUB!$B119</f>
        <v>RV-04×06</v>
      </c>
      <c r="C119" s="14" t="str">
        <f>[1]HUB!$C119</f>
        <v>1/4" NPT * 3/8" SAE</v>
      </c>
      <c r="D119" s="51"/>
      <c r="E119" s="47"/>
      <c r="F119" s="48">
        <f>[1]HUB!$J119</f>
        <v>25.9039256198347</v>
      </c>
      <c r="G119" s="53"/>
    </row>
    <row r="120" ht="21.6" customHeight="1" spans="1:7">
      <c r="A120" s="45" t="str">
        <f>[1]HUB!$A120</f>
        <v>HUB033</v>
      </c>
      <c r="B120" s="16" t="str">
        <f>[1]HUB!$B120</f>
        <v>RV-06×04</v>
      </c>
      <c r="C120" s="14" t="str">
        <f>[1]HUB!$C120</f>
        <v>3/8" NPT * 1/4" SAE</v>
      </c>
      <c r="D120" s="51"/>
      <c r="E120" s="47"/>
      <c r="F120" s="48">
        <f>[1]HUB!$J120</f>
        <v>25.9039256198347</v>
      </c>
      <c r="G120" s="53"/>
    </row>
    <row r="121" spans="1:7">
      <c r="A121" s="45" t="str">
        <f>[1]HUB!$A121</f>
        <v>HUB034</v>
      </c>
      <c r="B121" s="16" t="str">
        <f>[1]HUB!$B121</f>
        <v>RV-06×06</v>
      </c>
      <c r="C121" s="14" t="str">
        <f>[1]HUB!$C121</f>
        <v>3/8" NPT * 3/8" SAE</v>
      </c>
      <c r="D121" s="51"/>
      <c r="E121" s="47"/>
      <c r="F121" s="48">
        <f>[1]HUB!$J121</f>
        <v>39.5144628099174</v>
      </c>
      <c r="G121" s="53"/>
    </row>
    <row r="122" spans="1:7">
      <c r="A122" s="45" t="str">
        <f>[1]HUB!$A122</f>
        <v>HUB035</v>
      </c>
      <c r="B122" s="16" t="str">
        <f>[1]HUB!$B122</f>
        <v>RV-08×08</v>
      </c>
      <c r="C122" s="14" t="str">
        <f>[1]HUB!$C122</f>
        <v>1/2" NPT * 1/2" SAE</v>
      </c>
      <c r="D122" s="51"/>
      <c r="E122" s="47"/>
      <c r="F122" s="48">
        <f>[1]HUB!$J122</f>
        <v>39.5144628099174</v>
      </c>
      <c r="G122" s="53"/>
    </row>
    <row r="123" spans="1:7">
      <c r="A123" s="45" t="str">
        <f>[1]HUB!$A123</f>
        <v>HUB036</v>
      </c>
      <c r="B123" s="16" t="str">
        <f>[1]HUB!$B123</f>
        <v>RV-12×10</v>
      </c>
      <c r="C123" s="14" t="str">
        <f>[1]HUB!$C123</f>
        <v>3/4" NPT * 5/8" SAE</v>
      </c>
      <c r="D123" s="51"/>
      <c r="E123" s="47"/>
      <c r="F123" s="48">
        <f>[1]HUB!$J123</f>
        <v>79.0289256198347</v>
      </c>
      <c r="G123" s="53"/>
    </row>
    <row r="124" spans="1:7">
      <c r="A124" s="45" t="str">
        <f>[1]HUB!$A124</f>
        <v>HUB037</v>
      </c>
      <c r="B124" s="16" t="str">
        <f>[1]HUB!$B124</f>
        <v>RV-12×12</v>
      </c>
      <c r="C124" s="14" t="str">
        <f>[1]HUB!$C124</f>
        <v>3/4" NPT * 3/4" SAE</v>
      </c>
      <c r="D124" s="55"/>
      <c r="E124" s="47"/>
      <c r="F124" s="48">
        <f>[1]HUB!$J124</f>
        <v>80.7851239669421</v>
      </c>
      <c r="G124" s="54"/>
    </row>
    <row r="125" ht="35.25" customHeight="1" spans="1:7">
      <c r="A125" s="45" t="str">
        <f>[1]HUB!$A125</f>
        <v>HUB038</v>
      </c>
      <c r="B125" s="16" t="str">
        <f>[1]HUB!$B125</f>
        <v>AH-466</v>
      </c>
      <c r="C125" s="14" t="str">
        <f>[1]HUB!$C125</f>
        <v>1/4" SAE Without Gauge</v>
      </c>
      <c r="D125" s="50" t="s">
        <v>671</v>
      </c>
      <c r="E125" s="47"/>
      <c r="F125" s="48">
        <f>[1]HUB!$J125</f>
        <v>21.3304924242424</v>
      </c>
      <c r="G125" s="70"/>
    </row>
    <row r="126" ht="36.75" customHeight="1" spans="1:7">
      <c r="A126" s="45" t="str">
        <f>[1]HUB!$A126</f>
        <v>HUB039</v>
      </c>
      <c r="B126" s="16" t="str">
        <f>[1]HUB!$B126</f>
        <v>AH-467</v>
      </c>
      <c r="C126" s="14" t="str">
        <f>[1]HUB!$C126</f>
        <v>1/4" SAE Without Gauge</v>
      </c>
      <c r="D126" s="51"/>
      <c r="E126" s="47"/>
      <c r="F126" s="48">
        <f>[1]HUB!$J126</f>
        <v>21.7329545454545</v>
      </c>
      <c r="G126" s="71"/>
    </row>
    <row r="127" ht="38.25" customHeight="1" spans="1:7">
      <c r="A127" s="45" t="str">
        <f>[1]HUB!$A127</f>
        <v>HUB040</v>
      </c>
      <c r="B127" s="16" t="str">
        <f>[1]HUB!$B127</f>
        <v>AH-468</v>
      </c>
      <c r="C127" s="14" t="str">
        <f>[1]HUB!$C127</f>
        <v>1/4" SAE Without Gauge</v>
      </c>
      <c r="D127" s="55"/>
      <c r="E127" s="47"/>
      <c r="F127" s="48" t="str">
        <f>[1]HUB!$J127</f>
        <v>~</v>
      </c>
      <c r="G127" s="71"/>
    </row>
    <row r="128" ht="30.75" customHeight="1" spans="1:7">
      <c r="A128" s="45" t="str">
        <f>[1]HUB!$A128</f>
        <v>HUB041</v>
      </c>
      <c r="B128" s="16" t="str">
        <f>[1]HUB!$B128</f>
        <v>RG-BS</v>
      </c>
      <c r="C128" s="14" t="str">
        <f>[1]HUB!$C128</f>
        <v>For R22, R134, R404</v>
      </c>
      <c r="D128" s="46" t="s">
        <v>672</v>
      </c>
      <c r="E128" s="47"/>
      <c r="F128" s="48">
        <f>[1]HUB!$J128</f>
        <v>20.1231060606061</v>
      </c>
      <c r="G128" s="71"/>
    </row>
    <row r="129" ht="21.6" customHeight="1" spans="1:7">
      <c r="A129" s="45" t="str">
        <f>[1]HUB!$A129</f>
        <v>HUB042</v>
      </c>
      <c r="B129" s="16" t="str">
        <f>[1]HUB!$B129</f>
        <v>RG-RS</v>
      </c>
      <c r="C129" s="14" t="str">
        <f>[1]HUB!$C129</f>
        <v>For R22, R134, R404</v>
      </c>
      <c r="D129" s="72" t="s">
        <v>673</v>
      </c>
      <c r="E129" s="73"/>
      <c r="F129" s="48">
        <f>[1]HUB!$J129</f>
        <v>22.5378787878788</v>
      </c>
      <c r="G129" s="13"/>
    </row>
    <row r="130" ht="21.6" customHeight="1" spans="1:7">
      <c r="A130" s="45" t="str">
        <f>[1]HUB!$A130</f>
        <v>HUB043</v>
      </c>
      <c r="B130" s="16" t="str">
        <f>[1]HUB!$B130</f>
        <v>RG-410a-500aY70</v>
      </c>
      <c r="C130" s="14" t="str">
        <f>[1]HUB!$C130</f>
        <v>For R410A</v>
      </c>
      <c r="D130" s="46" t="s">
        <v>672</v>
      </c>
      <c r="E130" s="47"/>
      <c r="F130" s="48">
        <f>[1]HUB!$J130</f>
        <v>20.1231060606061</v>
      </c>
      <c r="G130" s="21"/>
    </row>
    <row r="131" ht="21.6" customHeight="1" spans="1:7">
      <c r="A131" s="45" t="str">
        <f>[1]HUB!$A131</f>
        <v>HUB044</v>
      </c>
      <c r="B131" s="16" t="str">
        <f>[1]HUB!$B131</f>
        <v>RG-410a-800aY71</v>
      </c>
      <c r="C131" s="14" t="str">
        <f>[1]HUB!$C131</f>
        <v>For R410A</v>
      </c>
      <c r="D131" s="72" t="s">
        <v>673</v>
      </c>
      <c r="E131" s="73"/>
      <c r="F131" s="48">
        <f>[1]HUB!$J131</f>
        <v>20.1231060606061</v>
      </c>
      <c r="G131" s="21"/>
    </row>
    <row r="132" ht="41.25" customHeight="1" spans="1:7">
      <c r="A132" s="45" t="str">
        <f>[1]HUB!$A132</f>
        <v>HUB044.1</v>
      </c>
      <c r="B132" s="16" t="str">
        <f>[1]HUB!$B132</f>
        <v>RUBBER GAUGE COVER</v>
      </c>
      <c r="C132" s="14">
        <f>[1]HUB!$C132</f>
        <v>0</v>
      </c>
      <c r="D132" s="72"/>
      <c r="E132" s="73"/>
      <c r="F132" s="48">
        <f>[1]HUB!$J132</f>
        <v>4.02462121212121</v>
      </c>
      <c r="G132" s="21"/>
    </row>
    <row r="133" ht="58.5" customHeight="1" spans="1:7">
      <c r="A133" s="45" t="str">
        <f>[1]HUB!$A133</f>
        <v>HUB044.2</v>
      </c>
      <c r="B133" s="16" t="str">
        <f>[1]HUB!$B133</f>
        <v>VMG-2-R22-B VALUE MANIFOLD GAUGE SET</v>
      </c>
      <c r="C133" s="14">
        <f>[1]HUB!$C133</f>
        <v>0</v>
      </c>
      <c r="D133" s="72"/>
      <c r="E133" s="73"/>
      <c r="F133" s="48">
        <f>[1]HUB!$J133</f>
        <v>205.367132867133</v>
      </c>
      <c r="G133" s="21"/>
    </row>
    <row r="134" ht="82.5" customHeight="1" spans="1:7">
      <c r="A134" s="45" t="str">
        <f>[1]HUB!$A134</f>
        <v>HUB044.3</v>
      </c>
      <c r="B134" s="16" t="str">
        <f>[1]HUB!$B134</f>
        <v>VRM2-B-0101I VALUE DIGITAL MANIFOLD GAUGE SET</v>
      </c>
      <c r="C134" s="14" t="str">
        <f>[1]HUB!$C134</f>
        <v>ALL KIND REF GAS</v>
      </c>
      <c r="D134" s="72"/>
      <c r="E134" s="73"/>
      <c r="F134" s="48">
        <f>[1]HUB!$J134</f>
        <v>965.909090909091</v>
      </c>
      <c r="G134" s="21"/>
    </row>
    <row r="135" ht="79.5" customHeight="1" spans="1:7">
      <c r="A135" s="45" t="str">
        <f>[1]HUB!$A135</f>
        <v>HUB044.4</v>
      </c>
      <c r="B135" s="16" t="str">
        <f>[1]HUB!$B135</f>
        <v>VRM2-B-0401 VALUE MANIFOLD GAUGE SET</v>
      </c>
      <c r="C135" s="14">
        <f>[1]HUB!$C135</f>
        <v>0</v>
      </c>
      <c r="D135" s="72"/>
      <c r="E135" s="73"/>
      <c r="F135" s="48">
        <f>[1]HUB!$J135</f>
        <v>297.202797202797</v>
      </c>
      <c r="G135" s="21"/>
    </row>
    <row r="136" ht="99" customHeight="1" spans="1:7">
      <c r="A136" s="45" t="str">
        <f>[1]HUB!$A136</f>
        <v>HUB044.5</v>
      </c>
      <c r="B136" s="16" t="str">
        <f>[1]HUB!$B136</f>
        <v>VEF-1 VALUE ELECTRIC FLARING TOOL</v>
      </c>
      <c r="C136" s="14" t="str">
        <f>[1]HUB!$C136</f>
        <v>1/4 - 3/4</v>
      </c>
      <c r="D136" s="72"/>
      <c r="E136" s="73"/>
      <c r="F136" s="48">
        <f>[1]HUB!$J136</f>
        <v>1040.20979020979</v>
      </c>
      <c r="G136" s="21"/>
    </row>
    <row r="137" ht="58.5" customHeight="1" spans="1:7">
      <c r="A137" s="45" t="str">
        <f>[1]HUB!$A137</f>
        <v>HUB044.6</v>
      </c>
      <c r="B137" s="16" t="str">
        <f>[1]HUB!$B137</f>
        <v>VALUE DRAIN PUMP M1</v>
      </c>
      <c r="C137" s="14">
        <f>[1]HUB!$C137</f>
        <v>0</v>
      </c>
      <c r="D137" s="72"/>
      <c r="E137" s="73"/>
      <c r="F137" s="48">
        <f>[1]HUB!$J137</f>
        <v>193.181818181818</v>
      </c>
      <c r="G137" s="21"/>
    </row>
    <row r="138" ht="58.5" customHeight="1" spans="1:7">
      <c r="A138" s="45" t="str">
        <f>[1]HUB!$A138</f>
        <v>HUB044.7</v>
      </c>
      <c r="B138" s="16" t="str">
        <f>[1]HUB!$B138</f>
        <v>Electronic refrigerant scale VES-100B </v>
      </c>
      <c r="C138" s="14">
        <f>[1]HUB!$C138</f>
        <v>0</v>
      </c>
      <c r="D138" s="72"/>
      <c r="E138" s="73"/>
      <c r="F138" s="48">
        <f>[1]HUB!$J138</f>
        <v>839.597902097902</v>
      </c>
      <c r="G138" s="21"/>
    </row>
    <row r="139" ht="58.5" customHeight="1" spans="1:7">
      <c r="A139" s="45" t="str">
        <f>[1]HUB!$A139</f>
        <v>HUB044.8</v>
      </c>
      <c r="B139" s="16" t="str">
        <f>[1]HUB!$B139</f>
        <v>Electronic refrigerant scale VES-50B </v>
      </c>
      <c r="C139" s="14">
        <f>[1]HUB!$C139</f>
        <v>0</v>
      </c>
      <c r="D139" s="72"/>
      <c r="E139" s="73"/>
      <c r="F139" s="48">
        <f>[1]HUB!$J139</f>
        <v>755.489510489511</v>
      </c>
      <c r="G139" s="21"/>
    </row>
    <row r="140" ht="58.5" customHeight="1" spans="1:7">
      <c r="A140" s="45" t="str">
        <f>[1]HUB!$A140</f>
        <v>HUB044.9</v>
      </c>
      <c r="B140" s="16" t="str">
        <f>[1]HUB!$B140</f>
        <v>Vaccum gauge VMV-1</v>
      </c>
      <c r="C140" s="14">
        <f>[1]HUB!$C140</f>
        <v>0</v>
      </c>
      <c r="D140" s="72"/>
      <c r="E140" s="73"/>
      <c r="F140" s="48">
        <f>[1]HUB!$J140</f>
        <v>557.255244755245</v>
      </c>
      <c r="G140" s="21"/>
    </row>
    <row r="141" ht="58.5" customHeight="1" spans="1:7">
      <c r="A141" s="45" t="str">
        <f>[1]HUB!$A141</f>
        <v>HUB044.10</v>
      </c>
      <c r="B141" s="16" t="str">
        <f>[1]HUB!$B141</f>
        <v>Sound meter VMS-1</v>
      </c>
      <c r="C141" s="14">
        <f>[1]HUB!$C141</f>
        <v>0</v>
      </c>
      <c r="D141" s="72"/>
      <c r="E141" s="73"/>
      <c r="F141" s="48">
        <f>[1]HUB!$J141</f>
        <v>225.27972027972</v>
      </c>
      <c r="G141" s="21"/>
    </row>
    <row r="142" ht="45" customHeight="1" spans="1:7">
      <c r="A142" s="45" t="str">
        <f>[1]HUB!$A142</f>
        <v>HUB045</v>
      </c>
      <c r="B142" s="16" t="str">
        <f>[1]HUB!$B142</f>
        <v>AH-501-G</v>
      </c>
      <c r="C142" s="14">
        <f>[1]HUB!$C142</f>
        <v>0</v>
      </c>
      <c r="D142" s="46" t="s">
        <v>674</v>
      </c>
      <c r="E142" s="47"/>
      <c r="F142" s="48">
        <f>[1]HUB!$J142</f>
        <v>107.736013986014</v>
      </c>
      <c r="G142" s="49"/>
    </row>
    <row r="143" ht="45" customHeight="1" spans="1:7">
      <c r="A143" s="45" t="str">
        <f>[1]HUB!$A143</f>
        <v>HUB046</v>
      </c>
      <c r="B143" s="16" t="str">
        <f>[1]HUB!$B143</f>
        <v>AH-501N-G</v>
      </c>
      <c r="C143" s="14">
        <f>[1]HUB!$C143</f>
        <v>0</v>
      </c>
      <c r="D143" s="68" t="s">
        <v>674</v>
      </c>
      <c r="E143" s="69"/>
      <c r="F143" s="48" t="str">
        <f>[1]HUB!$J143</f>
        <v>~</v>
      </c>
      <c r="G143" s="49"/>
    </row>
    <row r="144" ht="66.75" customHeight="1" spans="1:7">
      <c r="A144" s="45" t="str">
        <f>[1]HUB!$A144</f>
        <v>HUB047</v>
      </c>
      <c r="B144" s="16" t="str">
        <f>[1]HUB!$B144</f>
        <v>Manifold gause set c/w 60" hose </v>
      </c>
      <c r="C144" s="14" t="str">
        <f>[1]HUB!$C144</f>
        <v>BM2-8G</v>
      </c>
      <c r="D144" s="46" t="s">
        <v>675</v>
      </c>
      <c r="E144" s="47"/>
      <c r="F144" s="48" t="str">
        <f>[1]HUB!$J144</f>
        <v>~</v>
      </c>
      <c r="G144" s="52"/>
    </row>
    <row r="145" ht="39.75" customHeight="1" spans="1:7">
      <c r="A145" s="45" t="str">
        <f>[1]HUB!$A145</f>
        <v>HUB048</v>
      </c>
      <c r="B145" s="16" t="str">
        <f>[1]HUB!$B145</f>
        <v>REPAIR KIT (RUBBER)</v>
      </c>
      <c r="C145" s="14">
        <f>[1]HUB!$C145</f>
        <v>0</v>
      </c>
      <c r="D145" s="74"/>
      <c r="E145" s="75"/>
      <c r="F145" s="48">
        <f>[1]HUB!$J145</f>
        <v>6.640625</v>
      </c>
      <c r="G145" s="52"/>
    </row>
    <row r="146" ht="37.5" customHeight="1" spans="1:7">
      <c r="A146" s="45" t="str">
        <f>[1]HUB!$A146</f>
        <v>HUB049</v>
      </c>
      <c r="B146" s="16" t="str">
        <f>[1]HUB!$B146</f>
        <v>AH-560G C/W hose 1.5ft</v>
      </c>
      <c r="C146" s="14">
        <f>[1]HUB!$C146</f>
        <v>0</v>
      </c>
      <c r="D146" s="76" t="s">
        <v>676</v>
      </c>
      <c r="E146" s="57"/>
      <c r="F146" s="48">
        <f>[1]HUB!$J146</f>
        <v>178.321678321678</v>
      </c>
      <c r="G146" s="52"/>
    </row>
    <row r="147" spans="1:7">
      <c r="A147" s="45" t="str">
        <f>[1]HUB!$A147</f>
        <v>HUB049.01</v>
      </c>
      <c r="B147" s="16" t="str">
        <f>[1]HUB!$B147</f>
        <v>AH-336-RYB(R22,507)</v>
      </c>
      <c r="C147" s="14" t="str">
        <f>[1]HUB!$C147</f>
        <v>3-36" Set</v>
      </c>
      <c r="D147" s="50" t="s">
        <v>677</v>
      </c>
      <c r="E147" s="47"/>
      <c r="F147" s="48" t="str">
        <f>[1]HUB!$J147</f>
        <v>~</v>
      </c>
      <c r="G147" s="52"/>
    </row>
    <row r="148" spans="1:7">
      <c r="A148" s="45" t="str">
        <f>[1]HUB!$A148</f>
        <v>HUB050</v>
      </c>
      <c r="B148" s="16" t="str">
        <f>[1]HUB!$B148</f>
        <v>AH-360-RYB(R22,507)</v>
      </c>
      <c r="C148" s="14" t="str">
        <f>[1]HUB!$C148</f>
        <v>3-60" Set</v>
      </c>
      <c r="D148" s="51"/>
      <c r="E148" s="47"/>
      <c r="F148" s="48">
        <f>[1]HUB!$J148</f>
        <v>76.467803030303</v>
      </c>
      <c r="G148" s="53"/>
    </row>
    <row r="149" spans="1:7">
      <c r="A149" s="45" t="str">
        <f>[1]HUB!$A149</f>
        <v>HUB051</v>
      </c>
      <c r="B149" s="16" t="str">
        <f>[1]HUB!$B149</f>
        <v>AH-372-RYB(R22,507)</v>
      </c>
      <c r="C149" s="14" t="str">
        <f>[1]HUB!$C149</f>
        <v>3-72" Set</v>
      </c>
      <c r="D149" s="51"/>
      <c r="E149" s="47"/>
      <c r="F149" s="48">
        <f>[1]HUB!$J149</f>
        <v>82.907196969697</v>
      </c>
      <c r="G149" s="53"/>
    </row>
    <row r="150" spans="1:7">
      <c r="A150" s="45" t="str">
        <f>[1]HUB!$A150</f>
        <v>HUB052</v>
      </c>
      <c r="B150" s="16" t="str">
        <f>[1]HUB!$B150</f>
        <v>AH-396-RYB(R22,507)</v>
      </c>
      <c r="C150" s="14" t="str">
        <f>[1]HUB!$C150</f>
        <v>3-96" Set</v>
      </c>
      <c r="D150" s="55"/>
      <c r="E150" s="47"/>
      <c r="F150" s="48">
        <f>[1]HUB!$J150</f>
        <v>96.5909090909091</v>
      </c>
      <c r="G150" s="53"/>
    </row>
    <row r="151" spans="1:7">
      <c r="A151" s="45" t="e">
        <f>[1]HUB!#REF!</f>
        <v>#REF!</v>
      </c>
      <c r="B151" s="16" t="e">
        <f>[1]HUB!#REF!</f>
        <v>#REF!</v>
      </c>
      <c r="C151" s="14" t="e">
        <f>[1]HUB!#REF!</f>
        <v>#REF!</v>
      </c>
      <c r="D151" s="50" t="s">
        <v>678</v>
      </c>
      <c r="E151" s="47"/>
      <c r="F151" s="48" t="e">
        <f>[1]HUB!#REF!</f>
        <v>#REF!</v>
      </c>
      <c r="G151" s="53"/>
    </row>
    <row r="152" spans="1:7">
      <c r="A152" s="45" t="str">
        <f>[1]HUB!$A151</f>
        <v>HUB053</v>
      </c>
      <c r="B152" s="16" t="str">
        <f>[1]HUB!$B151</f>
        <v>AHA-20ft-RYB(R22,507) per lgth</v>
      </c>
      <c r="C152" s="14" t="str">
        <f>[1]HUB!$C151</f>
        <v>3-20FT Set</v>
      </c>
      <c r="D152" s="51"/>
      <c r="E152" s="47"/>
      <c r="F152" s="48">
        <f>[1]HUB!$J151</f>
        <v>367.045454545455</v>
      </c>
      <c r="G152" s="53"/>
    </row>
    <row r="153" spans="1:7">
      <c r="A153" s="45" t="e">
        <f>[1]HUB!#REF!</f>
        <v>#REF!</v>
      </c>
      <c r="B153" s="16" t="e">
        <f>[1]HUB!#REF!</f>
        <v>#REF!</v>
      </c>
      <c r="C153" s="14" t="e">
        <f>[1]HUB!#REF!</f>
        <v>#REF!</v>
      </c>
      <c r="D153" s="51"/>
      <c r="E153" s="47"/>
      <c r="F153" s="48" t="e">
        <f>[1]HUB!#REF!</f>
        <v>#REF!</v>
      </c>
      <c r="G153" s="53"/>
    </row>
    <row r="154" spans="1:7">
      <c r="A154" s="45" t="e">
        <f>[1]HUB!#REF!</f>
        <v>#REF!</v>
      </c>
      <c r="B154" s="16" t="e">
        <f>[1]HUB!#REF!</f>
        <v>#REF!</v>
      </c>
      <c r="C154" s="14" t="e">
        <f>[1]HUB!#REF!</f>
        <v>#REF!</v>
      </c>
      <c r="D154" s="55"/>
      <c r="E154" s="47"/>
      <c r="F154" s="48" t="e">
        <f>[1]HUB!#REF!</f>
        <v>#REF!</v>
      </c>
      <c r="G154" s="53"/>
    </row>
    <row r="155" spans="1:7">
      <c r="A155" s="45" t="e">
        <f>[1]HUB!#REF!</f>
        <v>#REF!</v>
      </c>
      <c r="B155" s="16" t="e">
        <f>[1]HUB!#REF!</f>
        <v>#REF!</v>
      </c>
      <c r="C155" s="14" t="e">
        <f>[1]HUB!#REF!</f>
        <v>#REF!</v>
      </c>
      <c r="D155" s="50" t="s">
        <v>679</v>
      </c>
      <c r="E155" s="47"/>
      <c r="F155" s="48" t="e">
        <f>[1]HUB!#REF!</f>
        <v>#REF!</v>
      </c>
      <c r="G155" s="53"/>
    </row>
    <row r="156" spans="1:7">
      <c r="A156" s="45" t="str">
        <f>[1]HUB!$A152</f>
        <v>HUB056</v>
      </c>
      <c r="B156" s="16" t="str">
        <f>[1]HUB!$B152</f>
        <v>AC-360-RYB(R410A)</v>
      </c>
      <c r="C156" s="14" t="str">
        <f>[1]HUB!$C152</f>
        <v>3-60" Set</v>
      </c>
      <c r="D156" s="51"/>
      <c r="E156" s="47"/>
      <c r="F156" s="48">
        <f>[1]HUB!$J152</f>
        <v>81.685</v>
      </c>
      <c r="G156" s="53"/>
    </row>
    <row r="157" spans="1:7">
      <c r="A157" s="45" t="str">
        <f>[1]HUB!$A153</f>
        <v>HUB057</v>
      </c>
      <c r="B157" s="16" t="str">
        <f>[1]HUB!$B153</f>
        <v>AC-372-RYB(R410A)</v>
      </c>
      <c r="C157" s="14" t="str">
        <f>[1]HUB!$C153</f>
        <v>3-72" Set</v>
      </c>
      <c r="D157" s="51"/>
      <c r="E157" s="47"/>
      <c r="F157" s="48">
        <f>[1]HUB!$J153</f>
        <v>89.59</v>
      </c>
      <c r="G157" s="53"/>
    </row>
    <row r="158" spans="1:7">
      <c r="A158" s="45">
        <f>[1]HUB!$A154</f>
        <v>0</v>
      </c>
      <c r="B158" s="16" t="str">
        <f>[1]HUB!$B154</f>
        <v>AC-396-RYB(R410A)</v>
      </c>
      <c r="C158" s="14" t="str">
        <f>[1]HUB!$C154</f>
        <v>3-96" Set</v>
      </c>
      <c r="D158" s="55"/>
      <c r="E158" s="47"/>
      <c r="F158" s="48">
        <f>[1]HUB!$J154</f>
        <v>100.211076923077</v>
      </c>
      <c r="G158" s="54"/>
    </row>
    <row r="159" ht="21.6" customHeight="1" spans="1:7">
      <c r="A159" s="45" t="str">
        <f>[1]HUB!$A155</f>
        <v>HUB058</v>
      </c>
      <c r="B159" s="16" t="str">
        <f>[1]HUB!$B155</f>
        <v>R-04*05 (R134A)</v>
      </c>
      <c r="C159" s="14" t="str">
        <f>[1]HUB!$C155</f>
        <v>1/4" SAE(F) * 5/16"</v>
      </c>
      <c r="D159" s="50" t="s">
        <v>680</v>
      </c>
      <c r="E159" s="47"/>
      <c r="F159" s="48">
        <f>[1]HUB!$J155</f>
        <v>4.39049586776859</v>
      </c>
      <c r="G159" s="71"/>
    </row>
    <row r="160" ht="21.6" customHeight="1" spans="1:7">
      <c r="A160" s="45" t="str">
        <f>[1]HUB!$A156</f>
        <v>HUB059</v>
      </c>
      <c r="B160" s="16" t="str">
        <f>[1]HUB!$B156</f>
        <v>CB-1/2ACME*04</v>
      </c>
      <c r="C160" s="14">
        <f>[1]HUB!$C156</f>
        <v>0</v>
      </c>
      <c r="D160" s="77"/>
      <c r="E160" s="47"/>
      <c r="F160" s="48" t="str">
        <f>[1]HUB!$J156</f>
        <v>~</v>
      </c>
      <c r="G160" s="78"/>
    </row>
    <row r="161" ht="21.6" customHeight="1" spans="1:7">
      <c r="A161" s="45" t="str">
        <f>[1]HUB!$A157</f>
        <v>HUB060</v>
      </c>
      <c r="B161" s="16" t="str">
        <f>[1]HUB!$B157</f>
        <v>CB-04*14MM</v>
      </c>
      <c r="C161" s="14" t="str">
        <f>[1]HUB!$C157</f>
        <v>1/4"SAE(M) * 14MM(F)</v>
      </c>
      <c r="D161" s="79" t="s">
        <v>681</v>
      </c>
      <c r="E161" s="47"/>
      <c r="F161" s="48" t="str">
        <f>[1]HUB!$J157</f>
        <v>~</v>
      </c>
      <c r="G161" s="49"/>
    </row>
    <row r="162" ht="21.6" customHeight="1" spans="1:7">
      <c r="A162" s="45" t="str">
        <f>[1]HUB!$A158</f>
        <v>HUB061</v>
      </c>
      <c r="B162" s="16" t="str">
        <f>[1]HUB!$B158</f>
        <v>CB-04*05 (R410A)</v>
      </c>
      <c r="C162" s="14" t="str">
        <f>[1]HUB!$C158</f>
        <v>1/4"SAE(M) * 5/16"SAE(F)</v>
      </c>
      <c r="D162" s="46" t="s">
        <v>682</v>
      </c>
      <c r="E162" s="47"/>
      <c r="F162" s="48">
        <f>[1]HUB!$J158</f>
        <v>4.03925619834711</v>
      </c>
      <c r="G162" s="52"/>
    </row>
    <row r="163" ht="21.6" customHeight="1" spans="1:7">
      <c r="A163" s="45" t="str">
        <f>[1]HUB!$A159</f>
        <v>HUB46.1</v>
      </c>
      <c r="B163" s="16" t="str">
        <f>[1]HUB!$B159</f>
        <v>SN1-04</v>
      </c>
      <c r="C163" s="14" t="str">
        <f>[1]HUB!$C159</f>
        <v>1/4"</v>
      </c>
      <c r="D163" s="80" t="s">
        <v>683</v>
      </c>
      <c r="E163" s="69"/>
      <c r="F163" s="48">
        <f>[1]HUB!$J159</f>
        <v>2.01962809917355</v>
      </c>
      <c r="G163" s="52"/>
    </row>
    <row r="164" ht="21.6" customHeight="1" spans="1:7">
      <c r="A164" s="45" t="str">
        <f>[1]HUB!$A160</f>
        <v>HUB46.2</v>
      </c>
      <c r="B164" s="16" t="str">
        <f>[1]HUB!$B160</f>
        <v>SN1-05</v>
      </c>
      <c r="C164" s="14" t="str">
        <f>[1]HUB!$C160</f>
        <v>5/16"</v>
      </c>
      <c r="D164" s="81"/>
      <c r="E164" s="69"/>
      <c r="F164" s="48">
        <f>[1]HUB!$J160</f>
        <v>2.72210743801653</v>
      </c>
      <c r="G164" s="53"/>
    </row>
    <row r="165" ht="21.6" customHeight="1" spans="1:7">
      <c r="A165" s="45" t="str">
        <f>[1]HUB!$A161</f>
        <v>HUB46.3</v>
      </c>
      <c r="B165" s="16" t="str">
        <f>[1]HUB!$B161</f>
        <v>SN1-06</v>
      </c>
      <c r="C165" s="14" t="str">
        <f>[1]HUB!$C161</f>
        <v>3/8"</v>
      </c>
      <c r="D165" s="81"/>
      <c r="E165" s="69"/>
      <c r="F165" s="48">
        <f>[1]HUB!$J161</f>
        <v>4.47830578512397</v>
      </c>
      <c r="G165" s="53"/>
    </row>
    <row r="166" ht="21.6" customHeight="1" spans="1:7">
      <c r="A166" s="45" t="str">
        <f>[1]HUB!$A162</f>
        <v>HUB46.4</v>
      </c>
      <c r="B166" s="16" t="str">
        <f>[1]HUB!$B162</f>
        <v>SN1-08</v>
      </c>
      <c r="C166" s="14" t="str">
        <f>[1]HUB!$C162</f>
        <v>1/2"</v>
      </c>
      <c r="D166" s="81"/>
      <c r="E166" s="69"/>
      <c r="F166" s="48">
        <f>[1]HUB!$J162</f>
        <v>7.20041322314049</v>
      </c>
      <c r="G166" s="53"/>
    </row>
    <row r="167" ht="21.6" customHeight="1" spans="1:7">
      <c r="A167" s="45" t="str">
        <f>[1]HUB!$A163</f>
        <v>HUB46.5</v>
      </c>
      <c r="B167" s="16" t="str">
        <f>[1]HUB!$B163</f>
        <v>SN1-10</v>
      </c>
      <c r="C167" s="14" t="str">
        <f>[1]HUB!$C163</f>
        <v>5/8"</v>
      </c>
      <c r="D167" s="81"/>
      <c r="E167" s="69"/>
      <c r="F167" s="48">
        <f>[1]HUB!$J163</f>
        <v>9.13223140495868</v>
      </c>
      <c r="G167" s="53"/>
    </row>
    <row r="168" ht="21.6" customHeight="1" spans="1:7">
      <c r="A168" s="45" t="str">
        <f>[1]HUB!$A164</f>
        <v>HUB46.6</v>
      </c>
      <c r="B168" s="16" t="str">
        <f>[1]HUB!$B164</f>
        <v>SN1-12</v>
      </c>
      <c r="C168" s="14" t="str">
        <f>[1]HUB!$C164</f>
        <v>3/4"</v>
      </c>
      <c r="D168" s="82"/>
      <c r="E168" s="69"/>
      <c r="F168" s="48">
        <f>[1]HUB!$J164</f>
        <v>16.3502066115703</v>
      </c>
      <c r="G168" s="54"/>
    </row>
    <row r="169" ht="21.6" customHeight="1" spans="1:7">
      <c r="A169" s="45" t="str">
        <f>[1]HUB!$A165</f>
        <v>HUB46.7</v>
      </c>
      <c r="B169" s="16" t="str">
        <f>[1]HUB!$B165</f>
        <v>SN2-04</v>
      </c>
      <c r="C169" s="14" t="str">
        <f>[1]HUB!$C165</f>
        <v>1/4"</v>
      </c>
      <c r="D169" s="50" t="s">
        <v>684</v>
      </c>
      <c r="E169" s="47"/>
      <c r="F169" s="48">
        <f>[1]HUB!$J165</f>
        <v>2.00206611570248</v>
      </c>
      <c r="G169" s="52"/>
    </row>
    <row r="170" ht="21.6" customHeight="1" spans="1:7">
      <c r="A170" s="45" t="str">
        <f>[1]HUB!$A166</f>
        <v>HUB46.8</v>
      </c>
      <c r="B170" s="16" t="str">
        <f>[1]HUB!$B166</f>
        <v>SN2-05</v>
      </c>
      <c r="C170" s="14" t="str">
        <f>[1]HUB!$C166</f>
        <v>5/16"</v>
      </c>
      <c r="D170" s="51"/>
      <c r="E170" s="47"/>
      <c r="F170" s="48">
        <f>[1]HUB!$J166</f>
        <v>2.14256198347107</v>
      </c>
      <c r="G170" s="53"/>
    </row>
    <row r="171" ht="21.6" customHeight="1" spans="1:7">
      <c r="A171" s="45" t="str">
        <f>[1]HUB!$A167</f>
        <v>HUB46.9</v>
      </c>
      <c r="B171" s="16" t="str">
        <f>[1]HUB!$B167</f>
        <v>SN2-06</v>
      </c>
      <c r="C171" s="14" t="str">
        <f>[1]HUB!$C167</f>
        <v>3/8"</v>
      </c>
      <c r="D171" s="51"/>
      <c r="E171" s="47"/>
      <c r="F171" s="48">
        <f>[1]HUB!$J167</f>
        <v>3.88119834710744</v>
      </c>
      <c r="G171" s="53"/>
    </row>
    <row r="172" ht="21.6" customHeight="1" spans="1:7">
      <c r="A172" s="45" t="str">
        <f>[1]HUB!$A168</f>
        <v>HUB46.10</v>
      </c>
      <c r="B172" s="16" t="str">
        <f>[1]HUB!$B168</f>
        <v>SN2-08</v>
      </c>
      <c r="C172" s="14" t="str">
        <f>[1]HUB!$C168</f>
        <v>1/2"</v>
      </c>
      <c r="D172" s="51"/>
      <c r="E172" s="47"/>
      <c r="F172" s="48">
        <f>[1]HUB!$J168</f>
        <v>5.42665289256198</v>
      </c>
      <c r="G172" s="53"/>
    </row>
    <row r="173" ht="21.6" customHeight="1" spans="1:7">
      <c r="A173" s="45" t="str">
        <f>[1]HUB!$A169</f>
        <v>HUB46.11</v>
      </c>
      <c r="B173" s="16" t="str">
        <f>[1]HUB!$B169</f>
        <v>SN2-10</v>
      </c>
      <c r="C173" s="14" t="str">
        <f>[1]HUB!$C169</f>
        <v>5/8"</v>
      </c>
      <c r="D173" s="51"/>
      <c r="E173" s="47"/>
      <c r="F173" s="48">
        <f>[1]HUB!$J169</f>
        <v>6.62086776859504</v>
      </c>
      <c r="G173" s="53"/>
    </row>
    <row r="174" ht="21.6" customHeight="1" spans="1:7">
      <c r="A174" s="45" t="str">
        <f>[1]HUB!$A170</f>
        <v>HUB46.12</v>
      </c>
      <c r="B174" s="16" t="str">
        <f>[1]HUB!$B170</f>
        <v>SN2-12</v>
      </c>
      <c r="C174" s="14" t="str">
        <f>[1]HUB!$C170</f>
        <v>3/4"</v>
      </c>
      <c r="D174" s="55"/>
      <c r="E174" s="47"/>
      <c r="F174" s="48">
        <f>[1]HUB!$J170</f>
        <v>11.6435950413223</v>
      </c>
      <c r="G174" s="54"/>
    </row>
    <row r="175" ht="21.6" customHeight="1" spans="1:7">
      <c r="A175" s="45" t="str">
        <f>[1]HUB!$A171</f>
        <v>HUB46.13</v>
      </c>
      <c r="B175" s="16" t="str">
        <f>[1]HUB!$B171</f>
        <v>CN3-04</v>
      </c>
      <c r="C175" s="14" t="str">
        <f>[1]HUB!$C171</f>
        <v>1/4"</v>
      </c>
      <c r="D175" s="80" t="s">
        <v>685</v>
      </c>
      <c r="E175" s="69"/>
      <c r="F175" s="48">
        <f>[1]HUB!$J171</f>
        <v>2.10743801652893</v>
      </c>
      <c r="G175" s="52"/>
    </row>
    <row r="176" ht="21.6" customHeight="1" spans="1:7">
      <c r="A176" s="45" t="str">
        <f>[1]HUB!$A172</f>
        <v>HUB46.14</v>
      </c>
      <c r="B176" s="16" t="str">
        <f>[1]HUB!$B172</f>
        <v>CN3-05</v>
      </c>
      <c r="C176" s="14" t="str">
        <f>[1]HUB!$C172</f>
        <v>5/16"</v>
      </c>
      <c r="D176" s="81"/>
      <c r="E176" s="69"/>
      <c r="F176" s="48">
        <f>[1]HUB!$J172</f>
        <v>2.31818181818182</v>
      </c>
      <c r="G176" s="53"/>
    </row>
    <row r="177" ht="21.6" customHeight="1" spans="1:7">
      <c r="A177" s="45" t="str">
        <f>[1]HUB!$A173</f>
        <v>HUB46.15</v>
      </c>
      <c r="B177" s="16" t="str">
        <f>[1]HUB!$B173</f>
        <v>CN3-06</v>
      </c>
      <c r="C177" s="14" t="str">
        <f>[1]HUB!$C173</f>
        <v>3/8"</v>
      </c>
      <c r="D177" s="81"/>
      <c r="E177" s="69"/>
      <c r="F177" s="48">
        <f>[1]HUB!$J173</f>
        <v>3.96900826446281</v>
      </c>
      <c r="G177" s="53"/>
    </row>
    <row r="178" ht="21.6" customHeight="1" spans="1:7">
      <c r="A178" s="45" t="str">
        <f>[1]HUB!$A174</f>
        <v>HUB46.16</v>
      </c>
      <c r="B178" s="16" t="str">
        <f>[1]HUB!$B174</f>
        <v>CN3-08</v>
      </c>
      <c r="C178" s="14" t="str">
        <f>[1]HUB!$C174</f>
        <v>1/2"</v>
      </c>
      <c r="D178" s="81"/>
      <c r="E178" s="69"/>
      <c r="F178" s="48">
        <f>[1]HUB!$J174</f>
        <v>5.79545454545454</v>
      </c>
      <c r="G178" s="53"/>
    </row>
    <row r="179" ht="21.6" customHeight="1" spans="1:7">
      <c r="A179" s="45" t="str">
        <f>[1]HUB!$A175</f>
        <v>HUB46.17</v>
      </c>
      <c r="B179" s="16" t="str">
        <f>[1]HUB!$B175</f>
        <v>CN3-10</v>
      </c>
      <c r="C179" s="14" t="str">
        <f>[1]HUB!$C175</f>
        <v>5/8"</v>
      </c>
      <c r="D179" s="81"/>
      <c r="E179" s="69"/>
      <c r="F179" s="48">
        <f>[1]HUB!$J175</f>
        <v>7.18285123966942</v>
      </c>
      <c r="G179" s="53"/>
    </row>
    <row r="180" ht="21.6" customHeight="1" spans="1:7">
      <c r="A180" s="45" t="str">
        <f>[1]HUB!$A176</f>
        <v>HUB46.18</v>
      </c>
      <c r="B180" s="16" t="str">
        <f>[1]HUB!$B176</f>
        <v>CN3-12</v>
      </c>
      <c r="C180" s="14" t="str">
        <f>[1]HUB!$C176</f>
        <v>3/4"</v>
      </c>
      <c r="D180" s="82"/>
      <c r="E180" s="69"/>
      <c r="F180" s="48">
        <f>[1]HUB!$J176</f>
        <v>12.7324380165289</v>
      </c>
      <c r="G180" s="54"/>
    </row>
    <row r="181" ht="21.6" customHeight="1" spans="1:7">
      <c r="A181" s="45" t="str">
        <f>[1]HUB!$A177</f>
        <v>HUB062</v>
      </c>
      <c r="B181" s="16" t="str">
        <f>[1]HUB!$B177</f>
        <v>AH-900MM</v>
      </c>
      <c r="C181" s="14" t="str">
        <f>[1]HUB!$C177</f>
        <v>1/4"</v>
      </c>
      <c r="D181" s="50" t="s">
        <v>686</v>
      </c>
      <c r="E181" s="47"/>
      <c r="F181" s="48">
        <f>[1]HUB!$J177</f>
        <v>11.1451048951049</v>
      </c>
      <c r="G181" s="52"/>
    </row>
    <row r="182" ht="21.6" customHeight="1" spans="1:7">
      <c r="A182" s="45" t="str">
        <f>[1]HUB!$A178</f>
        <v>HUB063</v>
      </c>
      <c r="B182" s="16" t="str">
        <f>[1]HUB!$B178</f>
        <v>AH-1200MM</v>
      </c>
      <c r="C182" s="14" t="str">
        <f>[1]HUB!$C178</f>
        <v>1/4"</v>
      </c>
      <c r="D182" s="55"/>
      <c r="E182" s="47"/>
      <c r="F182" s="48">
        <f>[1]HUB!$J178</f>
        <v>14.4886363636364</v>
      </c>
      <c r="G182" s="54"/>
    </row>
    <row r="183" ht="21.6" customHeight="1" spans="1:7">
      <c r="A183" s="45" t="str">
        <f>[1]HUB!$A179</f>
        <v>HUB45.3</v>
      </c>
      <c r="B183" s="16" t="str">
        <f>[1]HUB!$B179</f>
        <v>N-04</v>
      </c>
      <c r="C183" s="14" t="str">
        <f>[1]HUB!$C179</f>
        <v>1/4"</v>
      </c>
      <c r="D183" s="50" t="s">
        <v>687</v>
      </c>
      <c r="E183" s="47"/>
      <c r="F183" s="48">
        <f>[1]HUB!$J179</f>
        <v>1.93181818181818</v>
      </c>
      <c r="G183" s="52"/>
    </row>
    <row r="184" ht="21.6" customHeight="1" spans="1:7">
      <c r="A184" s="45" t="str">
        <f>[1]HUB!$A180</f>
        <v>HUB45.4</v>
      </c>
      <c r="B184" s="16" t="str">
        <f>[1]HUB!$B180</f>
        <v>N-06</v>
      </c>
      <c r="C184" s="14" t="str">
        <f>[1]HUB!$C180</f>
        <v>3/8"</v>
      </c>
      <c r="D184" s="51"/>
      <c r="E184" s="47"/>
      <c r="F184" s="48">
        <f>[1]HUB!$J180</f>
        <v>3.51239669421488</v>
      </c>
      <c r="G184" s="53"/>
    </row>
    <row r="185" ht="21.6" customHeight="1" spans="1:7">
      <c r="A185" s="45" t="str">
        <f>[1]HUB!$A181</f>
        <v>HUB45.5</v>
      </c>
      <c r="B185" s="16" t="str">
        <f>[1]HUB!$B181</f>
        <v>N-08</v>
      </c>
      <c r="C185" s="14" t="str">
        <f>[1]HUB!$C181</f>
        <v>1/2"</v>
      </c>
      <c r="D185" s="51"/>
      <c r="E185" s="47"/>
      <c r="F185" s="48">
        <f>[1]HUB!$J181</f>
        <v>4.65392561983471</v>
      </c>
      <c r="G185" s="53"/>
    </row>
    <row r="186" ht="21.6" customHeight="1" spans="1:7">
      <c r="A186" s="45" t="str">
        <f>[1]HUB!$A182</f>
        <v>HUB45.6</v>
      </c>
      <c r="B186" s="16" t="str">
        <f>[1]HUB!$B182</f>
        <v>N-10</v>
      </c>
      <c r="C186" s="14" t="str">
        <f>[1]HUB!$C182</f>
        <v>5/8"</v>
      </c>
      <c r="D186" s="51"/>
      <c r="E186" s="47"/>
      <c r="F186" s="48">
        <f>[1]HUB!$J182</f>
        <v>5.6198347107438</v>
      </c>
      <c r="G186" s="53"/>
    </row>
    <row r="187" ht="21.6" customHeight="1" spans="1:7">
      <c r="A187" s="45" t="str">
        <f>[1]HUB!$A183</f>
        <v>HUB45.7</v>
      </c>
      <c r="B187" s="16" t="str">
        <f>[1]HUB!$B183</f>
        <v>N-12</v>
      </c>
      <c r="C187" s="14" t="str">
        <f>[1]HUB!$C183</f>
        <v>3/4"</v>
      </c>
      <c r="D187" s="51"/>
      <c r="E187" s="47"/>
      <c r="F187" s="48">
        <f>[1]HUB!$J183</f>
        <v>9.65909090909091</v>
      </c>
      <c r="G187" s="53"/>
    </row>
    <row r="188" ht="21.6" customHeight="1" spans="1:7">
      <c r="A188" s="45" t="str">
        <f>[1]HUB!$A184</f>
        <v>HUB45.8</v>
      </c>
      <c r="B188" s="16" t="str">
        <f>[1]HUB!$B184</f>
        <v>N-14</v>
      </c>
      <c r="C188" s="14" t="str">
        <f>[1]HUB!$C184</f>
        <v>7/8"</v>
      </c>
      <c r="D188" s="55"/>
      <c r="E188" s="47"/>
      <c r="F188" s="48">
        <f>[1]HUB!$J184</f>
        <v>15.3667355371901</v>
      </c>
      <c r="G188" s="54"/>
    </row>
    <row r="189" ht="21.6" customHeight="1" spans="1:7">
      <c r="A189" s="45" t="str">
        <f>[1]HUB!$A185</f>
        <v>HUB45.9</v>
      </c>
      <c r="B189" s="16" t="str">
        <f>[1]HUB!$B185</f>
        <v>U-04</v>
      </c>
      <c r="C189" s="14" t="str">
        <f>[1]HUB!$C185</f>
        <v>1/4"</v>
      </c>
      <c r="D189" s="80" t="s">
        <v>688</v>
      </c>
      <c r="E189" s="69"/>
      <c r="F189" s="48">
        <f>[1]HUB!$J185</f>
        <v>2.1952479338843</v>
      </c>
      <c r="G189" s="52"/>
    </row>
    <row r="190" ht="21.6" customHeight="1" spans="1:7">
      <c r="A190" s="45" t="str">
        <f>[1]HUB!$A186</f>
        <v>HUB45.10</v>
      </c>
      <c r="B190" s="16" t="str">
        <f>[1]HUB!$B186</f>
        <v>U-05</v>
      </c>
      <c r="C190" s="14" t="str">
        <f>[1]HUB!$C186</f>
        <v>5/16"</v>
      </c>
      <c r="D190" s="81"/>
      <c r="E190" s="69"/>
      <c r="F190" s="48">
        <f>[1]HUB!$J186</f>
        <v>5.35640495867769</v>
      </c>
      <c r="G190" s="53"/>
    </row>
    <row r="191" ht="21.6" customHeight="1" spans="1:7">
      <c r="A191" s="45" t="str">
        <f>[1]HUB!$A187</f>
        <v>HUB45.11</v>
      </c>
      <c r="B191" s="16" t="str">
        <f>[1]HUB!$B187</f>
        <v>U-06</v>
      </c>
      <c r="C191" s="14" t="str">
        <f>[1]HUB!$C187</f>
        <v>3/8"</v>
      </c>
      <c r="D191" s="81"/>
      <c r="E191" s="69"/>
      <c r="F191" s="48">
        <f>[1]HUB!$J187</f>
        <v>8.78099173553719</v>
      </c>
      <c r="G191" s="53"/>
    </row>
    <row r="192" ht="21.6" customHeight="1" spans="1:7">
      <c r="A192" s="45" t="str">
        <f>[1]HUB!$A188</f>
        <v>HUB45.12</v>
      </c>
      <c r="B192" s="16" t="str">
        <f>[1]HUB!$B188</f>
        <v>U-08</v>
      </c>
      <c r="C192" s="14" t="str">
        <f>[1]HUB!$C188</f>
        <v>1/2"</v>
      </c>
      <c r="D192" s="81"/>
      <c r="E192" s="69"/>
      <c r="F192" s="48">
        <f>[1]HUB!$J188</f>
        <v>13.1714876033058</v>
      </c>
      <c r="G192" s="53"/>
    </row>
    <row r="193" ht="21.6" customHeight="1" spans="1:7">
      <c r="A193" s="45" t="str">
        <f>[1]HUB!$A189</f>
        <v>HUB45.13</v>
      </c>
      <c r="B193" s="16" t="str">
        <f>[1]HUB!$B189</f>
        <v>U-10</v>
      </c>
      <c r="C193" s="14" t="str">
        <f>[1]HUB!$C189</f>
        <v>5/8"</v>
      </c>
      <c r="D193" s="81"/>
      <c r="E193" s="69"/>
      <c r="F193" s="48">
        <f>[1]HUB!$J189</f>
        <v>13.1714876033058</v>
      </c>
      <c r="G193" s="53"/>
    </row>
    <row r="194" ht="21.6" customHeight="1" spans="1:7">
      <c r="A194" s="45" t="str">
        <f>[1]HUB!$A190</f>
        <v>HUB45.14</v>
      </c>
      <c r="B194" s="16" t="str">
        <f>[1]HUB!$B190</f>
        <v>U-12</v>
      </c>
      <c r="C194" s="14" t="str">
        <f>[1]HUB!$C190</f>
        <v>3/4"</v>
      </c>
      <c r="D194" s="82"/>
      <c r="E194" s="69"/>
      <c r="F194" s="48">
        <f>[1]HUB!$J190</f>
        <v>30.7334710743802</v>
      </c>
      <c r="G194" s="54"/>
    </row>
    <row r="195" ht="21.6" customHeight="1" spans="1:7">
      <c r="A195" s="45" t="str">
        <f>[1]HUB!$A191</f>
        <v>HUB45.15</v>
      </c>
      <c r="B195" s="16" t="str">
        <f>[1]HUB!$B191</f>
        <v>SV-04x04</v>
      </c>
      <c r="C195" s="14" t="str">
        <f>[1]HUB!$C191</f>
        <v>1/4" SAE</v>
      </c>
      <c r="D195" s="83" t="s">
        <v>689</v>
      </c>
      <c r="E195" s="84"/>
      <c r="F195" s="48">
        <f>[1]HUB!$J191</f>
        <v>36.8801652892562</v>
      </c>
      <c r="G195" s="52"/>
    </row>
    <row r="196" ht="21.6" customHeight="1" spans="1:7">
      <c r="A196" s="45" t="str">
        <f>[1]HUB!$A192</f>
        <v>HUB45.16</v>
      </c>
      <c r="B196" s="16" t="str">
        <f>[1]HUB!$B192</f>
        <v>SV-06x06</v>
      </c>
      <c r="C196" s="14" t="str">
        <f>[1]HUB!$C192</f>
        <v>3/8" SAE</v>
      </c>
      <c r="D196" s="83" t="s">
        <v>689</v>
      </c>
      <c r="E196" s="84"/>
      <c r="F196" s="48">
        <f>[1]HUB!$J192</f>
        <v>42.5878099173553</v>
      </c>
      <c r="G196" s="53"/>
    </row>
    <row r="197" ht="21.6" customHeight="1" spans="1:7">
      <c r="A197" s="45" t="str">
        <f>[1]HUB!$A193</f>
        <v>HUB45.17</v>
      </c>
      <c r="B197" s="16" t="str">
        <f>[1]HUB!$B193</f>
        <v>SV-08x08</v>
      </c>
      <c r="C197" s="14" t="str">
        <f>[1]HUB!$C193</f>
        <v>1/2" SAE</v>
      </c>
      <c r="D197" s="83" t="s">
        <v>689</v>
      </c>
      <c r="E197" s="84"/>
      <c r="F197" s="48">
        <f>[1]HUB!$J193</f>
        <v>45.6611570247934</v>
      </c>
      <c r="G197" s="53"/>
    </row>
    <row r="198" ht="21.6" customHeight="1" spans="1:7">
      <c r="A198" s="45" t="str">
        <f>[1]HUB!$A194</f>
        <v>HUB45.18</v>
      </c>
      <c r="B198" s="16" t="str">
        <f>[1]HUB!$B194</f>
        <v>SV-10x10</v>
      </c>
      <c r="C198" s="14" t="str">
        <f>[1]HUB!$C194</f>
        <v>5/8" SAE</v>
      </c>
      <c r="D198" s="83" t="s">
        <v>689</v>
      </c>
      <c r="E198" s="84"/>
      <c r="F198" s="48">
        <f>[1]HUB!$J194</f>
        <v>48.2954545454545</v>
      </c>
      <c r="G198" s="53"/>
    </row>
    <row r="199" ht="21.6" customHeight="1" spans="1:7">
      <c r="A199" s="45" t="str">
        <f>[1]HUB!$A195</f>
        <v>HUB45.19</v>
      </c>
      <c r="B199" s="16" t="str">
        <f>[1]HUB!$B195</f>
        <v>SV-12x12</v>
      </c>
      <c r="C199" s="14" t="str">
        <f>[1]HUB!$C195</f>
        <v>3/4" SAE</v>
      </c>
      <c r="D199" s="83" t="s">
        <v>689</v>
      </c>
      <c r="E199" s="84"/>
      <c r="F199" s="48">
        <f>[1]HUB!$J195</f>
        <v>62.345041322314</v>
      </c>
      <c r="G199" s="53"/>
    </row>
    <row r="200" ht="21.6" customHeight="1" spans="1:7">
      <c r="A200" s="45" t="str">
        <f>[1]HUB!$A196</f>
        <v>HUB45.20</v>
      </c>
      <c r="B200" s="16" t="str">
        <f>[1]HUB!$B196</f>
        <v>SV-14x14</v>
      </c>
      <c r="C200" s="14" t="str">
        <f>[1]HUB!$C196</f>
        <v>7/8"welding</v>
      </c>
      <c r="D200" s="83" t="s">
        <v>689</v>
      </c>
      <c r="E200" s="84"/>
      <c r="F200" s="48">
        <f>[1]HUB!$J196</f>
        <v>79.9070247933884</v>
      </c>
      <c r="G200" s="54"/>
    </row>
    <row r="201" ht="57.75" customHeight="1" spans="1:7">
      <c r="A201" s="45" t="str">
        <f>[1]HUB!$A197</f>
        <v>HUB064</v>
      </c>
      <c r="B201" s="16" t="str">
        <f>[1]HUB!$B197</f>
        <v>AH-632 HUB</v>
      </c>
      <c r="C201" s="14" t="str">
        <f>[1]HUB!$C197</f>
        <v>A/C 220V</v>
      </c>
      <c r="D201" s="72" t="s">
        <v>690</v>
      </c>
      <c r="E201" s="47"/>
      <c r="F201" s="48">
        <f>[1]HUB!$J197</f>
        <v>76.467803030303</v>
      </c>
      <c r="G201" s="71"/>
    </row>
    <row r="202" ht="57.75" customHeight="1" spans="1:7">
      <c r="A202" s="45" t="str">
        <f>[1]HUB!$A198</f>
        <v>HUB064.1</v>
      </c>
      <c r="B202" s="16" t="str">
        <f>[1]HUB!$B198</f>
        <v>WA-632 CHINA</v>
      </c>
      <c r="C202" s="14"/>
      <c r="D202" s="72" t="s">
        <v>690</v>
      </c>
      <c r="E202" s="47"/>
      <c r="F202" s="48"/>
      <c r="G202" s="71"/>
    </row>
    <row r="203" ht="45" customHeight="1" spans="1:7">
      <c r="A203" s="45" t="str">
        <f>[1]HUB!$A200</f>
        <v>HUB065</v>
      </c>
      <c r="B203" s="16" t="str">
        <f>[1]HUB!$B200</f>
        <v>AH-634</v>
      </c>
      <c r="C203" s="14" t="str">
        <f>[1]HUB!$C200</f>
        <v>A/C 220V</v>
      </c>
      <c r="D203" s="72" t="s">
        <v>690</v>
      </c>
      <c r="E203" s="73"/>
      <c r="F203" s="48">
        <f>[1]HUB!$J200</f>
        <v>662.115102639296</v>
      </c>
      <c r="G203" s="71"/>
    </row>
    <row r="204" ht="45" customHeight="1" spans="1:7">
      <c r="A204" s="45" t="str">
        <f>[1]HUB!$A201</f>
        <v>HUB065.1</v>
      </c>
      <c r="B204" s="16" t="str">
        <f>[1]HUB!$B201</f>
        <v>WA-634 Square type big</v>
      </c>
      <c r="C204" s="14"/>
      <c r="D204" s="72" t="s">
        <v>690</v>
      </c>
      <c r="E204" s="73"/>
      <c r="F204" s="48"/>
      <c r="G204" s="71"/>
    </row>
    <row r="205" ht="57" customHeight="1" spans="1:7">
      <c r="A205" s="45" t="str">
        <f>[1]HUB!$A202</f>
        <v>HUB066</v>
      </c>
      <c r="B205" s="16" t="str">
        <f>[1]HUB!$B202</f>
        <v>AH-1238S</v>
      </c>
      <c r="C205" s="14">
        <f>[1]HUB!$C202</f>
        <v>0</v>
      </c>
      <c r="D205" s="46" t="s">
        <v>691</v>
      </c>
      <c r="E205" s="47"/>
      <c r="F205" s="48">
        <f>[1]HUB!$J202</f>
        <v>152.675953079179</v>
      </c>
      <c r="G205" s="71"/>
    </row>
    <row r="206" ht="38.25" customHeight="1" spans="1:7">
      <c r="A206" s="45" t="str">
        <f>[1]HUB!$A203</f>
        <v>HUB067</v>
      </c>
      <c r="B206" s="16" t="str">
        <f>[1]HUB!$B203</f>
        <v>AH-1238N</v>
      </c>
      <c r="C206" s="14">
        <f>[1]HUB!$C203</f>
        <v>0</v>
      </c>
      <c r="D206" s="46" t="s">
        <v>692</v>
      </c>
      <c r="E206" s="47"/>
      <c r="F206" s="48">
        <f>[1]HUB!$J203</f>
        <v>140.212609970674</v>
      </c>
      <c r="G206" s="71"/>
    </row>
    <row r="207" ht="51.75" customHeight="1" spans="1:7">
      <c r="A207" s="45" t="str">
        <f>[1]HUB!$A204</f>
        <v>HUB067.1</v>
      </c>
      <c r="B207" s="16" t="str">
        <f>[1]HUB!$B204</f>
        <v>AH-1230S</v>
      </c>
      <c r="C207" s="14">
        <f>[1]HUB!$C204</f>
        <v>0</v>
      </c>
      <c r="D207" s="85" t="s">
        <v>693</v>
      </c>
      <c r="E207" s="86"/>
      <c r="F207" s="48">
        <f>[1]HUB!$J204</f>
        <v>185.392228739003</v>
      </c>
      <c r="G207" s="70"/>
    </row>
    <row r="208" ht="46.5" customHeight="1" spans="1:7">
      <c r="A208" s="45" t="str">
        <f>[1]HUB!$A205</f>
        <v>HUB067.2</v>
      </c>
      <c r="B208" s="16" t="str">
        <f>[1]HUB!$B205</f>
        <v>AH-1230N</v>
      </c>
      <c r="C208" s="14">
        <f>[1]HUB!$C205</f>
        <v>0</v>
      </c>
      <c r="D208" s="85" t="s">
        <v>694</v>
      </c>
      <c r="E208" s="86"/>
      <c r="F208" s="48">
        <f>[1]HUB!$J205</f>
        <v>157.349706744868</v>
      </c>
      <c r="G208" s="70"/>
    </row>
    <row r="209" ht="46.5" customHeight="1" spans="1:7">
      <c r="A209" s="45" t="str">
        <f>[1]HUB!$A206</f>
        <v>HUB067.3</v>
      </c>
      <c r="B209" s="16" t="str">
        <f>[1]HUB!$B206</f>
        <v>HS-1140</v>
      </c>
      <c r="C209" s="14"/>
      <c r="D209" s="85" t="s">
        <v>694</v>
      </c>
      <c r="E209" s="86"/>
      <c r="F209" s="48">
        <f>[1]HUB!$J206</f>
        <v>119.797371303395</v>
      </c>
      <c r="G209" s="70"/>
    </row>
    <row r="210" ht="46.5" customHeight="1" spans="1:7">
      <c r="A210" s="45" t="str">
        <f>[1]HUB!$A207</f>
        <v>HUB068</v>
      </c>
      <c r="B210" s="16" t="str">
        <f>[1]HUB!$B207</f>
        <v>AH-838</v>
      </c>
      <c r="C210" s="14" t="str">
        <f>[1]HUB!$C207</f>
        <v>AH-838A
AH-838B
AH-838C
AH-838D</v>
      </c>
      <c r="D210" s="46" t="s">
        <v>695</v>
      </c>
      <c r="E210" s="47"/>
      <c r="F210" s="48">
        <f>[1]HUB!$J207</f>
        <v>222.31240981241</v>
      </c>
      <c r="G210" s="71"/>
    </row>
    <row r="211" ht="46.5" customHeight="1" spans="1:7">
      <c r="A211" s="45" t="str">
        <f>[1]HUB!$A208</f>
        <v>HUB069</v>
      </c>
      <c r="B211" s="16" t="str">
        <f>[1]HUB!$B208</f>
        <v>AH-1178</v>
      </c>
      <c r="C211" s="14" t="str">
        <f>[1]HUB!$C208</f>
        <v>Safety Latches &amp; Inside Release Handles</v>
      </c>
      <c r="D211" s="46" t="s">
        <v>696</v>
      </c>
      <c r="E211" s="47"/>
      <c r="F211" s="48">
        <f>[1]HUB!$J208</f>
        <v>130.026223776224</v>
      </c>
      <c r="G211" s="52"/>
    </row>
    <row r="212" ht="46.5" customHeight="1" spans="1:7">
      <c r="A212" s="45" t="str">
        <f>[1]HUB!$A209</f>
        <v>HUB069.1</v>
      </c>
      <c r="B212" s="16" t="str">
        <f>[1]HUB!$B209</f>
        <v>HS-1178A</v>
      </c>
      <c r="C212" s="14" t="str">
        <f>[1]HUB!$C209</f>
        <v>Safety Latches &amp; Inside Release Handles</v>
      </c>
      <c r="D212" s="46" t="s">
        <v>697</v>
      </c>
      <c r="E212" s="47"/>
      <c r="F212" s="48">
        <f>[1]HUB!$J209</f>
        <v>87.1253609479239</v>
      </c>
      <c r="G212" s="52"/>
    </row>
    <row r="213" ht="46.5" customHeight="1" spans="1:7">
      <c r="A213" s="45" t="str">
        <f>[1]HUB!$A210</f>
        <v>HUB069.10</v>
      </c>
      <c r="B213" s="16" t="str">
        <f>[1]HUB!$B210</f>
        <v>HS-1178S (short thickness)</v>
      </c>
      <c r="C213" s="14" t="str">
        <f>[1]HUB!$C210</f>
        <v>Safety Latches &amp; Inside Release Handles</v>
      </c>
      <c r="D213" s="46" t="s">
        <v>698</v>
      </c>
      <c r="E213" s="47"/>
      <c r="F213" s="48">
        <f>[1]HUB!$J210</f>
        <v>80.6384242671766</v>
      </c>
      <c r="G213" s="52"/>
    </row>
    <row r="214" ht="88.5" customHeight="1" spans="1:7">
      <c r="A214" s="45" t="str">
        <f>[1]HUB!$A211</f>
        <v>HUB069.2</v>
      </c>
      <c r="B214" s="16" t="str">
        <f>[1]HUB!$B211</f>
        <v>HS-1178B DOUBLE HANDLE</v>
      </c>
      <c r="C214" s="14" t="str">
        <f>[1]HUB!$C211</f>
        <v>Safety Latches &amp; Inside Release Handles 45-70mm</v>
      </c>
      <c r="D214" s="46"/>
      <c r="E214" s="47"/>
      <c r="F214" s="48">
        <f>[1]HUB!$J211</f>
        <v>258.610198369235</v>
      </c>
      <c r="G214" s="52"/>
    </row>
    <row r="215" ht="46.5" customHeight="1" spans="1:7">
      <c r="A215" s="45" t="str">
        <f>[1]HUB!$A212</f>
        <v>HUB069.3</v>
      </c>
      <c r="B215" s="16" t="str">
        <f>[1]HUB!$B212</f>
        <v>HS-1180</v>
      </c>
      <c r="C215" s="14" t="str">
        <f>[1]HUB!$C212</f>
        <v>Safety Latches &amp; Inside Release Handles</v>
      </c>
      <c r="D215" s="46"/>
      <c r="E215" s="47"/>
      <c r="F215" s="48">
        <f>[1]HUB!$J212</f>
        <v>79.8649142022636</v>
      </c>
      <c r="G215" s="52"/>
    </row>
    <row r="216" ht="46.5" customHeight="1" spans="1:7">
      <c r="A216" s="45" t="str">
        <f>[1]HUB!$A213</f>
        <v>HUB070</v>
      </c>
      <c r="B216" s="16" t="str">
        <f>[1]HUB!$B213</f>
        <v>AH-1460</v>
      </c>
      <c r="C216" s="14">
        <f>[1]HUB!$C213</f>
        <v>0</v>
      </c>
      <c r="D216" s="46" t="s">
        <v>699</v>
      </c>
      <c r="E216" s="47"/>
      <c r="F216" s="48" t="str">
        <f>[1]HUB!$J213</f>
        <v>~</v>
      </c>
      <c r="G216" s="52"/>
    </row>
    <row r="217" ht="46.5" customHeight="1" spans="1:7">
      <c r="A217" s="45" t="str">
        <f>[1]HUB!$A214</f>
        <v>HUB070.1</v>
      </c>
      <c r="B217" s="16" t="str">
        <f>[1]HUB!$B214</f>
        <v>HS-1460C</v>
      </c>
      <c r="C217" s="14">
        <f>[1]HUB!$C214</f>
        <v>0</v>
      </c>
      <c r="D217" s="46" t="s">
        <v>700</v>
      </c>
      <c r="E217" s="47"/>
      <c r="F217" s="48">
        <f>[1]HUB!$J214</f>
        <v>80.3212851405623</v>
      </c>
      <c r="G217" s="53"/>
    </row>
    <row r="218" ht="46.5" customHeight="1" spans="1:7">
      <c r="A218" s="45" t="str">
        <f>[1]HUB!$A215</f>
        <v>HUB070.2</v>
      </c>
      <c r="B218" s="16" t="str">
        <f>[1]HUB!$B215</f>
        <v>HS-1460G</v>
      </c>
      <c r="C218" s="14">
        <f>[1]HUB!$C215</f>
        <v>0</v>
      </c>
      <c r="D218" s="46" t="s">
        <v>701</v>
      </c>
      <c r="E218" s="47"/>
      <c r="F218" s="48">
        <f>[1]HUB!$J215</f>
        <v>75.5965036617057</v>
      </c>
      <c r="G218" s="53"/>
    </row>
    <row r="219" ht="46.5" customHeight="1" spans="1:7">
      <c r="A219" s="45" t="str">
        <f>[1]HUB!$A216</f>
        <v>HUB070.3</v>
      </c>
      <c r="B219" s="16" t="str">
        <f>[1]HUB!$B216</f>
        <v>HS-1460CSS</v>
      </c>
      <c r="C219" s="14">
        <f>[1]HUB!$C216</f>
        <v>0</v>
      </c>
      <c r="D219" s="46" t="s">
        <v>702</v>
      </c>
      <c r="E219" s="47"/>
      <c r="F219" s="48">
        <f>[1]HUB!$J216</f>
        <v>177.179305457123</v>
      </c>
      <c r="G219" s="54"/>
    </row>
    <row r="220" ht="46.5" customHeight="1" spans="1:7">
      <c r="A220" s="45" t="str">
        <f>[1]HUB!$A217</f>
        <v>HUB071</v>
      </c>
      <c r="B220" s="16" t="str">
        <f>[1]HUB!$B217</f>
        <v>AH-1179</v>
      </c>
      <c r="C220" s="14" t="str">
        <f>[1]HUB!$C217</f>
        <v>Safety Latches &amp; Inside Release Handles</v>
      </c>
      <c r="D220" s="46" t="s">
        <v>703</v>
      </c>
      <c r="E220" s="47"/>
      <c r="F220" s="48">
        <f>[1]HUB!$J217</f>
        <v>241.477272727273</v>
      </c>
      <c r="G220" s="49"/>
    </row>
    <row r="221" ht="46.5" customHeight="1" spans="1:7">
      <c r="A221" s="45" t="str">
        <f>[1]HUB!$A218</f>
        <v>HUB071.1</v>
      </c>
      <c r="B221" s="16" t="str">
        <f>[1]HUB!$B218</f>
        <v>HS-1179</v>
      </c>
      <c r="C221" s="14" t="str">
        <f>[1]HUB!$C218</f>
        <v>Safety Latches &amp; Inside Release Handles</v>
      </c>
      <c r="D221" s="46" t="s">
        <v>704</v>
      </c>
      <c r="E221" s="47"/>
      <c r="F221" s="48">
        <f>[1]HUB!$J218</f>
        <v>228.185469149325</v>
      </c>
      <c r="G221" s="49"/>
    </row>
    <row r="222" ht="46.5" customHeight="1" spans="1:7">
      <c r="A222" s="45" t="str">
        <f>[1]HUB!$A219</f>
        <v>HUB072</v>
      </c>
      <c r="B222" s="16" t="str">
        <f>[1]HUB!$B219</f>
        <v>AH-1450</v>
      </c>
      <c r="C222" s="14">
        <f>[1]HUB!$C219</f>
        <v>0</v>
      </c>
      <c r="D222" s="46" t="s">
        <v>705</v>
      </c>
      <c r="E222" s="47"/>
      <c r="F222" s="48">
        <f>[1]HUB!$J219</f>
        <v>161.444805194805</v>
      </c>
      <c r="G222" s="52"/>
    </row>
    <row r="223" ht="46.5" customHeight="1" spans="1:7">
      <c r="A223" s="45" t="str">
        <f>[1]HUB!$A220</f>
        <v>HUB073</v>
      </c>
      <c r="B223" s="16" t="str">
        <f>[1]HUB!$B220</f>
        <v>AH-1470</v>
      </c>
      <c r="C223" s="14">
        <f>[1]HUB!$C220</f>
        <v>0</v>
      </c>
      <c r="D223" s="46" t="s">
        <v>706</v>
      </c>
      <c r="E223" s="47"/>
      <c r="F223" s="48">
        <f>[1]HUB!$J220</f>
        <v>203.530844155844</v>
      </c>
      <c r="G223" s="54"/>
    </row>
    <row r="224" ht="46.5" customHeight="1" spans="1:7">
      <c r="A224" s="45" t="str">
        <f>[1]HUB!$A221</f>
        <v>HUB073.1</v>
      </c>
      <c r="B224" s="16" t="str">
        <f>[1]HUB!$B221</f>
        <v>HS-1470 (70mm)</v>
      </c>
      <c r="C224" s="14">
        <f>[1]HUB!$C221</f>
        <v>0</v>
      </c>
      <c r="D224" s="46" t="s">
        <v>707</v>
      </c>
      <c r="E224" s="47"/>
      <c r="F224" s="48">
        <f>[1]HUB!$J221</f>
        <v>122.844318450272</v>
      </c>
      <c r="G224" s="49"/>
    </row>
    <row r="225" ht="46.5" customHeight="1" spans="1:7">
      <c r="A225" s="45" t="str">
        <f>[1]HUB!$A223</f>
        <v>HUB074</v>
      </c>
      <c r="B225" s="16" t="str">
        <f>[1]HUB!$B223</f>
        <v>AH-1600</v>
      </c>
      <c r="C225" s="14">
        <f>[1]HUB!$C223</f>
        <v>0</v>
      </c>
      <c r="D225" s="64" t="s">
        <v>695</v>
      </c>
      <c r="E225" s="65"/>
      <c r="F225" s="48">
        <f>[1]HUB!$J223</f>
        <v>153.667355371901</v>
      </c>
      <c r="G225" s="49"/>
    </row>
    <row r="226" ht="46.5" customHeight="1" spans="1:7">
      <c r="A226" s="45" t="str">
        <f>[1]HUB!$A224</f>
        <v>HUB075</v>
      </c>
      <c r="B226" s="16" t="str">
        <f>[1]HUB!$B224</f>
        <v>AH-1132</v>
      </c>
      <c r="C226" s="14">
        <f>[1]HUB!$C224</f>
        <v>0</v>
      </c>
      <c r="D226" s="87" t="s">
        <v>708</v>
      </c>
      <c r="E226" s="88"/>
      <c r="F226" s="48">
        <f>[1]HUB!$J224</f>
        <v>47.8929924242424</v>
      </c>
      <c r="G226" s="49"/>
    </row>
    <row r="227" ht="46.5" customHeight="1" spans="1:7">
      <c r="A227" s="45" t="str">
        <f>[1]HUB!$A225</f>
        <v>HUB076</v>
      </c>
      <c r="B227" s="16" t="str">
        <f>[1]HUB!$B225</f>
        <v>AH-1334</v>
      </c>
      <c r="C227" s="14">
        <f>[1]HUB!$C225</f>
        <v>0</v>
      </c>
      <c r="D227" s="89" t="s">
        <v>709</v>
      </c>
      <c r="E227" s="88"/>
      <c r="F227" s="48">
        <f>[1]HUB!$J225</f>
        <v>44.2708333333333</v>
      </c>
      <c r="G227" s="49"/>
    </row>
    <row r="228" ht="70.5" customHeight="1" spans="1:7">
      <c r="A228" s="45" t="str">
        <f>[1]HUB!$A226</f>
        <v>HUB076.1</v>
      </c>
      <c r="B228" s="16" t="str">
        <f>[1]HUB!$B226</f>
        <v>HK-4001,4100</v>
      </c>
      <c r="C228" s="14">
        <f>[1]HUB!$C226</f>
        <v>0</v>
      </c>
      <c r="D228" s="89" t="s">
        <v>710</v>
      </c>
      <c r="E228" s="88"/>
      <c r="F228" s="48">
        <f>[1]HUB!$J226</f>
        <v>206.172282713743</v>
      </c>
      <c r="G228" s="49"/>
    </row>
    <row r="229" ht="60" customHeight="1" spans="1:7">
      <c r="A229" s="45" t="str">
        <f>[1]HUB!$A227</f>
        <v>HUB076.2</v>
      </c>
      <c r="B229" s="16" t="str">
        <f>[1]HUB!$B227</f>
        <v>HS-1191 HINGES (PER PAIR)</v>
      </c>
      <c r="C229" s="14">
        <f>[1]HUB!$C227</f>
        <v>0</v>
      </c>
      <c r="D229" s="64" t="s">
        <v>711</v>
      </c>
      <c r="E229" s="65"/>
      <c r="F229" s="48">
        <f>[1]HUB!$J227</f>
        <v>73.7214592636279</v>
      </c>
      <c r="G229" s="49"/>
    </row>
    <row r="230" ht="60" customHeight="1" spans="1:7">
      <c r="A230" s="45" t="str">
        <f>[1]HUB!$A228</f>
        <v>HUB076.3</v>
      </c>
      <c r="B230" s="16" t="str">
        <f>[1]HUB!$B228</f>
        <v>HS-1128 HINGES (PER PAIR) black</v>
      </c>
      <c r="C230" s="14">
        <f>[1]HUB!$C228</f>
        <v>0</v>
      </c>
      <c r="D230" s="64"/>
      <c r="E230" s="65"/>
      <c r="F230" s="48">
        <f>[1]HUB!$J228</f>
        <v>118.549062560402</v>
      </c>
      <c r="G230" s="49"/>
    </row>
    <row r="231" ht="60" customHeight="1" spans="1:7">
      <c r="A231" s="45" t="str">
        <f>[1]HUB!$A229</f>
        <v>HUB076.4</v>
      </c>
      <c r="B231" s="16" t="str">
        <f>[1]HUB!$B229</f>
        <v>HS-1199 HANDLE</v>
      </c>
      <c r="C231" s="14">
        <f>[1]HUB!$C229</f>
        <v>0</v>
      </c>
      <c r="D231" s="64"/>
      <c r="E231" s="65"/>
      <c r="F231" s="48">
        <f>[1]HUB!$J229</f>
        <v>147.649421214269</v>
      </c>
      <c r="G231" s="49"/>
    </row>
    <row r="232" ht="55.5" customHeight="1" spans="1:7">
      <c r="A232" s="45" t="str">
        <f>[1]HUB!$A230</f>
        <v>HUB077</v>
      </c>
      <c r="B232" s="16" t="str">
        <f>[1]HUB!$B230</f>
        <v>AH-1800</v>
      </c>
      <c r="C232" s="14" t="str">
        <f>[1]HUB!$C230</f>
        <v>ITALY DESIGN</v>
      </c>
      <c r="D232" s="64" t="s">
        <v>695</v>
      </c>
      <c r="E232" s="65"/>
      <c r="F232" s="48">
        <f>[1]HUB!$J230</f>
        <v>175.619834710744</v>
      </c>
      <c r="G232" s="49"/>
    </row>
    <row r="233" ht="69" customHeight="1" spans="1:7">
      <c r="A233" s="45" t="str">
        <f>[1]HUB!$A231</f>
        <v>HUB078</v>
      </c>
      <c r="B233" s="16" t="str">
        <f>[1]HUB!$B231</f>
        <v>HS-1139 HINGES (PER PAIR)s/steel</v>
      </c>
      <c r="C233" s="14" t="str">
        <f>[1]HUB!$C231</f>
        <v>ITALY DESIGN</v>
      </c>
      <c r="D233" s="90" t="s">
        <v>712</v>
      </c>
      <c r="E233" s="91"/>
      <c r="F233" s="48">
        <f>[1]HUB!$J231</f>
        <v>200.645843562337</v>
      </c>
      <c r="G233" s="49"/>
    </row>
    <row r="234" ht="89.25" customHeight="1" spans="1:7">
      <c r="A234" s="45" t="str">
        <f>[1]HUB!$A232</f>
        <v>HUB078.1</v>
      </c>
      <c r="B234" s="16" t="str">
        <f>[1]HUB!$B232</f>
        <v>HS-01 CONTENA LOCK ACC</v>
      </c>
      <c r="C234" s="14">
        <f>[1]HUB!$C232</f>
        <v>0</v>
      </c>
      <c r="D234" s="90"/>
      <c r="E234" s="91"/>
      <c r="F234" s="48">
        <f>[1]HUB!$J232</f>
        <v>373.394404062531</v>
      </c>
      <c r="G234" s="49"/>
    </row>
    <row r="235" ht="56.25" customHeight="1" spans="1:7">
      <c r="A235" s="45" t="str">
        <f>[1]HUB!$A233</f>
        <v>HUB079</v>
      </c>
      <c r="B235" s="16" t="str">
        <f>[1]HUB!$B233</f>
        <v>AH-1161S</v>
      </c>
      <c r="C235" s="14">
        <f>[1]HUB!$C233</f>
        <v>0</v>
      </c>
      <c r="D235" s="64" t="s">
        <v>713</v>
      </c>
      <c r="E235" s="65"/>
      <c r="F235" s="48">
        <f>[1]HUB!$J233</f>
        <v>230.208333333333</v>
      </c>
      <c r="G235" s="49"/>
    </row>
    <row r="236" ht="63.75" customHeight="1" spans="1:7">
      <c r="A236" s="45" t="str">
        <f>[1]HUB!$A234</f>
        <v>HUB080</v>
      </c>
      <c r="B236" s="16" t="str">
        <f>[1]HUB!$B234</f>
        <v>AH-1161N</v>
      </c>
      <c r="C236" s="14">
        <f>[1]HUB!$C234</f>
        <v>0</v>
      </c>
      <c r="D236" s="64" t="s">
        <v>714</v>
      </c>
      <c r="E236" s="65"/>
      <c r="F236" s="48">
        <f>[1]HUB!$J234</f>
        <v>201.231060606061</v>
      </c>
      <c r="G236" s="52"/>
    </row>
    <row r="237" ht="49.5" customHeight="1" spans="1:7">
      <c r="A237" s="45" t="str">
        <f>[1]HUB!$A235</f>
        <v>HUB081</v>
      </c>
      <c r="B237" s="16" t="str">
        <f>[1]HUB!$B235</f>
        <v>AH-1161NCL</v>
      </c>
      <c r="C237" s="14">
        <f>[1]HUB!$C235</f>
        <v>0</v>
      </c>
      <c r="D237" s="64" t="s">
        <v>714</v>
      </c>
      <c r="E237" s="65"/>
      <c r="F237" s="48">
        <f>[1]HUB!$J235</f>
        <v>201.231060606061</v>
      </c>
      <c r="G237" s="54"/>
    </row>
    <row r="238" ht="30" customHeight="1" spans="1:7">
      <c r="A238" s="45" t="str">
        <f>[1]HUB!$A236</f>
        <v>HUB081.1</v>
      </c>
      <c r="B238" s="16" t="str">
        <f>[1]HUB!$B236</f>
        <v>AH-1162</v>
      </c>
      <c r="C238" s="14">
        <f>[1]HUB!$C236</f>
        <v>0</v>
      </c>
      <c r="D238" s="89" t="s">
        <v>715</v>
      </c>
      <c r="E238" s="88"/>
      <c r="F238" s="48">
        <f>[1]HUB!$J236</f>
        <v>123.421717171717</v>
      </c>
      <c r="G238" s="49"/>
    </row>
    <row r="239" ht="55.5" customHeight="1" spans="1:7">
      <c r="A239" s="45" t="str">
        <f>[1]HUB!$A237</f>
        <v>HUB081.2</v>
      </c>
      <c r="B239" s="16" t="str">
        <f>[1]HUB!$B237</f>
        <v>HS-608-1</v>
      </c>
      <c r="C239" s="14">
        <f>[1]HUB!$C237</f>
        <v>0</v>
      </c>
      <c r="D239" s="89" t="s">
        <v>716</v>
      </c>
      <c r="E239" s="88"/>
      <c r="F239" s="48">
        <f>[1]HUB!$J237</f>
        <v>50.0252759288904</v>
      </c>
      <c r="G239" s="49"/>
    </row>
    <row r="240" ht="50.25" customHeight="1" spans="1:7">
      <c r="A240" s="45" t="str">
        <f>[1]HUB!$A238</f>
        <v>HUB081.3</v>
      </c>
      <c r="B240" s="16" t="str">
        <f>[1]HUB!$B238</f>
        <v>HS-608-2</v>
      </c>
      <c r="C240" s="14">
        <f>[1]HUB!$C238</f>
        <v>0</v>
      </c>
      <c r="D240" s="89" t="s">
        <v>716</v>
      </c>
      <c r="E240" s="88"/>
      <c r="F240" s="48">
        <f>[1]HUB!$J238</f>
        <v>50.0252759288904</v>
      </c>
      <c r="G240" s="49"/>
    </row>
    <row r="241" ht="49.5" customHeight="1" spans="1:7">
      <c r="A241" s="45" t="str">
        <f>[1]HUB!$A239</f>
        <v>HUB081.31</v>
      </c>
      <c r="B241" s="16" t="str">
        <f>[1]HUB!$B239</f>
        <v>SD-650 Medium sliding door</v>
      </c>
      <c r="C241" s="14">
        <f>[1]HUB!$C239</f>
        <v>0</v>
      </c>
      <c r="D241" s="64" t="s">
        <v>717</v>
      </c>
      <c r="E241" s="65"/>
      <c r="F241" s="48">
        <f>[1]HUB!$J239</f>
        <v>616.100766703176</v>
      </c>
      <c r="G241" s="49"/>
    </row>
    <row r="242" ht="58.5" customHeight="1" spans="1:7">
      <c r="A242" s="45" t="str">
        <f>[1]HUB!$A240</f>
        <v>HUB081.32</v>
      </c>
      <c r="B242" s="16" t="str">
        <f>[1]HUB!$B240</f>
        <v>Railway aluminium frame 6.5m</v>
      </c>
      <c r="C242" s="14" t="str">
        <f>[1]HUB!$C240</f>
        <v>50lgth</v>
      </c>
      <c r="D242" s="92" t="s">
        <v>718</v>
      </c>
      <c r="E242" s="65"/>
      <c r="F242" s="48">
        <f>[1]HUB!$J240</f>
        <v>517.524644030668</v>
      </c>
      <c r="G242" s="49"/>
    </row>
    <row r="243" ht="54.75" customHeight="1" spans="1:7">
      <c r="A243" s="45" t="str">
        <f>[1]HUB!$A241</f>
        <v>HUB081.33</v>
      </c>
      <c r="B243" s="16" t="str">
        <f>[1]HUB!$B241</f>
        <v>Side rail aluminium frame 6m</v>
      </c>
      <c r="C243" s="14">
        <f>[1]HUB!$C241</f>
        <v>30</v>
      </c>
      <c r="D243" s="92" t="s">
        <v>719</v>
      </c>
      <c r="E243" s="65"/>
      <c r="F243" s="48">
        <f>[1]HUB!$J241</f>
        <v>287.513691128149</v>
      </c>
      <c r="G243" s="49"/>
    </row>
    <row r="244" ht="62" customHeight="1" spans="1:7">
      <c r="A244" s="45" t="str">
        <f>[1]HUB!$A242</f>
        <v>HUB081.34</v>
      </c>
      <c r="B244" s="16" t="str">
        <f>[1]HUB!$B242</f>
        <v>Internal frame aluminium frame 6m</v>
      </c>
      <c r="C244" s="14">
        <f>[1]HUB!$C242</f>
        <v>60</v>
      </c>
      <c r="D244" s="92" t="s">
        <v>720</v>
      </c>
      <c r="E244" s="65"/>
      <c r="F244" s="48">
        <f>[1]HUB!$J242</f>
        <v>431.270536692223</v>
      </c>
      <c r="G244" s="49"/>
    </row>
    <row r="245" ht="49.5" customHeight="1" spans="1:7">
      <c r="A245" s="45" t="str">
        <f>[1]HUB!$A243</f>
        <v>HUB081.4</v>
      </c>
      <c r="B245" s="16" t="str">
        <f>[1]HUB!$B243</f>
        <v>TM-3.2</v>
      </c>
      <c r="C245" s="14">
        <f>[1]HUB!$C243</f>
        <v>0</v>
      </c>
      <c r="D245" s="64" t="s">
        <v>721</v>
      </c>
      <c r="E245" s="65"/>
      <c r="F245" s="48">
        <f>[1]HUB!$J243</f>
        <v>9.84049835706462</v>
      </c>
      <c r="G245" s="52"/>
    </row>
    <row r="246" ht="36" customHeight="1" spans="1:7">
      <c r="A246" s="45" t="str">
        <f>[1]HUB!$A244</f>
        <v>HUB081.5</v>
      </c>
      <c r="B246" s="16" t="str">
        <f>[1]HUB!$B244</f>
        <v>TM-4.0H </v>
      </c>
      <c r="C246" s="14">
        <f>[1]HUB!$C244</f>
        <v>0</v>
      </c>
      <c r="D246" s="64" t="s">
        <v>722</v>
      </c>
      <c r="E246" s="47"/>
      <c r="F246" s="48">
        <f>[1]HUB!$J244</f>
        <v>12.6642935377875</v>
      </c>
      <c r="G246" s="53"/>
    </row>
    <row r="247" ht="48" customHeight="1" spans="1:7">
      <c r="A247" s="45" t="str">
        <f>[1]HUB!$A245</f>
        <v>HUB081.6</v>
      </c>
      <c r="B247" s="16" t="str">
        <f>[1]HUB!$B245</f>
        <v>TM-4.0L</v>
      </c>
      <c r="C247" s="14">
        <f>[1]HUB!$C245</f>
        <v>0</v>
      </c>
      <c r="D247" s="64" t="s">
        <v>723</v>
      </c>
      <c r="E247" s="69"/>
      <c r="F247" s="48">
        <f>[1]HUB!$J245</f>
        <v>14.5468236582694</v>
      </c>
      <c r="G247" s="53"/>
    </row>
    <row r="248" ht="40" customHeight="1" spans="1:7">
      <c r="A248" s="45" t="str">
        <f>[1]HUB!$A246</f>
        <v>HUB081.7</v>
      </c>
      <c r="B248" s="16" t="str">
        <f>[1]HUB!$B246</f>
        <v>TM-5.0</v>
      </c>
      <c r="C248" s="14">
        <f>[1]HUB!$C246</f>
        <v>0</v>
      </c>
      <c r="D248" s="64" t="s">
        <v>724</v>
      </c>
      <c r="E248" s="69"/>
      <c r="F248" s="48">
        <f>[1]HUB!$J246</f>
        <v>13.3488499452355</v>
      </c>
      <c r="G248" s="53"/>
    </row>
    <row r="249" ht="59" customHeight="1" spans="1:7">
      <c r="A249" s="45" t="str">
        <f>[1]HUB!$A247</f>
        <v>HUB081.8</v>
      </c>
      <c r="B249" s="16" t="str">
        <f>[1]HUB!$B247</f>
        <v>TM-5.0XL</v>
      </c>
      <c r="C249" s="14">
        <f>[1]HUB!$C247</f>
        <v>0</v>
      </c>
      <c r="D249" s="64" t="s">
        <v>725</v>
      </c>
      <c r="E249" s="69"/>
      <c r="F249" s="48">
        <f>[1]HUB!$J247</f>
        <v>14.4612541073384</v>
      </c>
      <c r="G249" s="54"/>
    </row>
    <row r="250" ht="54" customHeight="1" spans="1:7">
      <c r="A250" s="45" t="str">
        <f>[1]HUB!$A248</f>
        <v>HUB081.11</v>
      </c>
      <c r="B250" s="16" t="str">
        <f>[1]HUB!$B248</f>
        <v>CAM LOCK</v>
      </c>
      <c r="C250" s="14" t="str">
        <f>[1]HUB!$C248</f>
        <v>L:38, W:26</v>
      </c>
      <c r="D250" s="80" t="s">
        <v>726</v>
      </c>
      <c r="E250" s="69"/>
      <c r="F250" s="48">
        <f>[1]HUB!$J248</f>
        <v>4.44961664841183</v>
      </c>
      <c r="G250" s="49"/>
    </row>
    <row r="251" ht="34.5" customHeight="1" spans="1:7">
      <c r="A251" s="45" t="str">
        <f>[1]HUB!$A249</f>
        <v>HUB082</v>
      </c>
      <c r="B251" s="16" t="str">
        <f>[1]HUB!$B249</f>
        <v>AH-1500</v>
      </c>
      <c r="C251" s="14">
        <f>[1]HUB!$C249</f>
        <v>0</v>
      </c>
      <c r="D251" s="46" t="s">
        <v>727</v>
      </c>
      <c r="E251" s="47"/>
      <c r="F251" s="48">
        <f>[1]HUB!$J249</f>
        <v>36.7045454545455</v>
      </c>
      <c r="G251" s="49"/>
    </row>
    <row r="252" ht="57" customHeight="1" spans="1:7">
      <c r="A252" s="45" t="str">
        <f>[1]HUB!$A250</f>
        <v>HUB083</v>
      </c>
      <c r="B252" s="16" t="str">
        <f>[1]HUB!$B250</f>
        <v>AH-1332</v>
      </c>
      <c r="C252" s="14">
        <f>[1]HUB!$C250</f>
        <v>0</v>
      </c>
      <c r="D252" s="46" t="s">
        <v>728</v>
      </c>
      <c r="E252" s="47"/>
      <c r="F252" s="48">
        <f>[1]HUB!$J250</f>
        <v>28.9772727272727</v>
      </c>
      <c r="G252" s="49"/>
    </row>
    <row r="253" ht="39.75" customHeight="1" spans="1:7">
      <c r="A253" s="45" t="str">
        <f>[1]HUB!$A251</f>
        <v>HUB083.1</v>
      </c>
      <c r="B253" s="16" t="str">
        <f>[1]HUB!$B251</f>
        <v>AH-1336</v>
      </c>
      <c r="C253" s="14">
        <f>[1]HUB!$C251</f>
        <v>0</v>
      </c>
      <c r="D253" s="68" t="s">
        <v>728</v>
      </c>
      <c r="E253" s="47"/>
      <c r="F253" s="48">
        <f>[1]HUB!$J251</f>
        <v>28.9772727272727</v>
      </c>
      <c r="G253" s="49"/>
    </row>
    <row r="254" ht="34.5" customHeight="1" spans="1:7">
      <c r="A254" s="45" t="str">
        <f>[1]HUB!$A252</f>
        <v>HUB084</v>
      </c>
      <c r="B254" s="16" t="str">
        <f>[1]HUB!$B252</f>
        <v>AH-712</v>
      </c>
      <c r="C254" s="14">
        <f>[1]HUB!$C252</f>
        <v>0</v>
      </c>
      <c r="D254" s="46" t="s">
        <v>729</v>
      </c>
      <c r="E254" s="47"/>
      <c r="F254" s="48">
        <f>[1]HUB!$J252</f>
        <v>35.8766233766234</v>
      </c>
      <c r="G254" s="49"/>
    </row>
    <row r="255" ht="44.25" customHeight="1" spans="1:7">
      <c r="A255" s="45" t="str">
        <f>[1]HUB!$A253</f>
        <v>HUB085</v>
      </c>
      <c r="B255" s="16" t="str">
        <f>[1]HUB!$B253</f>
        <v>AH-711</v>
      </c>
      <c r="C255" s="14">
        <f>[1]HUB!$C253</f>
        <v>0</v>
      </c>
      <c r="D255" s="46" t="s">
        <v>730</v>
      </c>
      <c r="E255" s="47"/>
      <c r="F255" s="48">
        <f>[1]HUB!$J253</f>
        <v>37.9464285714286</v>
      </c>
      <c r="G255" s="49"/>
    </row>
    <row r="256" ht="45" customHeight="1" spans="1:7">
      <c r="A256" s="45" t="str">
        <f>[1]HUB!$A254</f>
        <v>HUB085.1</v>
      </c>
      <c r="B256" s="16" t="str">
        <f>[1]HUB!$B254</f>
        <v>AH-1300</v>
      </c>
      <c r="C256" s="14">
        <f>[1]HUB!$C254</f>
        <v>0</v>
      </c>
      <c r="D256" s="46" t="s">
        <v>730</v>
      </c>
      <c r="E256" s="47"/>
      <c r="F256" s="48">
        <f>[1]HUB!$J254</f>
        <v>32.1969696969697</v>
      </c>
      <c r="G256" s="49"/>
    </row>
    <row r="257" ht="55" customHeight="1" spans="1:7">
      <c r="A257" s="45" t="str">
        <f>[1]HUB!$A255</f>
        <v>HUB086</v>
      </c>
      <c r="B257" s="16" t="str">
        <f>[1]HUB!$B255</f>
        <v>AH-1200</v>
      </c>
      <c r="C257" s="14">
        <f>[1]HUB!$C255</f>
        <v>0</v>
      </c>
      <c r="D257" s="46" t="s">
        <v>731</v>
      </c>
      <c r="E257" s="47"/>
      <c r="F257" s="48">
        <f>[1]HUB!$J255</f>
        <v>64.3939393939394</v>
      </c>
      <c r="G257" s="49"/>
    </row>
    <row r="258" ht="44" customHeight="1" spans="1:7">
      <c r="A258" s="45" t="str">
        <f>[1]HUB!$A256</f>
        <v>HUB087</v>
      </c>
      <c r="B258" s="16" t="str">
        <f>[1]HUB!$B256</f>
        <v>AH-352</v>
      </c>
      <c r="C258" s="14">
        <f>[1]HUB!$C256</f>
        <v>0</v>
      </c>
      <c r="D258" s="46" t="s">
        <v>732</v>
      </c>
      <c r="E258" s="47"/>
      <c r="F258" s="48">
        <f>[1]HUB!$J256</f>
        <v>7.72727272727273</v>
      </c>
      <c r="G258" s="49"/>
    </row>
    <row r="259" ht="41" customHeight="1" spans="1:7">
      <c r="A259" s="45" t="str">
        <f>[1]HUB!$A257</f>
        <v>HUB088</v>
      </c>
      <c r="B259" s="16" t="str">
        <f>[1]HUB!$B257</f>
        <v>AH-351</v>
      </c>
      <c r="C259" s="14">
        <f>[1]HUB!$C257</f>
        <v>0</v>
      </c>
      <c r="D259" s="46" t="s">
        <v>733</v>
      </c>
      <c r="E259" s="47"/>
      <c r="F259" s="48">
        <f>[1]HUB!$J257</f>
        <v>13.0397727272727</v>
      </c>
      <c r="G259" s="49"/>
    </row>
    <row r="260" ht="21.6" customHeight="1" spans="1:7">
      <c r="A260" s="45" t="str">
        <f>[1]HUB!$A258</f>
        <v>HUB089</v>
      </c>
      <c r="B260" s="16" t="str">
        <f>[1]HUB!$B258</f>
        <v>AH-102-04</v>
      </c>
      <c r="C260" s="14" t="str">
        <f>[1]HUB!$C258</f>
        <v>1/4"</v>
      </c>
      <c r="D260" s="50" t="s">
        <v>734</v>
      </c>
      <c r="E260" s="47"/>
      <c r="F260" s="48">
        <f>[1]HUB!$J258</f>
        <v>3.21969696969697</v>
      </c>
      <c r="G260" s="49"/>
    </row>
    <row r="261" ht="21.6" customHeight="1" spans="1:7">
      <c r="A261" s="45" t="str">
        <f>[1]HUB!$A259</f>
        <v>HUB090</v>
      </c>
      <c r="B261" s="16" t="str">
        <f>[1]HUB!$B259</f>
        <v>AH-102-05</v>
      </c>
      <c r="C261" s="14" t="str">
        <f>[1]HUB!$C259</f>
        <v>5/16"</v>
      </c>
      <c r="D261" s="51"/>
      <c r="E261" s="47"/>
      <c r="F261" s="48">
        <f>[1]HUB!$J259</f>
        <v>3.21969696969697</v>
      </c>
      <c r="G261" s="49"/>
    </row>
    <row r="262" ht="21.6" customHeight="1" spans="1:7">
      <c r="A262" s="45" t="str">
        <f>[1]HUB!$A260</f>
        <v>HUB091</v>
      </c>
      <c r="B262" s="16" t="str">
        <f>[1]HUB!$B260</f>
        <v>AH-102-06</v>
      </c>
      <c r="C262" s="14" t="str">
        <f>[1]HUB!$C260</f>
        <v>3/8"</v>
      </c>
      <c r="D262" s="51"/>
      <c r="E262" s="93"/>
      <c r="F262" s="48">
        <f>[1]HUB!$J260</f>
        <v>3.62215909090909</v>
      </c>
      <c r="G262" s="49"/>
    </row>
    <row r="263" ht="21.6" customHeight="1" spans="1:7">
      <c r="A263" s="45" t="str">
        <f>[1]HUB!$A261</f>
        <v>HUB092</v>
      </c>
      <c r="B263" s="16" t="str">
        <f>[1]HUB!$B261</f>
        <v>AH-102-08</v>
      </c>
      <c r="C263" s="14" t="str">
        <f>[1]HUB!$C261</f>
        <v>1/2"</v>
      </c>
      <c r="D263" s="51"/>
      <c r="E263" s="93"/>
      <c r="F263" s="48">
        <f>[1]HUB!$J261</f>
        <v>4.02462121212121</v>
      </c>
      <c r="G263" s="49"/>
    </row>
    <row r="264" ht="21.6" customHeight="1" spans="1:7">
      <c r="A264" s="45" t="str">
        <f>[1]HUB!$A262</f>
        <v>HUB093</v>
      </c>
      <c r="B264" s="16" t="str">
        <f>[1]HUB!$B262</f>
        <v>AH-102-10</v>
      </c>
      <c r="C264" s="14" t="str">
        <f>[1]HUB!$C262</f>
        <v>5/8"</v>
      </c>
      <c r="D264" s="51"/>
      <c r="E264" s="93"/>
      <c r="F264" s="48">
        <f>[1]HUB!$J262</f>
        <v>6.11742424242424</v>
      </c>
      <c r="G264" s="49"/>
    </row>
    <row r="265" ht="21.6" customHeight="1" spans="1:7">
      <c r="A265" s="45" t="str">
        <f>[1]HUB!$A263</f>
        <v>HUB094</v>
      </c>
      <c r="B265" s="16" t="str">
        <f>[1]HUB!$B263</f>
        <v>AH-102-12</v>
      </c>
      <c r="C265" s="14" t="str">
        <f>[1]HUB!$C263</f>
        <v>3/4"</v>
      </c>
      <c r="D265" s="55"/>
      <c r="E265" s="93"/>
      <c r="F265" s="48">
        <f>[1]HUB!$J263</f>
        <v>7.40530303030303</v>
      </c>
      <c r="G265" s="49"/>
    </row>
    <row r="266" ht="21.6" customHeight="1" spans="1:7">
      <c r="A266" s="45" t="str">
        <f>[1]HUB!$A264</f>
        <v>HUB094.1</v>
      </c>
      <c r="B266" s="16" t="str">
        <f>[1]HUB!$B264</f>
        <v>Inner spring bender 3/8"</v>
      </c>
      <c r="C266" s="14" t="str">
        <f>[1]HUB!$C264</f>
        <v>3/8"</v>
      </c>
      <c r="D266" s="94" t="s">
        <v>735</v>
      </c>
      <c r="E266" s="47"/>
      <c r="F266" s="48">
        <f>[1]HUB!$J264</f>
        <v>9.31317305284248</v>
      </c>
      <c r="G266" s="49"/>
    </row>
    <row r="267" ht="21.6" customHeight="1" spans="1:7">
      <c r="A267" s="45" t="str">
        <f>[1]HUB!$A265</f>
        <v>HUB094.2</v>
      </c>
      <c r="B267" s="16" t="str">
        <f>[1]HUB!$B265</f>
        <v>Inner spring bender 1/2"</v>
      </c>
      <c r="C267" s="14" t="str">
        <f>[1]HUB!$C265</f>
        <v>1/2"</v>
      </c>
      <c r="D267" s="95"/>
      <c r="E267" s="47"/>
      <c r="F267" s="48">
        <f>[1]HUB!$J265</f>
        <v>10.6436263461057</v>
      </c>
      <c r="G267" s="49"/>
    </row>
    <row r="268" ht="21.6" customHeight="1" spans="1:7">
      <c r="A268" s="45" t="str">
        <f>[1]HUB!$A266</f>
        <v>HUB094.3</v>
      </c>
      <c r="B268" s="16" t="str">
        <f>[1]HUB!$B266</f>
        <v>Inner spring bender 5/8"</v>
      </c>
      <c r="C268" s="14" t="str">
        <f>[1]HUB!$C266</f>
        <v>5/8"</v>
      </c>
      <c r="D268" s="95"/>
      <c r="E268" s="47"/>
      <c r="F268" s="48">
        <f>[1]HUB!$J266</f>
        <v>13.3045329326321</v>
      </c>
      <c r="G268" s="49"/>
    </row>
    <row r="269" ht="21.6" customHeight="1" spans="1:7">
      <c r="A269" s="45" t="str">
        <f>[1]HUB!$A267</f>
        <v>HUB094.4</v>
      </c>
      <c r="B269" s="16" t="str">
        <f>[1]HUB!$B267</f>
        <v>Inner spring bender 3/4"</v>
      </c>
      <c r="C269" s="14" t="str">
        <f>[1]HUB!$C267</f>
        <v>3/4"</v>
      </c>
      <c r="D269" s="96"/>
      <c r="E269" s="47"/>
      <c r="F269" s="48">
        <f>[1]HUB!$J267</f>
        <v>15.9654395191586</v>
      </c>
      <c r="G269" s="49"/>
    </row>
    <row r="270" ht="21.6" customHeight="1" spans="1:7">
      <c r="A270" s="45" t="str">
        <f>[1]HUB!$A268</f>
        <v>HUB095</v>
      </c>
      <c r="B270" s="16" t="str">
        <f>[1]HUB!$B268</f>
        <v>AH-369</v>
      </c>
      <c r="C270" s="14">
        <f>[1]HUB!$C268</f>
        <v>0</v>
      </c>
      <c r="D270" s="46" t="s">
        <v>736</v>
      </c>
      <c r="E270" s="47"/>
      <c r="F270" s="48">
        <f>[1]HUB!$J268</f>
        <v>32.1969696969697</v>
      </c>
      <c r="G270" s="49"/>
    </row>
    <row r="271" ht="21.6" customHeight="1" spans="1:7">
      <c r="A271" s="45" t="str">
        <f>[1]HUB!$A269</f>
        <v>HUB096</v>
      </c>
      <c r="B271" s="16" t="str">
        <f>[1]HUB!$B269</f>
        <v>AH-368A-05-90</v>
      </c>
      <c r="C271" s="14">
        <f>[1]HUB!$C269</f>
        <v>0</v>
      </c>
      <c r="D271" s="50" t="s">
        <v>737</v>
      </c>
      <c r="E271" s="47"/>
      <c r="F271" s="48">
        <f>[1]HUB!$J269</f>
        <v>36.2215909090909</v>
      </c>
      <c r="G271" s="49"/>
    </row>
    <row r="272" ht="21.6" customHeight="1" spans="1:7">
      <c r="A272" s="45" t="str">
        <f>[1]HUB!$A270</f>
        <v>HUB097</v>
      </c>
      <c r="B272" s="16" t="str">
        <f>[1]HUB!$B270</f>
        <v>AH-368A-05-180</v>
      </c>
      <c r="C272" s="14">
        <f>[1]HUB!$C270</f>
        <v>0</v>
      </c>
      <c r="D272" s="55"/>
      <c r="E272" s="47"/>
      <c r="F272" s="48">
        <f>[1]HUB!$J270</f>
        <v>37.8314393939394</v>
      </c>
      <c r="G272" s="49"/>
    </row>
    <row r="273" ht="21.6" customHeight="1" spans="1:7">
      <c r="A273" s="45" t="str">
        <f>[1]HUB!$A271</f>
        <v>HUB098</v>
      </c>
      <c r="B273" s="16" t="str">
        <f>[1]HUB!$B271</f>
        <v>AH-364A-04</v>
      </c>
      <c r="C273" s="14" t="str">
        <f>[1]HUB!$C271</f>
        <v>1/4"</v>
      </c>
      <c r="D273" s="50" t="s">
        <v>738</v>
      </c>
      <c r="E273" s="47"/>
      <c r="F273" s="48">
        <f>[1]HUB!$J271</f>
        <v>50.7102272727273</v>
      </c>
      <c r="G273" s="49"/>
    </row>
    <row r="274" ht="21.6" customHeight="1" spans="1:7">
      <c r="A274" s="45" t="str">
        <f>[1]HUB!$A272</f>
        <v>HUB099</v>
      </c>
      <c r="B274" s="16" t="str">
        <f>[1]HUB!$B272</f>
        <v>AH-364A-05</v>
      </c>
      <c r="C274" s="14" t="str">
        <f>[1]HUB!$C272</f>
        <v>5/16"</v>
      </c>
      <c r="D274" s="51"/>
      <c r="E274" s="47"/>
      <c r="F274" s="48">
        <f>[1]HUB!$J272</f>
        <v>73.2481060606061</v>
      </c>
      <c r="G274" s="49"/>
    </row>
    <row r="275" ht="21.6" customHeight="1" spans="1:7">
      <c r="A275" s="45" t="str">
        <f>[1]HUB!$A273</f>
        <v>HUB100</v>
      </c>
      <c r="B275" s="16" t="str">
        <f>[1]HUB!$B273</f>
        <v>AH-364A-06</v>
      </c>
      <c r="C275" s="14" t="str">
        <f>[1]HUB!$C273</f>
        <v>3/8"</v>
      </c>
      <c r="D275" s="51"/>
      <c r="E275" s="47"/>
      <c r="F275" s="48">
        <f>[1]HUB!$J273</f>
        <v>82.1022727272727</v>
      </c>
      <c r="G275" s="49"/>
    </row>
    <row r="276" ht="21.6" customHeight="1" spans="1:7">
      <c r="A276" s="45" t="str">
        <f>[1]HUB!$A274</f>
        <v>HUB101</v>
      </c>
      <c r="B276" s="16" t="str">
        <f>[1]HUB!$B274</f>
        <v>AH-364A-08</v>
      </c>
      <c r="C276" s="14" t="str">
        <f>[1]HUB!$C274</f>
        <v>1/2"</v>
      </c>
      <c r="D276" s="51"/>
      <c r="E276" s="73"/>
      <c r="F276" s="48">
        <f>[1]HUB!$J274</f>
        <v>111.88446969697</v>
      </c>
      <c r="G276" s="49"/>
    </row>
    <row r="277" ht="21.6" customHeight="1" spans="1:7">
      <c r="A277" s="45" t="str">
        <f>[1]HUB!$A275</f>
        <v>HUB102</v>
      </c>
      <c r="B277" s="16" t="str">
        <f>[1]HUB!$B275</f>
        <v>AH-364A-10</v>
      </c>
      <c r="C277" s="14" t="str">
        <f>[1]HUB!$C275</f>
        <v>5/8"</v>
      </c>
      <c r="D277" s="51"/>
      <c r="E277" s="73"/>
      <c r="F277" s="48">
        <f>[1]HUB!$J275</f>
        <v>120.738636363636</v>
      </c>
      <c r="G277" s="49"/>
    </row>
    <row r="278" ht="21.6" customHeight="1" spans="1:7">
      <c r="A278" s="45" t="str">
        <f>[1]HUB!$A276</f>
        <v>HUB103</v>
      </c>
      <c r="B278" s="16" t="str">
        <f>[1]HUB!$B276</f>
        <v>AH-364A-12</v>
      </c>
      <c r="C278" s="14" t="str">
        <f>[1]HUB!$C276</f>
        <v>3/4"</v>
      </c>
      <c r="D278" s="51"/>
      <c r="E278" s="73"/>
      <c r="F278" s="48">
        <f>[1]HUB!$J276</f>
        <v>124.763257575758</v>
      </c>
      <c r="G278" s="49"/>
    </row>
    <row r="279" ht="21.6" customHeight="1" spans="1:7">
      <c r="A279" s="45" t="str">
        <f>[1]HUB!$A277</f>
        <v>HUB103.1</v>
      </c>
      <c r="B279" s="16" t="str">
        <f>[1]HUB!$B277</f>
        <v>AH-364A-14</v>
      </c>
      <c r="C279" s="14" t="str">
        <f>[1]HUB!$C277</f>
        <v>7/8"</v>
      </c>
      <c r="D279" s="55"/>
      <c r="E279" s="73"/>
      <c r="F279" s="48" t="str">
        <f>[1]HUB!$J277</f>
        <v>~</v>
      </c>
      <c r="G279" s="49"/>
    </row>
    <row r="280" ht="21.6" customHeight="1" spans="1:7">
      <c r="A280" s="45" t="str">
        <f>[1]HUB!$A278</f>
        <v>HUB103.2</v>
      </c>
      <c r="B280" s="16" t="str">
        <f>[1]HUB!$B278</f>
        <v>CT-364A-06 TUBE BENDER</v>
      </c>
      <c r="C280" s="14" t="str">
        <f>[1]HUB!$C278</f>
        <v>3/8"</v>
      </c>
      <c r="D280" s="97" t="s">
        <v>739</v>
      </c>
      <c r="E280" s="47"/>
      <c r="F280" s="48">
        <f>[1]HUB!$J278</f>
        <v>39.9135987978963</v>
      </c>
      <c r="G280" s="49"/>
    </row>
    <row r="281" ht="21.6" customHeight="1" spans="1:7">
      <c r="A281" s="45" t="str">
        <f>[1]HUB!$A279</f>
        <v>HUB103.3</v>
      </c>
      <c r="B281" s="16" t="str">
        <f>[1]HUB!$B279</f>
        <v>CT-364A-08 TUBE BENDER</v>
      </c>
      <c r="C281" s="14" t="str">
        <f>[1]HUB!$C279</f>
        <v>1/2"</v>
      </c>
      <c r="D281" s="98"/>
      <c r="E281" s="47"/>
      <c r="F281" s="48">
        <f>[1]HUB!$J279</f>
        <v>50.557225144002</v>
      </c>
      <c r="G281" s="49"/>
    </row>
    <row r="282" ht="21.6" customHeight="1" spans="1:7">
      <c r="A282" s="45" t="str">
        <f>[1]HUB!$A280</f>
        <v>HUB103.31</v>
      </c>
      <c r="B282" s="16" t="str">
        <f>[1]HUB!$B280</f>
        <v>CT-364A-10 TUBE BENDER</v>
      </c>
      <c r="C282" s="14" t="str">
        <f>[1]HUB!$C280</f>
        <v>5/8"</v>
      </c>
      <c r="D282" s="98"/>
      <c r="E282" s="47"/>
      <c r="F282" s="48">
        <f>[1]HUB!$J280</f>
        <v>0</v>
      </c>
      <c r="G282" s="49"/>
    </row>
    <row r="283" ht="21.6" customHeight="1" spans="1:7">
      <c r="A283" s="45" t="str">
        <f>[1]HUB!$A281</f>
        <v>HUB103.4</v>
      </c>
      <c r="B283" s="16" t="str">
        <f>[1]HUB!$B281</f>
        <v>CT-364A-12 TUBE BENDER</v>
      </c>
      <c r="C283" s="14" t="str">
        <f>[1]HUB!$C281</f>
        <v>3/4"</v>
      </c>
      <c r="D283" s="98"/>
      <c r="E283" s="47"/>
      <c r="F283" s="48">
        <f>[1]HUB!$J281</f>
        <v>86.479464062109</v>
      </c>
      <c r="G283" s="49"/>
    </row>
    <row r="284" ht="21.6" customHeight="1" spans="1:7">
      <c r="A284" s="45" t="str">
        <f>[1]HUB!$A282</f>
        <v>HUB103.5</v>
      </c>
      <c r="B284" s="16" t="str">
        <f>[1]HUB!$B282</f>
        <v>CT-364A-14 TUBE BENDER</v>
      </c>
      <c r="C284" s="14" t="str">
        <f>[1]HUB!$C282</f>
        <v>7/8"</v>
      </c>
      <c r="D284" s="99"/>
      <c r="E284" s="47"/>
      <c r="F284" s="48">
        <f>[1]HUB!$J282</f>
        <v>109.067234848485</v>
      </c>
      <c r="G284" s="49"/>
    </row>
    <row r="285" ht="21.6" customHeight="1" spans="1:7">
      <c r="A285" s="45" t="str">
        <f>[1]HUB!$A283</f>
        <v>HUB104</v>
      </c>
      <c r="B285" s="16" t="str">
        <f>[1]HUB!$B283</f>
        <v>AH-193</v>
      </c>
      <c r="C285" s="14">
        <f>[1]HUB!$C283</f>
        <v>0</v>
      </c>
      <c r="D285" s="46" t="s">
        <v>740</v>
      </c>
      <c r="E285" s="47"/>
      <c r="F285" s="48">
        <f>[1]HUB!$J283</f>
        <v>19.3181818181818</v>
      </c>
      <c r="G285" s="49"/>
    </row>
    <row r="286" ht="21.6" customHeight="1" spans="1:7">
      <c r="A286" s="45" t="str">
        <f>[1]HUB!$A284</f>
        <v>HUB105</v>
      </c>
      <c r="B286" s="16" t="str">
        <f>[1]HUB!$B284</f>
        <v>AH-94</v>
      </c>
      <c r="C286" s="14">
        <f>[1]HUB!$C284</f>
        <v>0</v>
      </c>
      <c r="D286" s="46" t="s">
        <v>741</v>
      </c>
      <c r="E286" s="47"/>
      <c r="F286" s="48">
        <f>[1]HUB!$J284</f>
        <v>11.6714015151515</v>
      </c>
      <c r="G286" s="49"/>
    </row>
    <row r="287" ht="21.6" customHeight="1" spans="1:7">
      <c r="A287" s="45" t="str">
        <f>[1]HUB!$A285</f>
        <v>HUB106</v>
      </c>
      <c r="B287" s="16" t="str">
        <f>[1]HUB!$B285</f>
        <v>AH-95</v>
      </c>
      <c r="C287" s="14">
        <f>[1]HUB!$C285</f>
        <v>0</v>
      </c>
      <c r="D287" s="46" t="s">
        <v>742</v>
      </c>
      <c r="E287" s="47"/>
      <c r="F287" s="48">
        <f>[1]HUB!$J285</f>
        <v>14.0861742424242</v>
      </c>
      <c r="G287" s="49"/>
    </row>
    <row r="288" ht="21.6" customHeight="1" spans="1:7">
      <c r="A288" s="45" t="str">
        <f>[1]HUB!$A286</f>
        <v>HUB107</v>
      </c>
      <c r="B288" s="16" t="str">
        <f>[1]HUB!$B286</f>
        <v>AH-96</v>
      </c>
      <c r="C288" s="14">
        <f>[1]HUB!$C286</f>
        <v>0</v>
      </c>
      <c r="D288" s="46" t="s">
        <v>743</v>
      </c>
      <c r="E288" s="47"/>
      <c r="F288" s="48">
        <f>[1]HUB!$J286</f>
        <v>21.7329545454545</v>
      </c>
      <c r="G288" s="71"/>
    </row>
    <row r="289" ht="21.6" customHeight="1" spans="1:7">
      <c r="A289" s="45" t="str">
        <f>[1]HUB!$A287</f>
        <v>HUB108</v>
      </c>
      <c r="B289" s="16" t="str">
        <f>[1]HUB!$B287</f>
        <v>AH-275</v>
      </c>
      <c r="C289" s="14">
        <f>[1]HUB!$C287</f>
        <v>0</v>
      </c>
      <c r="D289" s="46" t="s">
        <v>744</v>
      </c>
      <c r="E289" s="47"/>
      <c r="F289" s="48">
        <f>[1]HUB!$J287</f>
        <v>88.5416666666667</v>
      </c>
      <c r="G289" s="49"/>
    </row>
    <row r="290" ht="21.6" customHeight="1" spans="1:7">
      <c r="A290" s="45" t="str">
        <f>[1]HUB!$A288</f>
        <v>HUB109</v>
      </c>
      <c r="B290" s="16" t="str">
        <f>[1]HUB!$B288</f>
        <v>CT-278</v>
      </c>
      <c r="C290" s="14">
        <f>[1]HUB!$C288</f>
        <v>0</v>
      </c>
      <c r="D290" s="46" t="s">
        <v>745</v>
      </c>
      <c r="E290" s="47"/>
      <c r="F290" s="48">
        <f>[1]HUB!$J288</f>
        <v>95.5184373859073</v>
      </c>
      <c r="G290" s="49"/>
    </row>
    <row r="291" ht="57" customHeight="1" spans="1:7">
      <c r="A291" s="45" t="str">
        <f>[1]HUB!$A289</f>
        <v>HUB110</v>
      </c>
      <c r="B291" s="16" t="str">
        <f>[1]HUB!$B289</f>
        <v>AHA-806</v>
      </c>
      <c r="C291" s="14">
        <f>[1]HUB!$C289</f>
        <v>0</v>
      </c>
      <c r="D291" s="50" t="s">
        <v>746</v>
      </c>
      <c r="E291" s="47"/>
      <c r="F291" s="48">
        <f>[1]HUB!$J289</f>
        <v>109.951168309602</v>
      </c>
      <c r="G291" s="49"/>
    </row>
    <row r="292" ht="28" customHeight="1" spans="1:7">
      <c r="A292" s="45" t="str">
        <f>[1]HUB!$A290</f>
        <v>HUB111</v>
      </c>
      <c r="B292" s="16" t="str">
        <f>[1]HUB!$B290</f>
        <v>CT-100A</v>
      </c>
      <c r="C292" s="14" t="str">
        <f>[1]HUB!$C290</f>
        <v>3/8" ~ 1-1/8"</v>
      </c>
      <c r="D292" s="46" t="s">
        <v>747</v>
      </c>
      <c r="E292" s="100"/>
      <c r="F292" s="48">
        <f>[1]HUB!$J290</f>
        <v>436.268939393939</v>
      </c>
      <c r="G292" s="52"/>
    </row>
    <row r="293" ht="38" customHeight="1" spans="1:7">
      <c r="A293" s="45" t="str">
        <f>[1]HUB!$A291</f>
        <v>HUB111.1</v>
      </c>
      <c r="B293" s="16" t="str">
        <f>[1]HUB!$B291</f>
        <v>CT-100AL</v>
      </c>
      <c r="C293" s="14" t="str">
        <f>[1]HUB!$C291</f>
        <v>3/8~1-5/8</v>
      </c>
      <c r="D293" s="46" t="s">
        <v>747</v>
      </c>
      <c r="E293" s="100"/>
      <c r="F293" s="48">
        <f>[1]HUB!$J291</f>
        <v>877.367424242424</v>
      </c>
      <c r="G293" s="54"/>
    </row>
    <row r="294" ht="27" customHeight="1" spans="1:7">
      <c r="A294" s="45" t="str">
        <f>[1]HUB!$A292</f>
        <v>HUB112</v>
      </c>
      <c r="B294" s="16" t="str">
        <f>[1]HUB!$B292</f>
        <v>CT-300A</v>
      </c>
      <c r="C294" s="14" t="str">
        <f>[1]HUB!$C292</f>
        <v>3/8~1-1/8</v>
      </c>
      <c r="D294" s="46" t="s">
        <v>747</v>
      </c>
      <c r="E294" s="100"/>
      <c r="F294" s="48">
        <f>[1]HUB!$J292</f>
        <v>853.219696969697</v>
      </c>
      <c r="G294" s="49"/>
    </row>
    <row r="295" ht="36" customHeight="1" spans="1:7">
      <c r="A295" s="45" t="str">
        <f>[1]HUB!$A293</f>
        <v>HUB113</v>
      </c>
      <c r="B295" s="16" t="str">
        <f>[1]HUB!$B293</f>
        <v>CT-300AL</v>
      </c>
      <c r="C295" s="14" t="str">
        <f>[1]HUB!$C293</f>
        <v>3/8~1-5/8</v>
      </c>
      <c r="D295" s="46" t="s">
        <v>747</v>
      </c>
      <c r="E295" s="100"/>
      <c r="F295" s="48">
        <f>[1]HUB!$J293</f>
        <v>1211.41098484848</v>
      </c>
      <c r="G295" s="49"/>
    </row>
    <row r="296" spans="1:7">
      <c r="A296" s="45" t="str">
        <f>[1]HUB!$A294</f>
        <v>HUB114</v>
      </c>
      <c r="B296" s="16" t="str">
        <f>[1]HUB!$B294</f>
        <v>100A-01</v>
      </c>
      <c r="C296" s="14" t="str">
        <f>[1]HUB!$C294</f>
        <v>3/8"</v>
      </c>
      <c r="D296" s="101" t="s">
        <v>748</v>
      </c>
      <c r="E296" s="100"/>
      <c r="F296" s="48">
        <f>[1]HUB!$J294</f>
        <v>105.371900826446</v>
      </c>
      <c r="G296" s="49"/>
    </row>
    <row r="297" spans="1:7">
      <c r="A297" s="45" t="str">
        <f>[1]HUB!$A295</f>
        <v>HUB115</v>
      </c>
      <c r="B297" s="16" t="str">
        <f>[1]HUB!$B295</f>
        <v>100A-02</v>
      </c>
      <c r="C297" s="14" t="str">
        <f>[1]HUB!$C295</f>
        <v> 1/2" </v>
      </c>
      <c r="D297" s="102"/>
      <c r="E297" s="100"/>
      <c r="F297" s="48">
        <f>[1]HUB!$J295</f>
        <v>105.371900826446</v>
      </c>
      <c r="G297" s="49"/>
    </row>
    <row r="298" spans="1:7">
      <c r="A298" s="45" t="str">
        <f>[1]HUB!$A296</f>
        <v>HUB116</v>
      </c>
      <c r="B298" s="16" t="str">
        <f>[1]HUB!$B296</f>
        <v>100A-03</v>
      </c>
      <c r="C298" s="14" t="str">
        <f>[1]HUB!$C296</f>
        <v>5/8" </v>
      </c>
      <c r="D298" s="102"/>
      <c r="E298" s="100"/>
      <c r="F298" s="48">
        <f>[1]HUB!$J296</f>
        <v>105.371900826446</v>
      </c>
      <c r="G298" s="49"/>
    </row>
    <row r="299" spans="1:7">
      <c r="A299" s="45" t="str">
        <f>[1]HUB!$A297</f>
        <v>HUB117</v>
      </c>
      <c r="B299" s="16" t="str">
        <f>[1]HUB!$B297</f>
        <v>100A-04</v>
      </c>
      <c r="C299" s="14" t="str">
        <f>[1]HUB!$C297</f>
        <v>3/4" </v>
      </c>
      <c r="D299" s="102"/>
      <c r="E299" s="100"/>
      <c r="F299" s="48">
        <f>[1]HUB!$J297</f>
        <v>105.371900826446</v>
      </c>
      <c r="G299" s="49"/>
    </row>
    <row r="300" spans="1:7">
      <c r="A300" s="45" t="str">
        <f>[1]HUB!$A298</f>
        <v>HUB118</v>
      </c>
      <c r="B300" s="16" t="str">
        <f>[1]HUB!$B298</f>
        <v>100A-05</v>
      </c>
      <c r="C300" s="14" t="str">
        <f>[1]HUB!$C298</f>
        <v> 7/8" </v>
      </c>
      <c r="D300" s="102"/>
      <c r="E300" s="100"/>
      <c r="F300" s="48">
        <f>[1]HUB!$J298</f>
        <v>105.371900826446</v>
      </c>
      <c r="G300" s="49"/>
    </row>
    <row r="301" spans="1:7">
      <c r="A301" s="45" t="str">
        <f>[1]HUB!$A299</f>
        <v>HUB119</v>
      </c>
      <c r="B301" s="16" t="str">
        <f>[1]HUB!$B299</f>
        <v>100A-07</v>
      </c>
      <c r="C301" s="14" t="str">
        <f>[1]HUB!$C299</f>
        <v>1-1/8"</v>
      </c>
      <c r="D301" s="102"/>
      <c r="E301" s="47"/>
      <c r="F301" s="48">
        <f>[1]HUB!$J299</f>
        <v>175.619834710744</v>
      </c>
      <c r="G301" s="49"/>
    </row>
    <row r="302" spans="1:7">
      <c r="A302" s="45" t="str">
        <f>[1]HUB!$A300</f>
        <v>HUB120</v>
      </c>
      <c r="B302" s="16" t="str">
        <f>[1]HUB!$B300</f>
        <v>100A-09</v>
      </c>
      <c r="C302" s="14" t="str">
        <f>[1]HUB!$C300</f>
        <v>1 3/8"</v>
      </c>
      <c r="D302" s="102"/>
      <c r="E302" s="47"/>
      <c r="F302" s="48">
        <f>[1]HUB!$J300</f>
        <v>175.619834710744</v>
      </c>
      <c r="G302" s="49"/>
    </row>
    <row r="303" spans="1:7">
      <c r="A303" s="45" t="str">
        <f>[1]HUB!$A301</f>
        <v>HUB121</v>
      </c>
      <c r="B303" s="16" t="str">
        <f>[1]HUB!$B301</f>
        <v>100A-11</v>
      </c>
      <c r="C303" s="14" t="str">
        <f>[1]HUB!$C301</f>
        <v>1 5/8"</v>
      </c>
      <c r="D303" s="103"/>
      <c r="E303" s="47"/>
      <c r="F303" s="48">
        <f>[1]HUB!$J301</f>
        <v>175.619834710744</v>
      </c>
      <c r="G303" s="49"/>
    </row>
    <row r="304" ht="50" customHeight="1" spans="1:7">
      <c r="A304" s="45" t="str">
        <f>[1]HUB!$A302</f>
        <v>HUB121.1</v>
      </c>
      <c r="B304" s="16" t="str">
        <f>[1]HUB!$B302</f>
        <v>Hydraulic thimble</v>
      </c>
      <c r="C304" s="14">
        <f>[1]HUB!$C302</f>
        <v>0</v>
      </c>
      <c r="D304" s="103"/>
      <c r="E304" s="47"/>
      <c r="F304" s="48">
        <f>[1]HUB!$J302</f>
        <v>39.5144628099173</v>
      </c>
      <c r="G304" s="49"/>
    </row>
    <row r="305" ht="60" customHeight="1" spans="1:7">
      <c r="A305" s="45" t="str">
        <f>[1]HUB!$A303</f>
        <v>HUB122</v>
      </c>
      <c r="B305" s="16" t="str">
        <f>[1]HUB!$B303</f>
        <v>AH-E800AL</v>
      </c>
      <c r="C305" s="14" t="str">
        <f>[1]HUB!$C303</f>
        <v>1/4"~3/4"</v>
      </c>
      <c r="D305" s="46" t="s">
        <v>749</v>
      </c>
      <c r="E305" s="47"/>
      <c r="F305" s="48">
        <f>[1]HUB!$J303</f>
        <v>906.468531468532</v>
      </c>
      <c r="G305" s="49"/>
    </row>
    <row r="306" spans="1:7">
      <c r="A306" s="45" t="str">
        <f>[1]HUB!$A304</f>
        <v>HUB123</v>
      </c>
      <c r="B306" s="16" t="str">
        <f>[1]HUB!$B304</f>
        <v>E800A-01</v>
      </c>
      <c r="C306" s="14" t="str">
        <f>[1]HUB!$C304</f>
        <v>1/4"</v>
      </c>
      <c r="D306" s="46" t="s">
        <v>750</v>
      </c>
      <c r="E306" s="47"/>
      <c r="F306" s="48">
        <f>[1]HUB!$J304</f>
        <v>70.8333333333333</v>
      </c>
      <c r="G306" s="49"/>
    </row>
    <row r="307" spans="1:7">
      <c r="A307" s="45" t="str">
        <f>[1]HUB!$A305</f>
        <v>HUB124</v>
      </c>
      <c r="B307" s="16" t="str">
        <f>[1]HUB!$B305</f>
        <v>E800A-03</v>
      </c>
      <c r="C307" s="14" t="str">
        <f>[1]HUB!$C305</f>
        <v>3/8"</v>
      </c>
      <c r="D307" s="46"/>
      <c r="E307" s="47"/>
      <c r="F307" s="48">
        <f>[1]HUB!$J305</f>
        <v>70.8333333333333</v>
      </c>
      <c r="G307" s="49"/>
    </row>
    <row r="308" spans="1:7">
      <c r="A308" s="45" t="str">
        <f>[1]HUB!$A306</f>
        <v>HUB125</v>
      </c>
      <c r="B308" s="16" t="str">
        <f>[1]HUB!$B306</f>
        <v>E800A-04</v>
      </c>
      <c r="C308" s="14" t="str">
        <f>[1]HUB!$C306</f>
        <v>1/2"</v>
      </c>
      <c r="D308" s="46"/>
      <c r="E308" s="47"/>
      <c r="F308" s="48">
        <f>[1]HUB!$J306</f>
        <v>70.8333333333333</v>
      </c>
      <c r="G308" s="49"/>
    </row>
    <row r="309" spans="1:7">
      <c r="A309" s="45" t="str">
        <f>[1]HUB!$A307</f>
        <v>HUB126</v>
      </c>
      <c r="B309" s="16" t="str">
        <f>[1]HUB!$B307</f>
        <v>E800A-05</v>
      </c>
      <c r="C309" s="14" t="str">
        <f>[1]HUB!$C307</f>
        <v>5/8"</v>
      </c>
      <c r="D309" s="46"/>
      <c r="E309" s="47"/>
      <c r="F309" s="48">
        <f>[1]HUB!$J307</f>
        <v>70.8333333333333</v>
      </c>
      <c r="G309" s="49"/>
    </row>
    <row r="310" spans="1:7">
      <c r="A310" s="45" t="str">
        <f>[1]HUB!$A308</f>
        <v>HUB127</v>
      </c>
      <c r="B310" s="16" t="str">
        <f>[1]HUB!$B308</f>
        <v>E800A-06</v>
      </c>
      <c r="C310" s="14" t="str">
        <f>[1]HUB!$C308</f>
        <v>3/4"</v>
      </c>
      <c r="D310" s="46"/>
      <c r="E310" s="47"/>
      <c r="F310" s="48">
        <f>[1]HUB!$J308</f>
        <v>70.8333333333333</v>
      </c>
      <c r="G310" s="49"/>
    </row>
    <row r="311" ht="64" customHeight="1" spans="1:7">
      <c r="A311" s="45" t="str">
        <f>[1]HUB!$A309</f>
        <v>HUB127.1</v>
      </c>
      <c r="B311" s="16" t="str">
        <f>[1]HUB!$B309</f>
        <v>WK-T800 Tee-Extractor Sets (3/8"-1 1/4")</v>
      </c>
      <c r="C311" s="14" t="str">
        <f>[1]HUB!$C309</f>
        <v>Tee-Extractor Sets (3/8"-1 1/4")</v>
      </c>
      <c r="D311" s="46"/>
      <c r="E311" s="47"/>
      <c r="F311" s="48">
        <f>[1]HUB!$J309</f>
        <v>1786.93181818182</v>
      </c>
      <c r="G311" s="49"/>
    </row>
    <row r="312" spans="1:7">
      <c r="A312" s="45" t="str">
        <f>[1]HUB!$A310</f>
        <v>HUB128</v>
      </c>
      <c r="B312" s="16" t="str">
        <f>[1]HUB!$B310</f>
        <v>AH-127/128 CUTTER WHEEL</v>
      </c>
      <c r="C312" s="14">
        <f>[1]HUB!$C310</f>
        <v>0</v>
      </c>
      <c r="D312" s="46" t="s">
        <v>751</v>
      </c>
      <c r="E312" s="47"/>
      <c r="F312" s="48">
        <f>[1]HUB!$J310</f>
        <v>2.68308080808081</v>
      </c>
      <c r="G312" s="13"/>
    </row>
    <row r="313" spans="1:7">
      <c r="A313" s="45" t="str">
        <f>[1]HUB!$A311</f>
        <v>HUB129</v>
      </c>
      <c r="B313" s="16" t="str">
        <f>[1]HUB!$B311</f>
        <v>AH-107/206 CUTTER WHEEL</v>
      </c>
      <c r="C313" s="14">
        <f>[1]HUB!$C311</f>
        <v>0</v>
      </c>
      <c r="D313" s="46" t="s">
        <v>751</v>
      </c>
      <c r="E313" s="47"/>
      <c r="F313" s="48">
        <f>[1]HUB!$J311</f>
        <v>3.01846590909091</v>
      </c>
      <c r="G313" s="13"/>
    </row>
    <row r="314" ht="21.6" customHeight="1" spans="1:7">
      <c r="A314" s="45" t="str">
        <f>[1]HUB!$A312</f>
        <v>HUB130</v>
      </c>
      <c r="B314" s="16" t="str">
        <f>[1]HUB!$B312</f>
        <v>AH-105/274 CUTTER WHEEL</v>
      </c>
      <c r="C314" s="14">
        <f>[1]HUB!$C312</f>
        <v>0</v>
      </c>
      <c r="D314" s="46" t="s">
        <v>751</v>
      </c>
      <c r="E314" s="47"/>
      <c r="F314" s="48">
        <f>[1]HUB!$J312</f>
        <v>3.01846590909091</v>
      </c>
      <c r="G314" s="13"/>
    </row>
    <row r="315" ht="21.6" customHeight="1" spans="1:7">
      <c r="A315" s="45" t="str">
        <f>[1]HUB!$A313</f>
        <v>HUB131</v>
      </c>
      <c r="B315" s="16" t="str">
        <f>[1]HUB!$B313</f>
        <v>AH-127</v>
      </c>
      <c r="C315" s="14" t="str">
        <f>[1]HUB!$C313</f>
        <v>For Φ1/8" to 5/8" </v>
      </c>
      <c r="D315" s="46" t="s">
        <v>752</v>
      </c>
      <c r="E315" s="47"/>
      <c r="F315" s="48">
        <f>[1]HUB!$J313</f>
        <v>10.8664772727273</v>
      </c>
      <c r="G315" s="71"/>
    </row>
    <row r="316" ht="21.6" customHeight="1" spans="1:7">
      <c r="A316" s="45" t="str">
        <f>[1]HUB!$A314</f>
        <v>HUB132</v>
      </c>
      <c r="B316" s="16" t="str">
        <f>[1]HUB!$B314</f>
        <v>AH-128</v>
      </c>
      <c r="C316" s="14" t="str">
        <f>[1]HUB!$C314</f>
        <v>For Φ1/8" to 7/8" </v>
      </c>
      <c r="D316" s="46" t="s">
        <v>752</v>
      </c>
      <c r="E316" s="47"/>
      <c r="F316" s="48">
        <f>[1]HUB!$J314</f>
        <v>10.4640151515152</v>
      </c>
      <c r="G316" s="71"/>
    </row>
    <row r="317" ht="41" customHeight="1" spans="1:7">
      <c r="A317" s="45" t="str">
        <f>[1]HUB!$A315</f>
        <v>HUB133</v>
      </c>
      <c r="B317" s="16" t="str">
        <f>[1]HUB!$B315</f>
        <v>AH-174</v>
      </c>
      <c r="C317" s="14" t="str">
        <f>[1]HUB!$C315</f>
        <v>For Φ1/8" to 1-1/8" (3-28mm)</v>
      </c>
      <c r="D317" s="46" t="s">
        <v>752</v>
      </c>
      <c r="E317" s="47"/>
      <c r="F317" s="48">
        <f>[1]HUB!$J315</f>
        <v>14.4886363636364</v>
      </c>
      <c r="G317" s="49"/>
    </row>
    <row r="318" ht="41" customHeight="1" spans="1:7">
      <c r="A318" s="45" t="str">
        <f>[1]HUB!$A316</f>
        <v>HUB134</v>
      </c>
      <c r="B318" s="16" t="str">
        <f>[1]HUB!$B316</f>
        <v>AH-274</v>
      </c>
      <c r="C318" s="14" t="str">
        <f>[1]HUB!$C316</f>
        <v>For 1/8"-1 1/8"</v>
      </c>
      <c r="D318" s="46" t="s">
        <v>752</v>
      </c>
      <c r="E318" s="47"/>
      <c r="F318" s="48">
        <f>[1]HUB!$J316</f>
        <v>23.7452651515152</v>
      </c>
      <c r="G318" s="49"/>
    </row>
    <row r="319" ht="41" customHeight="1" spans="1:7">
      <c r="A319" s="45" t="str">
        <f>[1]HUB!$A317</f>
        <v>HUB135</v>
      </c>
      <c r="B319" s="16" t="str">
        <f>[1]HUB!$B317</f>
        <v>AH-312</v>
      </c>
      <c r="C319" s="14" t="str">
        <f>[1]HUB!$C317</f>
        <v>For 1/4"-1-5/8"O.D.tubing </v>
      </c>
      <c r="D319" s="46" t="s">
        <v>752</v>
      </c>
      <c r="E319" s="47"/>
      <c r="F319" s="48">
        <f>[1]HUB!$J317</f>
        <v>24.4386637458927</v>
      </c>
      <c r="G319" s="13"/>
    </row>
    <row r="320" ht="41" customHeight="1" spans="1:7">
      <c r="A320" s="45" t="str">
        <f>[1]HUB!$A318</f>
        <v>HUB136</v>
      </c>
      <c r="B320" s="16" t="str">
        <f>[1]HUB!$B318</f>
        <v>AH-105</v>
      </c>
      <c r="C320" s="14" t="str">
        <f>[1]HUB!$C318</f>
        <v>For 1/8"-1-3/8"O.D.tubing </v>
      </c>
      <c r="D320" s="46" t="s">
        <v>752</v>
      </c>
      <c r="E320" s="47"/>
      <c r="F320" s="48">
        <f>[1]HUB!$J318</f>
        <v>20.123106060606</v>
      </c>
      <c r="G320" s="13"/>
    </row>
    <row r="321" ht="41" customHeight="1" spans="1:7">
      <c r="A321" s="45" t="str">
        <f>[1]HUB!$A319</f>
        <v>HUB137</v>
      </c>
      <c r="B321" s="16" t="str">
        <f>[1]HUB!$B319</f>
        <v>AH-107</v>
      </c>
      <c r="C321" s="14" t="str">
        <f>[1]HUB!$C319</f>
        <v>For 1/4"-2"O.D tubing </v>
      </c>
      <c r="D321" s="46" t="s">
        <v>752</v>
      </c>
      <c r="E321" s="47"/>
      <c r="F321" s="48">
        <f>[1]HUB!$J319</f>
        <v>45.0757575757575</v>
      </c>
      <c r="G321" s="49"/>
    </row>
    <row r="322" ht="41" customHeight="1" spans="1:7">
      <c r="A322" s="45" t="str">
        <f>[1]HUB!$A320</f>
        <v>HUB138</v>
      </c>
      <c r="B322" s="16" t="str">
        <f>[1]HUB!$B320</f>
        <v>AH-206</v>
      </c>
      <c r="C322" s="14" t="str">
        <f>[1]HUB!$C320</f>
        <v>For 3/8"-2-5/8"O.D.tubing </v>
      </c>
      <c r="D322" s="46" t="s">
        <v>752</v>
      </c>
      <c r="E322" s="47"/>
      <c r="F322" s="48">
        <f>[1]HUB!$J320</f>
        <v>89.9621212121212</v>
      </c>
      <c r="G322" s="49"/>
    </row>
    <row r="323" ht="41" customHeight="1" spans="1:7">
      <c r="A323" s="45" t="str">
        <f>[1]HUB!$A321</f>
        <v>HUB139</v>
      </c>
      <c r="B323" s="16" t="str">
        <f>[1]HUB!$B321</f>
        <v>AH-532</v>
      </c>
      <c r="C323" s="14" t="str">
        <f>[1]HUB!$C321</f>
        <v>For Φ3/16" to 1-1/4" (5-32mm)</v>
      </c>
      <c r="D323" s="46" t="s">
        <v>752</v>
      </c>
      <c r="E323" s="47"/>
      <c r="F323" s="48">
        <f>[1]HUB!$J321</f>
        <v>61.9791666666667</v>
      </c>
      <c r="G323" s="49"/>
    </row>
    <row r="324" ht="41" customHeight="1" spans="1:7">
      <c r="A324" s="45" t="str">
        <f>[1]HUB!$A322</f>
        <v>HUB140</v>
      </c>
      <c r="B324" s="16" t="str">
        <f>[1]HUB!$B322</f>
        <v>AH-650</v>
      </c>
      <c r="C324" s="14" t="str">
        <f>[1]HUB!$C322</f>
        <v>For Φ1/4" to 2" (6-50mm)</v>
      </c>
      <c r="D324" s="46" t="s">
        <v>752</v>
      </c>
      <c r="E324" s="69"/>
      <c r="F324" s="48">
        <f>[1]HUB!$J322</f>
        <v>67.6136363636363</v>
      </c>
      <c r="G324" s="49"/>
    </row>
    <row r="325" ht="46" customHeight="1" spans="1:7">
      <c r="A325" s="45" t="str">
        <f>[1]HUB!$A323</f>
        <v>HUB141</v>
      </c>
      <c r="B325" s="16" t="str">
        <f>[1]HUB!$B323</f>
        <v>AH-201</v>
      </c>
      <c r="C325" s="14" t="str">
        <f>[1]HUB!$C323</f>
        <v>7" Can pinch off copper tubing instatly</v>
      </c>
      <c r="D325" s="46" t="s">
        <v>753</v>
      </c>
      <c r="E325" s="69"/>
      <c r="F325" s="48">
        <f>[1]HUB!$J323</f>
        <v>16.9034090909092</v>
      </c>
      <c r="G325" s="71"/>
    </row>
    <row r="326" ht="21.6" customHeight="1" spans="1:7">
      <c r="A326" s="45" t="str">
        <f>[1]HUB!$A324</f>
        <v>HUB142</v>
      </c>
      <c r="B326" s="16" t="str">
        <f>[1]HUB!$B324</f>
        <v>AH-122</v>
      </c>
      <c r="C326" s="14" t="str">
        <f>[1]HUB!$C324</f>
        <v>1/4” , 3/8” , 3/16” , 5/16”</v>
      </c>
      <c r="D326" s="46" t="s">
        <v>754</v>
      </c>
      <c r="E326" s="47"/>
      <c r="F326" s="48">
        <f>[1]HUB!$J324</f>
        <v>14.4886363636364</v>
      </c>
      <c r="G326" s="71"/>
    </row>
    <row r="327" ht="21.6" customHeight="1" spans="1:7">
      <c r="A327" s="45" t="str">
        <f>[1]HUB!$A325</f>
        <v>HUB143</v>
      </c>
      <c r="B327" s="16" t="str">
        <f>[1]HUB!$B325</f>
        <v>AH-123</v>
      </c>
      <c r="C327" s="14" t="str">
        <f>[1]HUB!$C325</f>
        <v>1/4” , 3/16” , 9/16” , 1/2”</v>
      </c>
      <c r="D327" s="46" t="s">
        <v>754</v>
      </c>
      <c r="E327" s="47"/>
      <c r="F327" s="48">
        <f>[1]HUB!$J325</f>
        <v>20.9280303030303</v>
      </c>
      <c r="G327" s="13"/>
    </row>
    <row r="328" ht="34.5" customHeight="1" spans="1:7">
      <c r="A328" s="45" t="str">
        <f>[1]HUB!$A326</f>
        <v>HUB144</v>
      </c>
      <c r="B328" s="16" t="str">
        <f>[1]HUB!$B326</f>
        <v>AH-208 Plastic</v>
      </c>
      <c r="C328" s="14">
        <f>[1]HUB!$C326</f>
        <v>0</v>
      </c>
      <c r="D328" s="46" t="s">
        <v>755</v>
      </c>
      <c r="E328" s="47"/>
      <c r="F328" s="48">
        <f>[1]HUB!$J326</f>
        <v>10.625</v>
      </c>
      <c r="G328" s="13"/>
    </row>
    <row r="329" ht="36" customHeight="1" spans="1:7">
      <c r="A329" s="45" t="str">
        <f>[1]HUB!$A327</f>
        <v>HUB145</v>
      </c>
      <c r="B329" s="16" t="str">
        <f>[1]HUB!$B327</f>
        <v>AH-203</v>
      </c>
      <c r="C329" s="14">
        <f>[1]HUB!$C327</f>
        <v>0</v>
      </c>
      <c r="D329" s="46" t="s">
        <v>756</v>
      </c>
      <c r="E329" s="84"/>
      <c r="F329" s="48">
        <f>[1]HUB!$J327</f>
        <v>16.4204545454545</v>
      </c>
      <c r="G329" s="71"/>
    </row>
    <row r="330" ht="42" customHeight="1" spans="1:7">
      <c r="A330" s="45" t="str">
        <f>[1]HUB!$A328</f>
        <v>HUB146</v>
      </c>
      <c r="B330" s="16" t="str">
        <f>[1]HUB!$B328</f>
        <v>AH-207</v>
      </c>
      <c r="C330" s="14">
        <f>[1]HUB!$C328</f>
        <v>0</v>
      </c>
      <c r="D330" s="46" t="s">
        <v>757</v>
      </c>
      <c r="E330" s="84"/>
      <c r="F330" s="48">
        <f>[1]HUB!$J328</f>
        <v>13.9520202020202</v>
      </c>
      <c r="G330" s="71"/>
    </row>
    <row r="331" ht="49" customHeight="1" spans="1:7">
      <c r="A331" s="45" t="str">
        <f>[1]HUB!$A329</f>
        <v>HUB147</v>
      </c>
      <c r="B331" s="16" t="str">
        <f>[1]HUB!$B329</f>
        <v>AH-303</v>
      </c>
      <c r="C331" s="14">
        <f>[1]HUB!$C329</f>
        <v>0</v>
      </c>
      <c r="D331" s="46" t="s">
        <v>758</v>
      </c>
      <c r="E331" s="84"/>
      <c r="F331" s="48">
        <f>[1]HUB!$J329</f>
        <v>11.2689393939394</v>
      </c>
      <c r="G331" s="71"/>
    </row>
    <row r="332" ht="39" customHeight="1" spans="1:7">
      <c r="A332" s="45" t="str">
        <f>[1]HUB!$A330</f>
        <v>HUB148</v>
      </c>
      <c r="B332" s="16" t="str">
        <f>[1]HUB!$B330</f>
        <v>AH-302</v>
      </c>
      <c r="C332" s="14">
        <f>[1]HUB!$C330</f>
        <v>0</v>
      </c>
      <c r="D332" s="46" t="s">
        <v>759</v>
      </c>
      <c r="E332" s="84"/>
      <c r="F332" s="48">
        <f>[1]HUB!$J330</f>
        <v>11.2689393939394</v>
      </c>
      <c r="G332" s="71"/>
    </row>
    <row r="333" ht="21.6" customHeight="1" spans="1:7">
      <c r="A333" s="45">
        <f>[1]HUB!$A331</f>
        <v>0</v>
      </c>
      <c r="B333" s="16" t="str">
        <f>[1]HUB!$B331</f>
        <v>DN-04</v>
      </c>
      <c r="C333" s="14" t="str">
        <f>[1]HUB!$C331</f>
        <v>1/4"</v>
      </c>
      <c r="D333" s="83" t="s">
        <v>760</v>
      </c>
      <c r="E333" s="84"/>
      <c r="F333" s="48">
        <f>[1]HUB!$J331</f>
        <v>10.349025974026</v>
      </c>
      <c r="G333" s="49"/>
    </row>
    <row r="334" ht="21.6" customHeight="1" spans="1:7">
      <c r="A334" s="45">
        <f>[1]HUB!$A332</f>
        <v>0</v>
      </c>
      <c r="B334" s="16" t="str">
        <f>[1]HUB!$B332</f>
        <v>DN-06</v>
      </c>
      <c r="C334" s="14" t="str">
        <f>[1]HUB!$C332</f>
        <v>3/8"</v>
      </c>
      <c r="D334" s="83"/>
      <c r="E334" s="84"/>
      <c r="F334" s="48">
        <f>[1]HUB!$J332</f>
        <v>10.349025974026</v>
      </c>
      <c r="G334" s="49"/>
    </row>
    <row r="335" ht="21.6" customHeight="1" spans="1:7">
      <c r="A335" s="45">
        <f>[1]HUB!$A333</f>
        <v>0</v>
      </c>
      <c r="B335" s="16" t="str">
        <f>[1]HUB!$B333</f>
        <v>DN-08</v>
      </c>
      <c r="C335" s="14" t="str">
        <f>[1]HUB!$C333</f>
        <v>1/2"</v>
      </c>
      <c r="D335" s="83"/>
      <c r="E335" s="69"/>
      <c r="F335" s="48">
        <f>[1]HUB!$J333</f>
        <v>8.78234265734268</v>
      </c>
      <c r="G335" s="49"/>
    </row>
    <row r="336" ht="21.6" customHeight="1" spans="1:7">
      <c r="A336" s="45">
        <f>[1]HUB!$A334</f>
        <v>0</v>
      </c>
      <c r="B336" s="16" t="str">
        <f>[1]HUB!$B334</f>
        <v>DN-10</v>
      </c>
      <c r="C336" s="14" t="str">
        <f>[1]HUB!$C334</f>
        <v>5/8"</v>
      </c>
      <c r="D336" s="83"/>
      <c r="E336" s="69"/>
      <c r="F336" s="48">
        <f>[1]HUB!$J334</f>
        <v>10.309222027972</v>
      </c>
      <c r="G336" s="49"/>
    </row>
    <row r="337" ht="21.6" customHeight="1" spans="1:7">
      <c r="A337" s="45">
        <f>[1]HUB!$A335</f>
        <v>0</v>
      </c>
      <c r="B337" s="16" t="str">
        <f>[1]HUB!$B335</f>
        <v>DN-12</v>
      </c>
      <c r="C337" s="14" t="str">
        <f>[1]HUB!$C335</f>
        <v>3/4"</v>
      </c>
      <c r="D337" s="83"/>
      <c r="E337" s="69"/>
      <c r="F337" s="48">
        <f>[1]HUB!$J335</f>
        <v>20.1933379120879</v>
      </c>
      <c r="G337" s="49"/>
    </row>
    <row r="338" ht="21.6" customHeight="1" spans="1:7">
      <c r="A338" s="45">
        <f>[1]HUB!$A336</f>
        <v>0</v>
      </c>
      <c r="B338" s="16" t="str">
        <f>[1]HUB!$B336</f>
        <v>DN-14</v>
      </c>
      <c r="C338" s="14" t="str">
        <f>[1]HUB!$C336</f>
        <v>7/8"</v>
      </c>
      <c r="D338" s="83"/>
      <c r="E338" s="47"/>
      <c r="F338" s="48">
        <f>[1]HUB!$J336</f>
        <v>24.9682192807193</v>
      </c>
      <c r="G338" s="49"/>
    </row>
    <row r="339" ht="21.6" customHeight="1" spans="1:7">
      <c r="A339" s="45" t="str">
        <f>[1]HUB!$A337</f>
        <v>HUB149</v>
      </c>
      <c r="B339" s="16" t="str">
        <f>[1]HUB!$B337</f>
        <v>AHK-052</v>
      </c>
      <c r="C339" s="14" t="str">
        <f>[1]HUB!$C337</f>
        <v>1/4"(Filter drier)</v>
      </c>
      <c r="D339" s="51"/>
      <c r="E339" s="47"/>
      <c r="F339" s="48">
        <f>[1]HUB!$J337</f>
        <v>17.6267281105991</v>
      </c>
      <c r="G339" s="52"/>
    </row>
    <row r="340" ht="21.6" customHeight="1" spans="1:7">
      <c r="A340" s="45" t="str">
        <f>[1]HUB!$A338</f>
        <v>HUB150</v>
      </c>
      <c r="B340" s="16" t="str">
        <f>[1]HUB!$B338</f>
        <v>AHK-083</v>
      </c>
      <c r="C340" s="14" t="str">
        <f>[1]HUB!$C338</f>
        <v>3/8"(Filter drier)</v>
      </c>
      <c r="D340" s="51"/>
      <c r="E340" s="47"/>
      <c r="F340" s="48">
        <f>[1]HUB!$J338</f>
        <v>22.8494623655914</v>
      </c>
      <c r="G340" s="53"/>
    </row>
    <row r="341" ht="21.6" customHeight="1" spans="1:7">
      <c r="A341" s="45" t="str">
        <f>[1]HUB!$A339</f>
        <v>HUB150.1</v>
      </c>
      <c r="B341" s="16" t="str">
        <f>[1]HUB!$B339</f>
        <v>QC-052S </v>
      </c>
      <c r="C341" s="14" t="str">
        <f>[1]HUB!$C339</f>
        <v>1/4"(Filter drier)</v>
      </c>
      <c r="D341" s="51"/>
      <c r="E341" s="47"/>
      <c r="F341" s="48">
        <f>[1]HUB!$J339</f>
        <v>15.8685064935065</v>
      </c>
      <c r="G341" s="53"/>
    </row>
    <row r="342" ht="21.6" customHeight="1" spans="1:7">
      <c r="A342" s="45" t="str">
        <f>[1]HUB!$A340</f>
        <v>HUB150.2</v>
      </c>
      <c r="B342" s="16" t="str">
        <f>[1]HUB!$B340</f>
        <v>QC-083S</v>
      </c>
      <c r="C342" s="14" t="str">
        <f>[1]HUB!$C340</f>
        <v>3/8"(Filter drier)</v>
      </c>
      <c r="D342" s="51"/>
      <c r="E342" s="47"/>
      <c r="F342" s="48">
        <f>[1]HUB!$J340</f>
        <v>19.3181818181818</v>
      </c>
      <c r="G342" s="54"/>
    </row>
    <row r="343" ht="21.6" customHeight="1" spans="1:7">
      <c r="A343" s="45" t="str">
        <f>[1]HUB!$A341</f>
        <v>HUB151</v>
      </c>
      <c r="B343" s="16" t="str">
        <f>[1]HUB!$B341</f>
        <v>LFRG-500</v>
      </c>
      <c r="C343" s="14" t="str">
        <f>[1]HUB!$C341</f>
        <v>(0-500PSI)</v>
      </c>
      <c r="D343" s="50" t="s">
        <v>761</v>
      </c>
      <c r="E343" s="47"/>
      <c r="F343" s="48">
        <f>[1]HUB!$J341</f>
        <v>28.0045803046898</v>
      </c>
      <c r="G343" s="21"/>
    </row>
    <row r="344" ht="21.6" customHeight="1" spans="1:7">
      <c r="A344" s="45" t="str">
        <f>[1]HUB!$A342</f>
        <v>HUB152</v>
      </c>
      <c r="B344" s="16" t="str">
        <f>[1]HUB!$B342</f>
        <v>LFRG-250</v>
      </c>
      <c r="C344" s="14" t="str">
        <f>[1]HUB!$C342</f>
        <v>(0-250PSI)</v>
      </c>
      <c r="D344" s="55"/>
      <c r="E344" s="47"/>
      <c r="F344" s="48">
        <f>[1]HUB!$J342</f>
        <v>28.0045803046898</v>
      </c>
      <c r="G344" s="22"/>
    </row>
    <row r="345" ht="21.6" customHeight="1" spans="1:7">
      <c r="A345" s="45" t="str">
        <f>[1]HUB!$A343</f>
        <v>HUB153</v>
      </c>
      <c r="B345" s="16" t="str">
        <f>[1]HUB!$B343</f>
        <v>SFRG-500B</v>
      </c>
      <c r="C345" s="14" t="str">
        <f>[1]HUB!$C343</f>
        <v>(0-500PSI)</v>
      </c>
      <c r="D345" s="50" t="s">
        <v>761</v>
      </c>
      <c r="E345" s="47"/>
      <c r="F345" s="48">
        <f>[1]HUB!$J343</f>
        <v>30.8050383351588</v>
      </c>
      <c r="G345" s="22"/>
    </row>
    <row r="346" ht="21.6" customHeight="1" spans="1:7">
      <c r="A346" s="45" t="str">
        <f>[1]HUB!$A344</f>
        <v>HUB154</v>
      </c>
      <c r="B346" s="16" t="str">
        <f>[1]HUB!$B344</f>
        <v>SFRG-250B</v>
      </c>
      <c r="C346" s="14" t="str">
        <f>[1]HUB!$C344</f>
        <v>(0-250PSI)</v>
      </c>
      <c r="D346" s="55"/>
      <c r="E346" s="47"/>
      <c r="F346" s="48">
        <f>[1]HUB!$J344</f>
        <v>30.8050383351588</v>
      </c>
      <c r="G346" s="23"/>
    </row>
    <row r="347" spans="1:7">
      <c r="A347" s="45" t="str">
        <f>[1]HUB!$A345</f>
        <v>HUB155</v>
      </c>
      <c r="B347" s="16" t="str">
        <f>[1]HUB!$B345</f>
        <v>AH-701</v>
      </c>
      <c r="C347" s="14" t="str">
        <f>[1]HUB!$C345</f>
        <v>Flow Capacity Tons:1</v>
      </c>
      <c r="D347" s="50" t="s">
        <v>762</v>
      </c>
      <c r="E347" s="104"/>
      <c r="F347" s="48">
        <f>[1]HUB!$J345</f>
        <v>466.856060606061</v>
      </c>
      <c r="G347" s="105"/>
    </row>
    <row r="348" spans="1:7">
      <c r="A348" s="45" t="str">
        <f>[1]HUB!$A346</f>
        <v>HUB156</v>
      </c>
      <c r="B348" s="16" t="str">
        <f>[1]HUB!$B346</f>
        <v>AH-702</v>
      </c>
      <c r="C348" s="14" t="str">
        <f>[1]HUB!$C346</f>
        <v>Flow Capacity Tons:2</v>
      </c>
      <c r="D348" s="51"/>
      <c r="E348" s="104"/>
      <c r="F348" s="48">
        <f>[1]HUB!$J346</f>
        <v>563.44696969697</v>
      </c>
      <c r="G348" s="106"/>
    </row>
    <row r="349" spans="1:7">
      <c r="A349" s="45" t="str">
        <f>[1]HUB!$A347</f>
        <v>HUB157</v>
      </c>
      <c r="B349" s="16" t="str">
        <f>[1]HUB!$B347</f>
        <v>AH-703</v>
      </c>
      <c r="C349" s="14" t="str">
        <f>[1]HUB!$C347</f>
        <v>Flow Capacity Tons:3</v>
      </c>
      <c r="D349" s="51"/>
      <c r="E349" s="104"/>
      <c r="F349" s="48">
        <f>[1]HUB!$J347</f>
        <v>861.888111888112</v>
      </c>
      <c r="G349" s="106"/>
    </row>
    <row r="350" spans="1:7">
      <c r="A350" s="45" t="str">
        <f>[1]HUB!$A348</f>
        <v>HUB158</v>
      </c>
      <c r="B350" s="16" t="str">
        <f>[1]HUB!$B348</f>
        <v>AH-705</v>
      </c>
      <c r="C350" s="14" t="str">
        <f>[1]HUB!$C348</f>
        <v>Flow Capacity Tons:5</v>
      </c>
      <c r="D350" s="55"/>
      <c r="E350" s="104"/>
      <c r="F350" s="48">
        <f>[1]HUB!$J348</f>
        <v>1679.1958041958</v>
      </c>
      <c r="G350" s="107"/>
    </row>
    <row r="351" spans="7:7">
      <c r="G351" s="6"/>
    </row>
    <row r="352" spans="7:7">
      <c r="G352" s="6"/>
    </row>
    <row r="353" spans="7:7">
      <c r="G353" s="6"/>
    </row>
    <row r="354" spans="7:7">
      <c r="G354" s="6"/>
    </row>
    <row r="355" spans="7:7">
      <c r="G355" s="6"/>
    </row>
    <row r="356" spans="7:7">
      <c r="G356" s="6"/>
    </row>
    <row r="357" spans="7:7">
      <c r="G357" s="6"/>
    </row>
    <row r="358" spans="7:7">
      <c r="G358" s="6"/>
    </row>
    <row r="359" spans="7:7">
      <c r="G359" s="6"/>
    </row>
    <row r="360" spans="7:7">
      <c r="G360" s="6"/>
    </row>
    <row r="361" spans="7:7">
      <c r="G361" s="6"/>
    </row>
    <row r="362" spans="7:7">
      <c r="G362" s="6"/>
    </row>
    <row r="363" spans="7:7">
      <c r="G363" s="6"/>
    </row>
    <row r="364" spans="7:7">
      <c r="G364" s="6"/>
    </row>
    <row r="365" spans="7:7">
      <c r="G365" s="6"/>
    </row>
    <row r="366" spans="7:7">
      <c r="G366" s="6"/>
    </row>
    <row r="367" spans="7:7">
      <c r="G367" s="6"/>
    </row>
    <row r="368" spans="7:7">
      <c r="G368" s="6"/>
    </row>
    <row r="369" spans="7:7">
      <c r="G369" s="6"/>
    </row>
    <row r="370" spans="7:7">
      <c r="G370" s="6"/>
    </row>
    <row r="371" spans="7:7">
      <c r="G371" s="6"/>
    </row>
    <row r="372" spans="7:7">
      <c r="G372" s="6"/>
    </row>
    <row r="373" spans="7:7">
      <c r="G373" s="6"/>
    </row>
    <row r="374" spans="7:7">
      <c r="G374" s="6"/>
    </row>
    <row r="375" spans="7:7">
      <c r="G375" s="6"/>
    </row>
    <row r="376" spans="7:7">
      <c r="G376" s="6"/>
    </row>
    <row r="377" spans="7:7">
      <c r="G377" s="6"/>
    </row>
    <row r="378" spans="7:7">
      <c r="G378" s="6"/>
    </row>
    <row r="379" spans="7:7">
      <c r="G379" s="6"/>
    </row>
    <row r="380" spans="7:7">
      <c r="G380" s="6"/>
    </row>
    <row r="381" spans="7:7">
      <c r="G381" s="6"/>
    </row>
    <row r="382" spans="7:7">
      <c r="G382" s="6"/>
    </row>
    <row r="383" spans="7:7">
      <c r="G383" s="6"/>
    </row>
    <row r="384" spans="7:7">
      <c r="G384" s="6"/>
    </row>
    <row r="385" spans="7:7">
      <c r="G385" s="6"/>
    </row>
    <row r="386" spans="7:7">
      <c r="G386" s="6"/>
    </row>
    <row r="387" spans="7:7">
      <c r="G387" s="6"/>
    </row>
    <row r="388" spans="7:7">
      <c r="G388" s="6"/>
    </row>
    <row r="389" spans="7:7">
      <c r="G389" s="6"/>
    </row>
    <row r="390" spans="7:7">
      <c r="G390" s="6"/>
    </row>
    <row r="391" spans="7:7">
      <c r="G391" s="6"/>
    </row>
  </sheetData>
  <mergeCells count="80">
    <mergeCell ref="D9:D13"/>
    <mergeCell ref="D14:D16"/>
    <mergeCell ref="D17:D19"/>
    <mergeCell ref="D20:D21"/>
    <mergeCell ref="D22:D23"/>
    <mergeCell ref="D25:D32"/>
    <mergeCell ref="D33:D40"/>
    <mergeCell ref="D41:D42"/>
    <mergeCell ref="D44:D54"/>
    <mergeCell ref="D55:D63"/>
    <mergeCell ref="D64:D69"/>
    <mergeCell ref="D70:D86"/>
    <mergeCell ref="D112:D113"/>
    <mergeCell ref="D116:D117"/>
    <mergeCell ref="D118:D124"/>
    <mergeCell ref="D125:D127"/>
    <mergeCell ref="D147:D150"/>
    <mergeCell ref="D151:D154"/>
    <mergeCell ref="D155:D158"/>
    <mergeCell ref="D163:D168"/>
    <mergeCell ref="D169:D174"/>
    <mergeCell ref="D175:D180"/>
    <mergeCell ref="D181:D182"/>
    <mergeCell ref="D183:D188"/>
    <mergeCell ref="D189:D194"/>
    <mergeCell ref="D260:D265"/>
    <mergeCell ref="D266:D269"/>
    <mergeCell ref="D271:D272"/>
    <mergeCell ref="D273:D279"/>
    <mergeCell ref="D280:D284"/>
    <mergeCell ref="D296:D303"/>
    <mergeCell ref="D306:D310"/>
    <mergeCell ref="D333:D338"/>
    <mergeCell ref="D339:D342"/>
    <mergeCell ref="D343:D344"/>
    <mergeCell ref="D345:D346"/>
    <mergeCell ref="D347:D350"/>
    <mergeCell ref="G9:G13"/>
    <mergeCell ref="G14:G24"/>
    <mergeCell ref="G25:G32"/>
    <mergeCell ref="G33:G40"/>
    <mergeCell ref="G41:G42"/>
    <mergeCell ref="G44:G54"/>
    <mergeCell ref="G55:G63"/>
    <mergeCell ref="G64:G69"/>
    <mergeCell ref="G70:G86"/>
    <mergeCell ref="G87:G88"/>
    <mergeCell ref="G90:G94"/>
    <mergeCell ref="G96:G101"/>
    <mergeCell ref="G102:G106"/>
    <mergeCell ref="G109:G110"/>
    <mergeCell ref="G112:G113"/>
    <mergeCell ref="G115:G117"/>
    <mergeCell ref="G118:G124"/>
    <mergeCell ref="G147:G158"/>
    <mergeCell ref="G163:G168"/>
    <mergeCell ref="G169:G174"/>
    <mergeCell ref="G175:G180"/>
    <mergeCell ref="G181:G182"/>
    <mergeCell ref="G183:G188"/>
    <mergeCell ref="G189:G194"/>
    <mergeCell ref="G195:G200"/>
    <mergeCell ref="G216:G219"/>
    <mergeCell ref="G222:G223"/>
    <mergeCell ref="G236:G237"/>
    <mergeCell ref="G245:G249"/>
    <mergeCell ref="G260:G265"/>
    <mergeCell ref="G266:G269"/>
    <mergeCell ref="G270:G272"/>
    <mergeCell ref="G273:G284"/>
    <mergeCell ref="G289:G290"/>
    <mergeCell ref="G292:G293"/>
    <mergeCell ref="G294:G295"/>
    <mergeCell ref="G296:G303"/>
    <mergeCell ref="G306:G310"/>
    <mergeCell ref="G312:G314"/>
    <mergeCell ref="G333:G338"/>
    <mergeCell ref="G339:G342"/>
    <mergeCell ref="G343:G346"/>
    <mergeCell ref="G347:G350"/>
  </mergeCells>
  <pageMargins left="0.7" right="0.7"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1"/>
  <sheetViews>
    <sheetView workbookViewId="0">
      <pane xSplit="2" ySplit="8" topLeftCell="C178" activePane="bottomRight" state="frozen"/>
      <selection/>
      <selection pane="topRight"/>
      <selection pane="bottomLeft"/>
      <selection pane="bottomRight" activeCell="N183" sqref="N183"/>
    </sheetView>
  </sheetViews>
  <sheetFormatPr defaultColWidth="9.14285714285714" defaultRowHeight="12" outlineLevelCol="7"/>
  <cols>
    <col min="1" max="1" width="9.14285714285714" style="2"/>
    <col min="2" max="2" width="22.1428571428571" style="2" customWidth="1"/>
    <col min="3" max="3" width="14" style="3" customWidth="1"/>
    <col min="4" max="4" width="25" style="2" customWidth="1"/>
    <col min="5" max="5" width="11.8571428571429" style="4" customWidth="1"/>
    <col min="6" max="6" width="9" style="4" customWidth="1"/>
    <col min="7" max="7" width="13.2857142857143" style="5" customWidth="1"/>
    <col min="8" max="8" width="16" style="6" customWidth="1"/>
    <col min="9" max="16384" width="9.14285714285714" style="2"/>
  </cols>
  <sheetData>
    <row r="1" ht="15.75" customHeight="1" spans="1:2">
      <c r="A1" s="7" t="s">
        <v>0</v>
      </c>
      <c r="B1" s="8"/>
    </row>
    <row r="2" ht="15.75" customHeight="1" spans="1:1">
      <c r="A2" s="9" t="str">
        <f>HUB!A3</f>
        <v>DATE :5.12.25</v>
      </c>
    </row>
    <row r="3" ht="0.75" hidden="1" customHeight="1"/>
    <row r="4" hidden="1" spans="1:1">
      <c r="A4" s="10"/>
    </row>
    <row r="5" hidden="1" spans="1:1">
      <c r="A5" s="10"/>
    </row>
    <row r="6" hidden="1" spans="1:1">
      <c r="A6" s="10"/>
    </row>
    <row r="7" spans="1:1">
      <c r="A7" s="10"/>
    </row>
    <row r="8" s="1" customFormat="1" ht="24" spans="1:8">
      <c r="A8" s="11" t="s">
        <v>121</v>
      </c>
      <c r="B8" s="12" t="s">
        <v>763</v>
      </c>
      <c r="C8" s="13" t="s">
        <v>764</v>
      </c>
      <c r="D8" s="13" t="s">
        <v>765</v>
      </c>
      <c r="E8" s="14" t="s">
        <v>766</v>
      </c>
      <c r="F8" s="14" t="s">
        <v>519</v>
      </c>
      <c r="G8" s="15" t="str">
        <f>[2]Fitting!$L$8</f>
        <v>DEALER CASH (RM) -5%</v>
      </c>
      <c r="H8" s="14" t="s">
        <v>767</v>
      </c>
    </row>
    <row r="9" ht="15.75" customHeight="1" spans="1:8">
      <c r="A9" s="11" t="str">
        <f>[1]Fitting!A9</f>
        <v>FI001</v>
      </c>
      <c r="B9" s="16" t="str">
        <f>[1]Fitting!$B9</f>
        <v>100CP16A</v>
      </c>
      <c r="C9" s="17" t="s">
        <v>768</v>
      </c>
      <c r="D9" s="16" t="str">
        <f>[1]Fitting!$D9</f>
        <v>5/8 COUPLING</v>
      </c>
      <c r="E9" s="14">
        <f>[1]Fitting!$E9</f>
        <v>10.5</v>
      </c>
      <c r="F9" s="14"/>
      <c r="G9" s="18">
        <f>[1]Fitting!$L9</f>
        <v>1.5759620189905</v>
      </c>
      <c r="H9" s="13"/>
    </row>
    <row r="10" ht="15.75" customHeight="1" spans="1:8">
      <c r="A10" s="11" t="str">
        <f>[1]Fitting!A10</f>
        <v>FI002</v>
      </c>
      <c r="B10" s="16" t="str">
        <f>[1]Fitting!$B10</f>
        <v>100CP19A</v>
      </c>
      <c r="C10" s="17"/>
      <c r="D10" s="16" t="str">
        <f>[1]Fitting!$D10</f>
        <v>3/4 COUPLING</v>
      </c>
      <c r="E10" s="14">
        <f>[1]Fitting!$E10</f>
        <v>16.5</v>
      </c>
      <c r="F10" s="14"/>
      <c r="G10" s="18">
        <f>[1]Fitting!$L10</f>
        <v>2.46235215725471</v>
      </c>
      <c r="H10" s="13"/>
    </row>
    <row r="11" ht="15.75" customHeight="1" spans="1:8">
      <c r="A11" s="11" t="str">
        <f>[1]Fitting!A11</f>
        <v> </v>
      </c>
      <c r="B11" s="16" t="str">
        <f>[1]Fitting!$B11</f>
        <v>100CP22A</v>
      </c>
      <c r="C11" s="17"/>
      <c r="D11" s="16" t="str">
        <f>[1]Fitting!$D11</f>
        <v>7/8 COUPLING</v>
      </c>
      <c r="E11" s="14">
        <f>[1]Fitting!$E11</f>
        <v>23</v>
      </c>
      <c r="F11" s="14"/>
      <c r="G11" s="18">
        <f>[1]Fitting!$L11</f>
        <v>3.39546893220057</v>
      </c>
      <c r="H11" s="13"/>
    </row>
    <row r="12" ht="15.75" customHeight="1" spans="1:8">
      <c r="A12" s="11" t="str">
        <f>[1]Fitting!A12</f>
        <v>FI004</v>
      </c>
      <c r="B12" s="16" t="str">
        <f>[1]Fitting!$B12</f>
        <v>100CP28A</v>
      </c>
      <c r="C12" s="17"/>
      <c r="D12" s="16" t="str">
        <f>[1]Fitting!$D12</f>
        <v>1-1/8 COUPLING</v>
      </c>
      <c r="E12" s="14">
        <f>[1]Fitting!$E12</f>
        <v>47</v>
      </c>
      <c r="F12" s="14"/>
      <c r="G12" s="18">
        <f>[1]Fitting!$L12</f>
        <v>5.73699261480371</v>
      </c>
      <c r="H12" s="13"/>
    </row>
    <row r="13" ht="15.75" customHeight="1" spans="1:8">
      <c r="A13" s="11" t="str">
        <f>[1]Fitting!A13</f>
        <v>FI005</v>
      </c>
      <c r="B13" s="16" t="str">
        <f>[1]Fitting!$B13</f>
        <v>100CP35A</v>
      </c>
      <c r="C13" s="17"/>
      <c r="D13" s="16" t="str">
        <f>[1]Fitting!$D13</f>
        <v>1-3/8 COUPLING</v>
      </c>
      <c r="E13" s="14">
        <f>[1]Fitting!$E13</f>
        <v>63</v>
      </c>
      <c r="F13" s="14"/>
      <c r="G13" s="18">
        <f>[1]Fitting!$L13</f>
        <v>7.75001388194791</v>
      </c>
      <c r="H13" s="13"/>
    </row>
    <row r="14" ht="15.75" customHeight="1" spans="1:8">
      <c r="A14" s="11" t="str">
        <f>[1]Fitting!A14</f>
        <v>FI006</v>
      </c>
      <c r="B14" s="16" t="str">
        <f>[1]Fitting!$B14</f>
        <v>100CP42A</v>
      </c>
      <c r="C14" s="17"/>
      <c r="D14" s="16" t="str">
        <f>[1]Fitting!$D14</f>
        <v>1-5/8 COUPLING</v>
      </c>
      <c r="E14" s="14">
        <f>[1]Fitting!$E14</f>
        <v>97</v>
      </c>
      <c r="F14" s="14"/>
      <c r="G14" s="18">
        <f>[1]Fitting!$L14</f>
        <v>11.9082125603865</v>
      </c>
      <c r="H14" s="13"/>
    </row>
    <row r="15" ht="15.75" customHeight="1" spans="1:8">
      <c r="A15" s="11" t="str">
        <f>[1]Fitting!A15</f>
        <v>FI007</v>
      </c>
      <c r="B15" s="16" t="str">
        <f>[1]Fitting!$B15</f>
        <v>100CP54A</v>
      </c>
      <c r="C15" s="17"/>
      <c r="D15" s="16" t="str">
        <f>[1]Fitting!$D15</f>
        <v>2-1/8 COUPLING</v>
      </c>
      <c r="E15" s="14">
        <f>[1]Fitting!$E15</f>
        <v>178</v>
      </c>
      <c r="F15" s="14"/>
      <c r="G15" s="18">
        <f>[1]Fitting!$L15</f>
        <v>20.1588949115186</v>
      </c>
      <c r="H15" s="13"/>
    </row>
    <row r="16" ht="15.75" customHeight="1" spans="1:8">
      <c r="A16" s="11" t="str">
        <f>[1]Fitting!A16</f>
        <v>FI008</v>
      </c>
      <c r="B16" s="16" t="str">
        <f>[1]Fitting!$B16</f>
        <v>100CP67A</v>
      </c>
      <c r="C16" s="17"/>
      <c r="D16" s="16" t="str">
        <f>[1]Fitting!$D16</f>
        <v>2-5/8 COUPLING</v>
      </c>
      <c r="E16" s="14">
        <f>[1]Fitting!$E16</f>
        <v>260</v>
      </c>
      <c r="F16" s="14"/>
      <c r="G16" s="18">
        <f>[1]Fitting!$L16</f>
        <v>30.541139686567</v>
      </c>
      <c r="H16" s="13"/>
    </row>
    <row r="17" ht="15.75" customHeight="1" spans="1:8">
      <c r="A17" s="11" t="str">
        <f>[1]Fitting!A17</f>
        <v>FI009</v>
      </c>
      <c r="B17" s="16" t="str">
        <f>[1]Fitting!$B17</f>
        <v>100CP80A</v>
      </c>
      <c r="C17" s="17"/>
      <c r="D17" s="16" t="str">
        <f>[1]Fitting!$D17</f>
        <v>3-1/8 COUPLING</v>
      </c>
      <c r="E17" s="14">
        <f>[1]Fitting!$E17</f>
        <v>400</v>
      </c>
      <c r="F17" s="14"/>
      <c r="G17" s="18">
        <f>[1]Fitting!$L17</f>
        <v>48.7743307833263</v>
      </c>
      <c r="H17" s="13"/>
    </row>
    <row r="18" ht="15.75" customHeight="1" spans="1:8">
      <c r="A18" s="11" t="str">
        <f>[1]Fitting!A18</f>
        <v>FI010</v>
      </c>
      <c r="B18" s="16">
        <f>[1]Fitting!$B18</f>
        <v>0</v>
      </c>
      <c r="C18" s="19"/>
      <c r="D18" s="16" t="str">
        <f>[1]Fitting!$D18</f>
        <v>4-1/8 COUPLING</v>
      </c>
      <c r="E18" s="14">
        <f>[1]Fitting!$E18</f>
        <v>880</v>
      </c>
      <c r="F18" s="14"/>
      <c r="G18" s="18">
        <f>[1]Fitting!$L18</f>
        <v>106.39295736747</v>
      </c>
      <c r="H18" s="13"/>
    </row>
    <row r="19" ht="15.75" customHeight="1" spans="1:8">
      <c r="A19" s="11">
        <f>[1]Fitting!A19</f>
        <v>0</v>
      </c>
      <c r="B19" s="16" t="str">
        <f>[1]Fitting!$B19</f>
        <v>102CP06-03</v>
      </c>
      <c r="C19" s="20" t="s">
        <v>769</v>
      </c>
      <c r="D19" s="16" t="str">
        <f>[1]Fitting!$D19</f>
        <v>1/4x1/8 REDUCER</v>
      </c>
      <c r="E19" s="14">
        <f>[1]Fitting!$E19</f>
        <v>2.2</v>
      </c>
      <c r="F19" s="14"/>
      <c r="G19" s="18">
        <f>[1]Fitting!$L19</f>
        <v>0.905080792936865</v>
      </c>
      <c r="H19" s="13"/>
    </row>
    <row r="20" ht="15.75" customHeight="1" spans="1:8">
      <c r="A20" s="11" t="str">
        <f>[1]Fitting!A20</f>
        <v>FI011</v>
      </c>
      <c r="B20" s="16" t="str">
        <f>[1]Fitting!$B20</f>
        <v>102CP10-06</v>
      </c>
      <c r="C20" s="17"/>
      <c r="D20" s="16" t="str">
        <f>[1]Fitting!$D20</f>
        <v>3/8x1/4 REDUCER</v>
      </c>
      <c r="E20" s="14">
        <f>[1]Fitting!$E20</f>
        <v>3.8</v>
      </c>
      <c r="F20" s="14"/>
      <c r="G20" s="18">
        <f>[1]Fitting!$L20</f>
        <v>1.02911877394636</v>
      </c>
      <c r="H20" s="13"/>
    </row>
    <row r="21" ht="15.75" customHeight="1" spans="1:8">
      <c r="A21" s="11" t="str">
        <f>[1]Fitting!A21</f>
        <v>FI012</v>
      </c>
      <c r="B21" s="16" t="str">
        <f>[1]Fitting!$B21</f>
        <v>102CP13-10</v>
      </c>
      <c r="C21" s="17"/>
      <c r="D21" s="16" t="str">
        <f>[1]Fitting!$D21</f>
        <v>1/2x3/8 REDUCER</v>
      </c>
      <c r="E21" s="14">
        <f>[1]Fitting!$E21</f>
        <v>5.6</v>
      </c>
      <c r="F21" s="14"/>
      <c r="G21" s="18">
        <f>[1]Fitting!$L21</f>
        <v>1.17751124437781</v>
      </c>
      <c r="H21" s="13"/>
    </row>
    <row r="22" ht="15.75" customHeight="1" spans="1:8">
      <c r="A22" s="11">
        <f>[1]Fitting!A22</f>
        <v>0</v>
      </c>
      <c r="B22" s="16" t="str">
        <f>[1]Fitting!$B22</f>
        <v>102CP13-06</v>
      </c>
      <c r="C22" s="17"/>
      <c r="D22" s="16" t="str">
        <f>[1]Fitting!$D22</f>
        <v>1/2x1/4 REDUCER</v>
      </c>
      <c r="E22" s="14">
        <f>[1]Fitting!$E22</f>
        <v>5.8</v>
      </c>
      <c r="F22" s="14"/>
      <c r="G22" s="18">
        <f>[1]Fitting!$L22</f>
        <v>1.18062635348992</v>
      </c>
      <c r="H22" s="13"/>
    </row>
    <row r="23" ht="15.75" customHeight="1" spans="1:8">
      <c r="A23" s="11" t="str">
        <f>[1]Fitting!A23</f>
        <v>FI013</v>
      </c>
      <c r="B23" s="16" t="str">
        <f>[1]Fitting!$B23</f>
        <v>102CP16-13</v>
      </c>
      <c r="C23" s="17"/>
      <c r="D23" s="16" t="str">
        <f>[1]Fitting!$D23</f>
        <v>5/8x1/2 REDUCER</v>
      </c>
      <c r="E23" s="14">
        <f>[1]Fitting!$E23</f>
        <v>10</v>
      </c>
      <c r="F23" s="14"/>
      <c r="G23" s="18">
        <f>[1]Fitting!$L23</f>
        <v>1.75578877228053</v>
      </c>
      <c r="H23" s="13"/>
    </row>
    <row r="24" ht="15.75" customHeight="1" spans="1:8">
      <c r="A24" s="11" t="str">
        <f>[1]Fitting!A24</f>
        <v>FI014</v>
      </c>
      <c r="B24" s="16" t="str">
        <f>[1]Fitting!$B24</f>
        <v>102CP16-10</v>
      </c>
      <c r="C24" s="17"/>
      <c r="D24" s="16" t="str">
        <f>[1]Fitting!$D24</f>
        <v>5/8x3/8 REDUCER</v>
      </c>
      <c r="E24" s="14">
        <f>[1]Fitting!$E24</f>
        <v>10.5</v>
      </c>
      <c r="F24" s="14"/>
      <c r="G24" s="18">
        <f>[1]Fitting!$L24</f>
        <v>1.77419623521573</v>
      </c>
      <c r="H24" s="13"/>
    </row>
    <row r="25" ht="15.75" customHeight="1" spans="1:8">
      <c r="A25" s="11" t="str">
        <f>[1]Fitting!A25</f>
        <v>FI015</v>
      </c>
      <c r="B25" s="16" t="str">
        <f>[1]Fitting!$B25</f>
        <v>102CP19-16</v>
      </c>
      <c r="C25" s="17"/>
      <c r="D25" s="16" t="str">
        <f>[1]Fitting!$D25</f>
        <v>3/4x5/8 REDUCER</v>
      </c>
      <c r="E25" s="14">
        <f>[1]Fitting!$E25</f>
        <v>16</v>
      </c>
      <c r="F25" s="14"/>
      <c r="G25" s="18">
        <f>[1]Fitting!$L25</f>
        <v>2.57138097617858</v>
      </c>
      <c r="H25" s="13"/>
    </row>
    <row r="26" ht="15.75" customHeight="1" spans="1:8">
      <c r="A26" s="11" t="str">
        <f>[1]Fitting!A26</f>
        <v>FI016</v>
      </c>
      <c r="B26" s="16" t="str">
        <f>[1]Fitting!$B26</f>
        <v>102CP19-13</v>
      </c>
      <c r="C26" s="17"/>
      <c r="D26" s="16" t="str">
        <f>[1]Fitting!$D26</f>
        <v>3/4x1/2 REDUCER</v>
      </c>
      <c r="E26" s="14">
        <f>[1]Fitting!$E26</f>
        <v>16</v>
      </c>
      <c r="F26" s="14"/>
      <c r="G26" s="18">
        <f>[1]Fitting!$L26</f>
        <v>2.57138097617858</v>
      </c>
      <c r="H26" s="13"/>
    </row>
    <row r="27" ht="15.75" customHeight="1" spans="1:8">
      <c r="A27" s="11" t="str">
        <f>[1]Fitting!A27</f>
        <v>FI017</v>
      </c>
      <c r="B27" s="16" t="str">
        <f>[1]Fitting!$B27</f>
        <v>102CP19-10</v>
      </c>
      <c r="C27" s="17"/>
      <c r="D27" s="16" t="str">
        <f>[1]Fitting!$D27</f>
        <v>3/4x3/8 REDUCER</v>
      </c>
      <c r="E27" s="14">
        <f>[1]Fitting!$E27</f>
        <v>16</v>
      </c>
      <c r="F27" s="14"/>
      <c r="G27" s="18">
        <f>[1]Fitting!$L27</f>
        <v>2.57138097617858</v>
      </c>
      <c r="H27" s="13"/>
    </row>
    <row r="28" ht="15.75" customHeight="1" spans="1:8">
      <c r="A28" s="11" t="str">
        <f>[1]Fitting!A28</f>
        <v>FI018</v>
      </c>
      <c r="B28" s="16" t="str">
        <f>[1]Fitting!$B28</f>
        <v>102CP22-19</v>
      </c>
      <c r="C28" s="17"/>
      <c r="D28" s="16" t="str">
        <f>[1]Fitting!$D28</f>
        <v>7/8x3/4 REDUCER</v>
      </c>
      <c r="E28" s="14">
        <f>[1]Fitting!$E28</f>
        <v>22</v>
      </c>
      <c r="F28" s="14"/>
      <c r="G28" s="18">
        <f>[1]Fitting!$L28</f>
        <v>3.58520739630185</v>
      </c>
      <c r="H28" s="13"/>
    </row>
    <row r="29" ht="15.75" customHeight="1" spans="1:8">
      <c r="A29" s="11" t="str">
        <f>[1]Fitting!A29</f>
        <v>FI019</v>
      </c>
      <c r="B29" s="16" t="str">
        <f>[1]Fitting!$B29</f>
        <v>102CP22-16</v>
      </c>
      <c r="C29" s="17"/>
      <c r="D29" s="16" t="str">
        <f>[1]Fitting!$D29</f>
        <v>7/8x5/8 REDUCER</v>
      </c>
      <c r="E29" s="14">
        <f>[1]Fitting!$E29</f>
        <v>22</v>
      </c>
      <c r="F29" s="14"/>
      <c r="G29" s="18">
        <f>[1]Fitting!$L29</f>
        <v>3.58520739630185</v>
      </c>
      <c r="H29" s="13"/>
    </row>
    <row r="30" ht="15.75" customHeight="1" spans="1:8">
      <c r="A30" s="11" t="str">
        <f>[1]Fitting!A30</f>
        <v>FI020</v>
      </c>
      <c r="B30" s="16" t="str">
        <f>[1]Fitting!$B30</f>
        <v>102CP22-13</v>
      </c>
      <c r="C30" s="17"/>
      <c r="D30" s="16" t="str">
        <f>[1]Fitting!$D30</f>
        <v>7/8x1/2 REDUCER</v>
      </c>
      <c r="E30" s="14">
        <f>[1]Fitting!$E30</f>
        <v>22</v>
      </c>
      <c r="F30" s="14"/>
      <c r="G30" s="18">
        <f>[1]Fitting!$L30</f>
        <v>3.58520739630185</v>
      </c>
      <c r="H30" s="13"/>
    </row>
    <row r="31" ht="15.75" customHeight="1" spans="1:8">
      <c r="A31" s="11" t="str">
        <f>[1]Fitting!A31</f>
        <v>FI021</v>
      </c>
      <c r="B31" s="16" t="str">
        <f>[1]Fitting!$B31</f>
        <v>102CP22-10</v>
      </c>
      <c r="C31" s="17"/>
      <c r="D31" s="16" t="str">
        <f>[1]Fitting!$D31</f>
        <v>7/8x3/8  REDUCER</v>
      </c>
      <c r="E31" s="14">
        <f>[1]Fitting!$E31</f>
        <v>22</v>
      </c>
      <c r="F31" s="14"/>
      <c r="G31" s="18">
        <f>[1]Fitting!$L31</f>
        <v>3.58520739630185</v>
      </c>
      <c r="H31" s="13"/>
    </row>
    <row r="32" ht="15.75" customHeight="1" spans="1:8">
      <c r="A32" s="11" t="str">
        <f>[1]Fitting!A32</f>
        <v>FI022</v>
      </c>
      <c r="B32" s="16" t="str">
        <f>[1]Fitting!$B32</f>
        <v>102CP28-22</v>
      </c>
      <c r="C32" s="17"/>
      <c r="D32" s="16" t="str">
        <f>[1]Fitting!$D32</f>
        <v>1-1/8x7/8 REDUCER</v>
      </c>
      <c r="E32" s="14">
        <f>[1]Fitting!$E32</f>
        <v>45</v>
      </c>
      <c r="F32" s="14"/>
      <c r="G32" s="18">
        <f>[1]Fitting!$L32</f>
        <v>5.78183130656894</v>
      </c>
      <c r="H32" s="13"/>
    </row>
    <row r="33" ht="15.75" customHeight="1" spans="1:8">
      <c r="A33" s="11" t="str">
        <f>[1]Fitting!A33</f>
        <v>FI023</v>
      </c>
      <c r="B33" s="16" t="str">
        <f>[1]Fitting!$B33</f>
        <v>102CP28-19</v>
      </c>
      <c r="C33" s="17"/>
      <c r="D33" s="16" t="str">
        <f>[1]Fitting!$D33</f>
        <v>1-1/8x3/4 REDUCER</v>
      </c>
      <c r="E33" s="14">
        <f>[1]Fitting!$E33</f>
        <v>38</v>
      </c>
      <c r="F33" s="14"/>
      <c r="G33" s="18">
        <f>[1]Fitting!$L33</f>
        <v>5.48447998223111</v>
      </c>
      <c r="H33" s="13"/>
    </row>
    <row r="34" ht="15.75" customHeight="1" spans="1:8">
      <c r="A34" s="11" t="str">
        <f>[1]Fitting!A34</f>
        <v>FI024</v>
      </c>
      <c r="B34" s="16" t="str">
        <f>[1]Fitting!$B34</f>
        <v>102CP28-16</v>
      </c>
      <c r="C34" s="17"/>
      <c r="D34" s="16" t="str">
        <f>[1]Fitting!$D34</f>
        <v>1-1/8x5/8 REDUCER</v>
      </c>
      <c r="E34" s="14">
        <f>[1]Fitting!$E34</f>
        <v>38</v>
      </c>
      <c r="F34" s="14"/>
      <c r="G34" s="18">
        <f>[1]Fitting!$L34</f>
        <v>5.48447998223111</v>
      </c>
      <c r="H34" s="13"/>
    </row>
    <row r="35" ht="15.75" customHeight="1" spans="1:8">
      <c r="A35" s="11" t="str">
        <f>[1]Fitting!A35</f>
        <v>FI025</v>
      </c>
      <c r="B35" s="16" t="str">
        <f>[1]Fitting!$B35</f>
        <v>102CP28-13</v>
      </c>
      <c r="C35" s="17"/>
      <c r="D35" s="16" t="str">
        <f>[1]Fitting!$D35</f>
        <v>1-1/8x1/2 REDUCER</v>
      </c>
      <c r="E35" s="14">
        <f>[1]Fitting!$E35</f>
        <v>35</v>
      </c>
      <c r="F35" s="14"/>
      <c r="G35" s="18">
        <f>[1]Fitting!$L35</f>
        <v>5.46324060192126</v>
      </c>
      <c r="H35" s="13"/>
    </row>
    <row r="36" ht="15.75" customHeight="1" spans="1:8">
      <c r="A36" s="11" t="str">
        <f>[1]Fitting!A36</f>
        <v>FI026</v>
      </c>
      <c r="B36" s="16" t="str">
        <f>[1]Fitting!$B36</f>
        <v>102CP35-28</v>
      </c>
      <c r="C36" s="17"/>
      <c r="D36" s="16" t="str">
        <f>[1]Fitting!$D36</f>
        <v>1-3/8x1-1/8 REDUCER</v>
      </c>
      <c r="E36" s="14">
        <f>[1]Fitting!$E36</f>
        <v>62</v>
      </c>
      <c r="F36" s="14"/>
      <c r="G36" s="18">
        <f>[1]Fitting!$L36</f>
        <v>8.12052307179743</v>
      </c>
      <c r="H36" s="13"/>
    </row>
    <row r="37" ht="15.75" customHeight="1" spans="1:8">
      <c r="A37" s="11" t="str">
        <f>[1]Fitting!A37</f>
        <v>FI027</v>
      </c>
      <c r="B37" s="16" t="str">
        <f>[1]Fitting!$B37</f>
        <v>102CP35-22</v>
      </c>
      <c r="C37" s="17"/>
      <c r="D37" s="16" t="str">
        <f>[1]Fitting!$D37</f>
        <v>1-3/8x7/8 REDUCER</v>
      </c>
      <c r="E37" s="14">
        <f>[1]Fitting!$E37</f>
        <v>52</v>
      </c>
      <c r="F37" s="14"/>
      <c r="G37" s="18">
        <f>[1]Fitting!$L37</f>
        <v>7.79013271142207</v>
      </c>
      <c r="H37" s="13"/>
    </row>
    <row r="38" ht="15.75" customHeight="1" spans="1:8">
      <c r="A38" s="11" t="str">
        <f>[1]Fitting!A38</f>
        <v>FI028</v>
      </c>
      <c r="B38" s="16">
        <f>[1]Fitting!$B38</f>
        <v>0</v>
      </c>
      <c r="C38" s="17"/>
      <c r="D38" s="16" t="str">
        <f>[1]Fitting!$D38</f>
        <v>1-3/8x3/4 REDUCER</v>
      </c>
      <c r="E38" s="14">
        <f>[1]Fitting!$E38</f>
        <v>0</v>
      </c>
      <c r="F38" s="14"/>
      <c r="G38" s="18">
        <f>[1]Fitting!$L38</f>
        <v>5.88802820811816</v>
      </c>
      <c r="H38" s="13"/>
    </row>
    <row r="39" ht="15.75" customHeight="1" spans="1:8">
      <c r="A39" s="11" t="str">
        <f>[1]Fitting!A39</f>
        <v>FI028.01</v>
      </c>
      <c r="B39" s="16" t="str">
        <f>[1]Fitting!$B39</f>
        <v>102CP35-16</v>
      </c>
      <c r="C39" s="17"/>
      <c r="D39" s="16" t="str">
        <f>[1]Fitting!$D39</f>
        <v>1-3/8x5/8 REDUCER</v>
      </c>
      <c r="E39" s="14">
        <f>[1]Fitting!$E39</f>
        <v>62</v>
      </c>
      <c r="F39" s="14"/>
      <c r="G39" s="18">
        <f>[1]Fitting!$L39</f>
        <v>8.53351102226664</v>
      </c>
      <c r="H39" s="13"/>
    </row>
    <row r="40" ht="15.75" customHeight="1" spans="1:8">
      <c r="A40" s="11" t="str">
        <f>[1]Fitting!A40</f>
        <v>FI029</v>
      </c>
      <c r="B40" s="16" t="str">
        <f>[1]Fitting!$B40</f>
        <v>102CP42-35</v>
      </c>
      <c r="C40" s="17"/>
      <c r="D40" s="16" t="str">
        <f>[1]Fitting!$D40</f>
        <v>1-5/8x1-3/8 REDUCER</v>
      </c>
      <c r="E40" s="14">
        <f>[1]Fitting!$E40</f>
        <v>90</v>
      </c>
      <c r="F40" s="14"/>
      <c r="G40" s="18">
        <f>[1]Fitting!$L40</f>
        <v>12.0238491865179</v>
      </c>
      <c r="H40" s="13"/>
    </row>
    <row r="41" ht="15.75" customHeight="1" spans="1:8">
      <c r="A41" s="11" t="str">
        <f>[1]Fitting!A41</f>
        <v>FI030</v>
      </c>
      <c r="B41" s="16" t="str">
        <f>[1]Fitting!$B41</f>
        <v>102CP42-28</v>
      </c>
      <c r="C41" s="17"/>
      <c r="D41" s="16" t="str">
        <f>[1]Fitting!$D41</f>
        <v>1-5/8x1-1/8 REDUCER</v>
      </c>
      <c r="E41" s="14">
        <f>[1]Fitting!$E41</f>
        <v>85</v>
      </c>
      <c r="F41" s="14"/>
      <c r="G41" s="18">
        <f>[1]Fitting!$L41</f>
        <v>11.8586540063302</v>
      </c>
      <c r="H41" s="13"/>
    </row>
    <row r="42" ht="15.75" customHeight="1" spans="1:8">
      <c r="A42" s="11" t="str">
        <f>[1]Fitting!A42</f>
        <v>FI031</v>
      </c>
      <c r="B42" s="16" t="str">
        <f>[1]Fitting!$B42</f>
        <v>102CP42-22</v>
      </c>
      <c r="C42" s="17"/>
      <c r="D42" s="16" t="str">
        <f>[1]Fitting!$D42</f>
        <v>1-5/8x7/8 REDUCER</v>
      </c>
      <c r="E42" s="14">
        <f>[1]Fitting!$E42</f>
        <v>81</v>
      </c>
      <c r="F42" s="14"/>
      <c r="G42" s="18">
        <f>[1]Fitting!$L42</f>
        <v>11.7241379310345</v>
      </c>
      <c r="H42" s="13"/>
    </row>
    <row r="43" ht="15.75" customHeight="1" spans="1:8">
      <c r="A43" s="11" t="str">
        <f>[1]Fitting!A43</f>
        <v>FI032</v>
      </c>
      <c r="B43" s="16" t="str">
        <f>[1]Fitting!$B43</f>
        <v>102CP42-16</v>
      </c>
      <c r="C43" s="17"/>
      <c r="D43" s="16" t="str">
        <f>[1]Fitting!$D43</f>
        <v>1-5/8x5/8 REDUCER</v>
      </c>
      <c r="E43" s="14">
        <f>[1]Fitting!$E43</f>
        <v>74</v>
      </c>
      <c r="F43" s="14"/>
      <c r="G43" s="18">
        <f>[1]Fitting!$L43</f>
        <v>11.7335776556166</v>
      </c>
      <c r="H43" s="13"/>
    </row>
    <row r="44" ht="15.75" customHeight="1" spans="1:8">
      <c r="A44" s="11" t="str">
        <f>[1]Fitting!A44</f>
        <v>FI033</v>
      </c>
      <c r="B44" s="16" t="str">
        <f>[1]Fitting!$B44</f>
        <v>102CP54-42</v>
      </c>
      <c r="C44" s="17"/>
      <c r="D44" s="16" t="str">
        <f>[1]Fitting!$D44</f>
        <v>2-1/8x1-5/8 REDUCER</v>
      </c>
      <c r="E44" s="14">
        <f>[1]Fitting!$E44</f>
        <v>152</v>
      </c>
      <c r="F44" s="14"/>
      <c r="G44" s="18">
        <f>[1]Fitting!$L44</f>
        <v>20.8405519462491</v>
      </c>
      <c r="H44" s="13"/>
    </row>
    <row r="45" ht="15.75" customHeight="1" spans="1:8">
      <c r="A45" s="11" t="str">
        <f>[1]Fitting!A45</f>
        <v>FI034</v>
      </c>
      <c r="B45" s="16" t="str">
        <f>[1]Fitting!$B45</f>
        <v>102CP54-35</v>
      </c>
      <c r="C45" s="17"/>
      <c r="D45" s="16" t="str">
        <f>[1]Fitting!$D45</f>
        <v>2-1/8x1-3/8 REDUCER</v>
      </c>
      <c r="E45" s="14">
        <f>[1]Fitting!$E45</f>
        <v>150</v>
      </c>
      <c r="F45" s="14"/>
      <c r="G45" s="18">
        <f>[1]Fitting!$L45</f>
        <v>20.6375978677328</v>
      </c>
      <c r="H45" s="13"/>
    </row>
    <row r="46" ht="15.75" customHeight="1" spans="1:8">
      <c r="A46" s="11" t="str">
        <f>[1]Fitting!A46</f>
        <v>FI035</v>
      </c>
      <c r="B46" s="16" t="str">
        <f>[1]Fitting!$B46</f>
        <v>102CP54-28</v>
      </c>
      <c r="C46" s="17"/>
      <c r="D46" s="16" t="str">
        <f>[1]Fitting!$D46</f>
        <v>2-1/8x1-1/8 REDUCER</v>
      </c>
      <c r="E46" s="14">
        <f>[1]Fitting!$E46</f>
        <v>144</v>
      </c>
      <c r="F46" s="14"/>
      <c r="G46" s="18">
        <f>[1]Fitting!$L46</f>
        <v>20.9255094674885</v>
      </c>
      <c r="H46" s="13"/>
    </row>
    <row r="47" ht="15.75" customHeight="1" spans="1:8">
      <c r="A47" s="11">
        <f>[1]Fitting!A47</f>
        <v>0</v>
      </c>
      <c r="B47" s="16" t="str">
        <f>[1]Fitting!$B47</f>
        <v>102CP54-22</v>
      </c>
      <c r="C47" s="17"/>
      <c r="D47" s="16" t="str">
        <f>[1]Fitting!$D47</f>
        <v>2-1/8x7/8 REDUCER</v>
      </c>
      <c r="E47" s="14">
        <f>[1]Fitting!$E47</f>
        <v>140</v>
      </c>
      <c r="F47" s="14"/>
      <c r="G47" s="18">
        <f>[1]Fitting!$L47</f>
        <v>20.8145927036482</v>
      </c>
      <c r="H47" s="13"/>
    </row>
    <row r="48" ht="15.75" customHeight="1" spans="1:8">
      <c r="A48" s="11">
        <f>[1]Fitting!A48</f>
        <v>0</v>
      </c>
      <c r="B48" s="16" t="str">
        <f>[1]Fitting!$B48</f>
        <v>102CP54-16</v>
      </c>
      <c r="C48" s="17"/>
      <c r="D48" s="16" t="str">
        <f>[1]Fitting!$D48</f>
        <v>2-1/8x5/8 REDUCER</v>
      </c>
      <c r="E48" s="14">
        <f>[1]Fitting!$E48</f>
        <v>132</v>
      </c>
      <c r="F48" s="14"/>
      <c r="G48" s="18">
        <f>[1]Fitting!$L48</f>
        <v>20.8641512577045</v>
      </c>
      <c r="H48" s="13"/>
    </row>
    <row r="49" ht="15.75" customHeight="1" spans="1:8">
      <c r="A49" s="11" t="str">
        <f>[1]Fitting!A49</f>
        <v>FI036</v>
      </c>
      <c r="B49" s="16" t="str">
        <f>[1]Fitting!$B49</f>
        <v>102CP67-54</v>
      </c>
      <c r="C49" s="17"/>
      <c r="D49" s="16" t="str">
        <f>[1]Fitting!$D49</f>
        <v>2-5/8x2-1/8 REDUCER</v>
      </c>
      <c r="E49" s="14">
        <f>[1]Fitting!$E49</f>
        <v>285</v>
      </c>
      <c r="F49" s="14"/>
      <c r="G49" s="18">
        <f>[1]Fitting!$L49</f>
        <v>37.7706979843412</v>
      </c>
      <c r="H49" s="13"/>
    </row>
    <row r="50" ht="15.75" customHeight="1" spans="1:8">
      <c r="A50" s="11" t="str">
        <f>[1]Fitting!A50</f>
        <v>FI037</v>
      </c>
      <c r="B50" s="16" t="str">
        <f>[1]Fitting!$B50</f>
        <v>102CP67-42</v>
      </c>
      <c r="C50" s="17"/>
      <c r="D50" s="16" t="str">
        <f>[1]Fitting!$D50</f>
        <v>2-5/8x1-5/8 REDUCER</v>
      </c>
      <c r="E50" s="14">
        <f>[1]Fitting!$E50</f>
        <v>245</v>
      </c>
      <c r="F50" s="14"/>
      <c r="G50" s="18">
        <f>[1]Fitting!$L50</f>
        <v>36.744127936032</v>
      </c>
      <c r="H50" s="13"/>
    </row>
    <row r="51" ht="15.75" customHeight="1" spans="1:8">
      <c r="A51" s="11">
        <f>[1]Fitting!A51</f>
        <v>0</v>
      </c>
      <c r="B51" s="16" t="str">
        <f>[1]Fitting!$B51</f>
        <v>102CP67-35</v>
      </c>
      <c r="C51" s="17"/>
      <c r="D51" s="16" t="str">
        <f>[1]Fitting!$D51</f>
        <v>2-5/8x1-3/8 REDUCER</v>
      </c>
      <c r="E51" s="14">
        <f>[1]Fitting!$E51</f>
        <v>245</v>
      </c>
      <c r="F51" s="14"/>
      <c r="G51" s="18">
        <f>[1]Fitting!$L51</f>
        <v>37.3341107224166</v>
      </c>
      <c r="H51" s="13"/>
    </row>
    <row r="52" ht="15.75" customHeight="1" spans="1:8">
      <c r="A52" s="11">
        <f>[1]Fitting!A52</f>
        <v>0</v>
      </c>
      <c r="B52" s="16" t="str">
        <f>[1]Fitting!$B52</f>
        <v>102CP67-28</v>
      </c>
      <c r="C52" s="17"/>
      <c r="D52" s="16" t="str">
        <f>[1]Fitting!$D52</f>
        <v>2-5/8x1-1/8 REDUCER</v>
      </c>
      <c r="E52" s="14">
        <f>[1]Fitting!$E52</f>
        <v>245</v>
      </c>
      <c r="F52" s="14"/>
      <c r="G52" s="18">
        <f>[1]Fitting!$L52</f>
        <v>37.6291021156089</v>
      </c>
      <c r="H52" s="13"/>
    </row>
    <row r="53" ht="15.75" customHeight="1" spans="1:8">
      <c r="A53" s="11" t="str">
        <f>[1]Fitting!A53</f>
        <v>FI038</v>
      </c>
      <c r="B53" s="16" t="str">
        <f>[1]Fitting!$B53</f>
        <v>102CP80-67</v>
      </c>
      <c r="C53" s="17"/>
      <c r="D53" s="16" t="str">
        <f>[1]Fitting!$D53</f>
        <v>3-1/8x2-5/8 REDUCER</v>
      </c>
      <c r="E53" s="14">
        <f>[1]Fitting!$E53</f>
        <v>410</v>
      </c>
      <c r="F53" s="14"/>
      <c r="G53" s="18">
        <f>[1]Fitting!$L53</f>
        <v>58.2195013604309</v>
      </c>
      <c r="H53" s="13"/>
    </row>
    <row r="54" ht="15.75" customHeight="1" spans="1:8">
      <c r="A54" s="11" t="str">
        <f>[1]Fitting!A54</f>
        <v>FI039</v>
      </c>
      <c r="B54" s="16" t="str">
        <f>[1]Fitting!$B54</f>
        <v>102CP80-54</v>
      </c>
      <c r="C54" s="17"/>
      <c r="D54" s="16" t="str">
        <f>[1]Fitting!$D54</f>
        <v>3-1/8x2-1/8 REDUCER</v>
      </c>
      <c r="E54" s="14">
        <f>[1]Fitting!$E54</f>
        <v>375</v>
      </c>
      <c r="F54" s="14"/>
      <c r="G54" s="18">
        <f>[1]Fitting!$L54</f>
        <v>57.0631350991171</v>
      </c>
      <c r="H54" s="13"/>
    </row>
    <row r="55" ht="15.75" customHeight="1" spans="1:8">
      <c r="A55" s="11">
        <f>[1]Fitting!A55</f>
        <v>0</v>
      </c>
      <c r="B55" s="16" t="str">
        <f>[1]Fitting!$B55</f>
        <v>102CP80-42</v>
      </c>
      <c r="C55" s="17"/>
      <c r="D55" s="16" t="str">
        <f>[1]Fitting!$D55</f>
        <v>3-1/8x1-5/8 REDUCER</v>
      </c>
      <c r="E55" s="14">
        <f>[1]Fitting!$E55</f>
        <v>352</v>
      </c>
      <c r="F55" s="14"/>
      <c r="G55" s="18">
        <f>[1]Fitting!$L55</f>
        <v>57.3840857349103</v>
      </c>
      <c r="H55" s="13"/>
    </row>
    <row r="56" ht="15.75" customHeight="1" spans="1:8">
      <c r="A56" s="11">
        <f>[1]Fitting!A56</f>
        <v>0</v>
      </c>
      <c r="B56" s="16" t="str">
        <f>[1]Fitting!$B56</f>
        <v>102CP80-35</v>
      </c>
      <c r="C56" s="17"/>
      <c r="D56" s="16" t="str">
        <f>[1]Fitting!$D56</f>
        <v>3-1/8x1-3/8 REDUCER</v>
      </c>
      <c r="E56" s="14">
        <f>[1]Fitting!$E56</f>
        <v>352</v>
      </c>
      <c r="F56" s="14"/>
      <c r="G56" s="18">
        <f>[1]Fitting!$L56</f>
        <v>57.3840857349103</v>
      </c>
      <c r="H56" s="13"/>
    </row>
    <row r="57" ht="15.75" customHeight="1" spans="1:8">
      <c r="A57" s="11">
        <f>[1]Fitting!A57</f>
        <v>0</v>
      </c>
      <c r="B57" s="16" t="str">
        <f>[1]Fitting!$B57</f>
        <v>102CP92-80</v>
      </c>
      <c r="C57" s="17"/>
      <c r="D57" s="16" t="str">
        <f>[1]Fitting!$D57</f>
        <v>3-5/8x3-1/8 REDUCER</v>
      </c>
      <c r="E57" s="14">
        <f>[1]Fitting!$E57</f>
        <v>600</v>
      </c>
      <c r="F57" s="14"/>
      <c r="G57" s="18">
        <f>[1]Fitting!$L57</f>
        <v>77.4420482066659</v>
      </c>
      <c r="H57" s="13"/>
    </row>
    <row r="58" ht="15.75" customHeight="1" spans="1:8">
      <c r="A58" s="11">
        <f>[1]Fitting!A58</f>
        <v>0</v>
      </c>
      <c r="B58" s="16" t="str">
        <f>[1]Fitting!$B58</f>
        <v>102CP92-67</v>
      </c>
      <c r="C58" s="17"/>
      <c r="D58" s="16" t="str">
        <f>[1]Fitting!$D58</f>
        <v>3-5/8x2-5/8 REDUCER</v>
      </c>
      <c r="E58" s="14">
        <f>[1]Fitting!$E58</f>
        <v>600</v>
      </c>
      <c r="F58" s="14"/>
      <c r="G58" s="18">
        <f>[1]Fitting!$L58</f>
        <v>78.5312471969144</v>
      </c>
      <c r="H58" s="13"/>
    </row>
    <row r="59" ht="15.75" customHeight="1" spans="1:8">
      <c r="A59" s="11">
        <f>[1]Fitting!A59</f>
        <v>0</v>
      </c>
      <c r="B59" s="16" t="str">
        <f>[1]Fitting!$B59</f>
        <v>102CP92-54</v>
      </c>
      <c r="C59" s="17"/>
      <c r="D59" s="16" t="str">
        <f>[1]Fitting!$D59</f>
        <v>3-5/8x2-1/8 REDUCER</v>
      </c>
      <c r="E59" s="14">
        <f>[1]Fitting!$E59</f>
        <v>450</v>
      </c>
      <c r="F59" s="14"/>
      <c r="G59" s="18">
        <f>[1]Fitting!$L59</f>
        <v>76.679608913492</v>
      </c>
      <c r="H59" s="13"/>
    </row>
    <row r="60" ht="15.75" customHeight="1" spans="1:8">
      <c r="A60" s="11">
        <f>[1]Fitting!A60</f>
        <v>0</v>
      </c>
      <c r="B60" s="16" t="str">
        <f>[1]Fitting!$B60</f>
        <v>102CP105-92</v>
      </c>
      <c r="C60" s="17"/>
      <c r="D60" s="16" t="str">
        <f>[1]Fitting!$D60</f>
        <v>4-1/8x3-5/8 REDUCER</v>
      </c>
      <c r="E60" s="14">
        <f>[1]Fitting!$E60</f>
        <v>900</v>
      </c>
      <c r="F60" s="14"/>
      <c r="G60" s="18">
        <f>[1]Fitting!$L60</f>
        <v>116.979971552685</v>
      </c>
      <c r="H60" s="13"/>
    </row>
    <row r="61" ht="15.75" customHeight="1" spans="1:8">
      <c r="A61" s="11">
        <f>[1]Fitting!A61</f>
        <v>0</v>
      </c>
      <c r="B61" s="16" t="str">
        <f>[1]Fitting!$B61</f>
        <v>102CP105-80</v>
      </c>
      <c r="C61" s="17"/>
      <c r="D61" s="16" t="str">
        <f>[1]Fitting!$D61</f>
        <v>4-1/8x3-1/8 REDUCER</v>
      </c>
      <c r="E61" s="14">
        <f>[1]Fitting!$E61</f>
        <v>900</v>
      </c>
      <c r="F61" s="14"/>
      <c r="G61" s="18">
        <f>[1]Fitting!$L61</f>
        <v>116.979971552685</v>
      </c>
      <c r="H61" s="13"/>
    </row>
    <row r="62" ht="15.75" customHeight="1" spans="1:8">
      <c r="A62" s="11">
        <f>[1]Fitting!A62</f>
        <v>0</v>
      </c>
      <c r="B62" s="16" t="str">
        <f>[1]Fitting!$B62</f>
        <v>102CP105-67</v>
      </c>
      <c r="C62" s="17"/>
      <c r="D62" s="16" t="str">
        <f>[1]Fitting!$D62</f>
        <v>4-1/8x2-5/8 REDUCER</v>
      </c>
      <c r="E62" s="14">
        <f>[1]Fitting!$E62</f>
        <v>900</v>
      </c>
      <c r="F62" s="14"/>
      <c r="G62" s="18">
        <f>[1]Fitting!$L62</f>
        <v>119.158369533182</v>
      </c>
      <c r="H62" s="13"/>
    </row>
    <row r="63" ht="15.75" customHeight="1" spans="1:8">
      <c r="A63" s="11">
        <f>[1]Fitting!A63</f>
        <v>0</v>
      </c>
      <c r="B63" s="16" t="str">
        <f>[1]Fitting!$B63</f>
        <v>102CP105-54</v>
      </c>
      <c r="C63" s="19"/>
      <c r="D63" s="16" t="str">
        <f>[1]Fitting!$D63</f>
        <v>4-1/8x2-1/8 REDUCER</v>
      </c>
      <c r="E63" s="14">
        <f>[1]Fitting!$E63</f>
        <v>900</v>
      </c>
      <c r="F63" s="14"/>
      <c r="G63" s="18">
        <f>[1]Fitting!$L63</f>
        <v>122.425966503928</v>
      </c>
      <c r="H63" s="13"/>
    </row>
    <row r="64" ht="15" customHeight="1" spans="1:8">
      <c r="A64" s="11">
        <f>[1]Fitting!A64</f>
        <v>0</v>
      </c>
      <c r="B64" s="16" t="str">
        <f>[1]Fitting!$B64</f>
        <v>103EB06A</v>
      </c>
      <c r="C64" s="14" t="s">
        <v>770</v>
      </c>
      <c r="D64" s="16" t="str">
        <f>[1]Fitting!$D64</f>
        <v>1/4  ELBOW</v>
      </c>
      <c r="E64" s="14">
        <f>[1]Fitting!$E64</f>
        <v>3.5</v>
      </c>
      <c r="F64" s="14"/>
      <c r="G64" s="18">
        <f>[1]Fitting!$L64</f>
        <v>1.04922538730635</v>
      </c>
      <c r="H64" s="13"/>
    </row>
    <row r="65" ht="15" customHeight="1" spans="1:8">
      <c r="A65" s="11" t="str">
        <f>[1]Fitting!A65</f>
        <v>FI046</v>
      </c>
      <c r="B65" s="16" t="str">
        <f>[1]Fitting!$B65</f>
        <v>103EB10A</v>
      </c>
      <c r="C65" s="14"/>
      <c r="D65" s="16" t="str">
        <f>[1]Fitting!$D65</f>
        <v>3/8  ELBOW</v>
      </c>
      <c r="E65" s="14">
        <f>[1]Fitting!$E65</f>
        <v>6</v>
      </c>
      <c r="F65" s="14"/>
      <c r="G65" s="18">
        <f>[1]Fitting!$L65</f>
        <v>1.39556888222555</v>
      </c>
      <c r="H65" s="13"/>
    </row>
    <row r="66" ht="15" customHeight="1" spans="1:8">
      <c r="A66" s="11" t="str">
        <f>[1]Fitting!A66</f>
        <v>FI047</v>
      </c>
      <c r="B66" s="16" t="str">
        <f>[1]Fitting!$B66</f>
        <v>103EB13A</v>
      </c>
      <c r="C66" s="14"/>
      <c r="D66" s="16" t="str">
        <f>[1]Fitting!$D66</f>
        <v>1/2  ELBOW</v>
      </c>
      <c r="E66" s="14">
        <f>[1]Fitting!$E66</f>
        <v>9</v>
      </c>
      <c r="F66" s="14"/>
      <c r="G66" s="18">
        <f>[1]Fitting!$L66</f>
        <v>1.75069132100616</v>
      </c>
      <c r="H66" s="13"/>
    </row>
    <row r="67" ht="15" customHeight="1" spans="1:8">
      <c r="A67" s="11" t="str">
        <f>[1]Fitting!A67</f>
        <v>FI048</v>
      </c>
      <c r="B67" s="16" t="str">
        <f>[1]Fitting!$B67</f>
        <v>103EB16A</v>
      </c>
      <c r="C67" s="14"/>
      <c r="D67" s="16" t="str">
        <f>[1]Fitting!$D67</f>
        <v>5/8  ELBOW</v>
      </c>
      <c r="E67" s="14">
        <f>[1]Fitting!$E67</f>
        <v>15.2</v>
      </c>
      <c r="F67" s="14"/>
      <c r="G67" s="18">
        <f>[1]Fitting!$L67</f>
        <v>2.34652673663168</v>
      </c>
      <c r="H67" s="13"/>
    </row>
    <row r="68" ht="15" customHeight="1" spans="1:8">
      <c r="A68" s="11" t="str">
        <f>[1]Fitting!A68</f>
        <v>FI049</v>
      </c>
      <c r="B68" s="16" t="str">
        <f>[1]Fitting!$B68</f>
        <v>103EB19A</v>
      </c>
      <c r="C68" s="14"/>
      <c r="D68" s="16" t="str">
        <f>[1]Fitting!$D68</f>
        <v>3/4  ELBOW</v>
      </c>
      <c r="E68" s="14">
        <f>[1]Fitting!$E68</f>
        <v>26</v>
      </c>
      <c r="F68" s="14"/>
      <c r="G68" s="18">
        <f>[1]Fitting!$L68</f>
        <v>3.98733966350158</v>
      </c>
      <c r="H68" s="13"/>
    </row>
    <row r="69" ht="15" customHeight="1" spans="1:8">
      <c r="A69" s="11" t="str">
        <f>[1]Fitting!A69</f>
        <v>FI050</v>
      </c>
      <c r="B69" s="16" t="str">
        <f>[1]Fitting!$B69</f>
        <v>103EB22A</v>
      </c>
      <c r="C69" s="14"/>
      <c r="D69" s="16" t="str">
        <f>[1]Fitting!$D69</f>
        <v>7/8  ELBOW</v>
      </c>
      <c r="E69" s="14">
        <f>[1]Fitting!$E69</f>
        <v>34</v>
      </c>
      <c r="F69" s="14"/>
      <c r="G69" s="18">
        <f>[1]Fitting!$L69</f>
        <v>4.3823921372647</v>
      </c>
      <c r="H69" s="13"/>
    </row>
    <row r="70" ht="15" customHeight="1" spans="1:8">
      <c r="A70" s="11" t="str">
        <f>[1]Fitting!A70</f>
        <v>FI051</v>
      </c>
      <c r="B70" s="16" t="str">
        <f>[1]Fitting!$B70</f>
        <v>103EB28A</v>
      </c>
      <c r="C70" s="14"/>
      <c r="D70" s="16" t="str">
        <f>[1]Fitting!$D70</f>
        <v>1-1/8 ELBOW</v>
      </c>
      <c r="E70" s="14">
        <f>[1]Fitting!$E70</f>
        <v>70</v>
      </c>
      <c r="F70" s="14"/>
      <c r="G70" s="18">
        <f>[1]Fitting!$L70</f>
        <v>8.27791232588834</v>
      </c>
      <c r="H70" s="13"/>
    </row>
    <row r="71" ht="15" customHeight="1" spans="1:8">
      <c r="A71" s="11">
        <f>[1]Fitting!A71</f>
        <v>0</v>
      </c>
      <c r="B71" s="16" t="str">
        <f>[1]Fitting!$B71</f>
        <v>103EB35A</v>
      </c>
      <c r="C71" s="14"/>
      <c r="D71" s="16" t="str">
        <f>[1]Fitting!$D71</f>
        <v>1-3/8 ELBOW</v>
      </c>
      <c r="E71" s="14">
        <f>[1]Fitting!$E71</f>
        <v>102</v>
      </c>
      <c r="F71" s="14"/>
      <c r="G71" s="18">
        <f>[1]Fitting!$L71</f>
        <v>12.4952908161304</v>
      </c>
      <c r="H71" s="13"/>
    </row>
    <row r="72" ht="15" customHeight="1" spans="1:8">
      <c r="A72" s="11">
        <f>[1]Fitting!A72</f>
        <v>0</v>
      </c>
      <c r="B72" s="16" t="str">
        <f>[1]Fitting!$B72</f>
        <v>103EB42A</v>
      </c>
      <c r="C72" s="14"/>
      <c r="D72" s="16" t="str">
        <f>[1]Fitting!$D72</f>
        <v>1-5/8 ELBOW</v>
      </c>
      <c r="E72" s="14">
        <f>[1]Fitting!$E72</f>
        <v>150</v>
      </c>
      <c r="F72" s="14"/>
      <c r="G72" s="18">
        <f>[1]Fitting!$L72</f>
        <v>18.9411704404208</v>
      </c>
      <c r="H72" s="13"/>
    </row>
    <row r="73" ht="15" customHeight="1" spans="1:8">
      <c r="A73" s="11">
        <f>[1]Fitting!A73</f>
        <v>0</v>
      </c>
      <c r="B73" s="16" t="str">
        <f>[1]Fitting!$B73</f>
        <v>103EB54A</v>
      </c>
      <c r="C73" s="14"/>
      <c r="D73" s="16" t="str">
        <f>[1]Fitting!$D73</f>
        <v>2-1/8 ELBOW</v>
      </c>
      <c r="E73" s="14">
        <f>[1]Fitting!$E73</f>
        <v>290</v>
      </c>
      <c r="F73" s="14"/>
      <c r="G73" s="18">
        <f>[1]Fitting!$L73</f>
        <v>36.9674137290329</v>
      </c>
      <c r="H73" s="13"/>
    </row>
    <row r="74" ht="15" customHeight="1" spans="1:8">
      <c r="A74" s="11">
        <f>[1]Fitting!A74</f>
        <v>0</v>
      </c>
      <c r="B74" s="16" t="str">
        <f>[1]Fitting!$B74</f>
        <v>103EB67A</v>
      </c>
      <c r="C74" s="14"/>
      <c r="D74" s="16" t="str">
        <f>[1]Fitting!$D74</f>
        <v>2-5/8 ELBOW</v>
      </c>
      <c r="E74" s="14">
        <f>[1]Fitting!$E74</f>
        <v>500</v>
      </c>
      <c r="F74" s="14"/>
      <c r="G74" s="18">
        <f>[1]Fitting!$L74</f>
        <v>62.9557016363613</v>
      </c>
      <c r="H74" s="13"/>
    </row>
    <row r="75" ht="15" customHeight="1" spans="1:8">
      <c r="A75" s="11">
        <f>[1]Fitting!A75</f>
        <v>0</v>
      </c>
      <c r="B75" s="16" t="str">
        <f>[1]Fitting!$B75</f>
        <v>103EB80A</v>
      </c>
      <c r="C75" s="14"/>
      <c r="D75" s="16" t="str">
        <f>[1]Fitting!$D75</f>
        <v>3-1/8 ELBOW</v>
      </c>
      <c r="E75" s="14">
        <f>[1]Fitting!$E75</f>
        <v>780</v>
      </c>
      <c r="F75" s="14"/>
      <c r="G75" s="18">
        <f>[1]Fitting!$L75</f>
        <v>103.561039992824</v>
      </c>
      <c r="H75" s="13"/>
    </row>
    <row r="76" ht="15" customHeight="1" spans="1:8">
      <c r="A76" s="11">
        <f>[1]Fitting!A76</f>
        <v>0</v>
      </c>
      <c r="B76" s="16" t="str">
        <f>[1]Fitting!$B76</f>
        <v>103EB92A</v>
      </c>
      <c r="C76" s="14"/>
      <c r="D76" s="16" t="str">
        <f>[1]Fitting!$D76</f>
        <v>3-5/8 ELBOW</v>
      </c>
      <c r="E76" s="14">
        <f>[1]Fitting!$E76</f>
        <v>1250</v>
      </c>
      <c r="F76" s="14"/>
      <c r="G76" s="18">
        <f>[1]Fitting!$L76</f>
        <v>166.102846012891</v>
      </c>
      <c r="H76" s="13"/>
    </row>
    <row r="77" ht="15" customHeight="1" spans="1:8">
      <c r="A77" s="11">
        <f>[1]Fitting!A77</f>
        <v>0</v>
      </c>
      <c r="B77" s="16" t="str">
        <f>[1]Fitting!$B77</f>
        <v>103EB105A</v>
      </c>
      <c r="C77" s="14"/>
      <c r="D77" s="16" t="str">
        <f>[1]Fitting!$D77</f>
        <v>4-1/8 ELBOW</v>
      </c>
      <c r="E77" s="14">
        <f>[1]Fitting!$E77</f>
        <v>1540</v>
      </c>
      <c r="F77" s="14"/>
      <c r="G77" s="18">
        <f>[1]Fitting!$L77</f>
        <v>204.159458732172</v>
      </c>
      <c r="H77" s="13"/>
    </row>
    <row r="78" s="1" customFormat="1" ht="15" customHeight="1" spans="1:8">
      <c r="A78" s="11" t="str">
        <f>[1]Fitting!A78</f>
        <v>FI055</v>
      </c>
      <c r="B78" s="16" t="str">
        <f>[1]Fitting!$B78</f>
        <v>105EB22A</v>
      </c>
      <c r="C78" s="20" t="s">
        <v>771</v>
      </c>
      <c r="D78" s="16" t="str">
        <f>[1]Fitting!$D78</f>
        <v>7/8 LONG ELBOW</v>
      </c>
      <c r="E78" s="14">
        <f>[1]Fitting!$E78</f>
        <v>52</v>
      </c>
      <c r="F78" s="14"/>
      <c r="G78" s="18">
        <f>[1]Fitting!$L78</f>
        <v>6.63376645010828</v>
      </c>
      <c r="H78" s="13"/>
    </row>
    <row r="79" ht="15" customHeight="1" spans="1:8">
      <c r="A79" s="11" t="str">
        <f>[1]Fitting!A79</f>
        <v>FI056</v>
      </c>
      <c r="B79" s="16" t="str">
        <f>[1]Fitting!$B79</f>
        <v>105EB28A</v>
      </c>
      <c r="C79" s="17"/>
      <c r="D79" s="16" t="str">
        <f>[1]Fitting!$D79</f>
        <v>1-1/8 LONG ELBOW</v>
      </c>
      <c r="E79" s="14">
        <f>[1]Fitting!$E79</f>
        <v>98</v>
      </c>
      <c r="F79" s="14"/>
      <c r="G79" s="18">
        <f>[1]Fitting!$L79</f>
        <v>12.5406741073907</v>
      </c>
      <c r="H79" s="13"/>
    </row>
    <row r="80" ht="15" customHeight="1" spans="1:8">
      <c r="A80" s="11" t="str">
        <f>[1]Fitting!A80</f>
        <v>FI057</v>
      </c>
      <c r="B80" s="16" t="str">
        <f>[1]Fitting!$B80</f>
        <v>105EB35A</v>
      </c>
      <c r="C80" s="17"/>
      <c r="D80" s="16" t="str">
        <f>[1]Fitting!$D80</f>
        <v>1-3/8 LONG ELBOW</v>
      </c>
      <c r="E80" s="14">
        <f>[1]Fitting!$E80</f>
        <v>165</v>
      </c>
      <c r="F80" s="14"/>
      <c r="G80" s="18">
        <f>[1]Fitting!$L80</f>
        <v>19.7036097335947</v>
      </c>
      <c r="H80" s="13"/>
    </row>
    <row r="81" ht="15" customHeight="1" spans="1:8">
      <c r="A81" s="11" t="str">
        <f>[1]Fitting!A81</f>
        <v>FI058</v>
      </c>
      <c r="B81" s="16" t="str">
        <f>[1]Fitting!$B81</f>
        <v>105EB42A</v>
      </c>
      <c r="C81" s="17"/>
      <c r="D81" s="16" t="str">
        <f>[1]Fitting!$D81</f>
        <v>1-5/8 LONG ELBOW</v>
      </c>
      <c r="E81" s="14">
        <f>[1]Fitting!$E81</f>
        <v>245</v>
      </c>
      <c r="F81" s="14"/>
      <c r="G81" s="18">
        <f>[1]Fitting!$L81</f>
        <v>30.9768192826663</v>
      </c>
      <c r="H81" s="13"/>
    </row>
    <row r="82" ht="15" customHeight="1" spans="1:8">
      <c r="A82" s="11" t="str">
        <f>[1]Fitting!A82</f>
        <v>FI059</v>
      </c>
      <c r="B82" s="16" t="str">
        <f>[1]Fitting!$B82</f>
        <v>105EB54A</v>
      </c>
      <c r="C82" s="17"/>
      <c r="D82" s="16" t="str">
        <f>[1]Fitting!$D82</f>
        <v>2-1/8 LONG ELBOW</v>
      </c>
      <c r="E82" s="14">
        <f>[1]Fitting!$E82</f>
        <v>450</v>
      </c>
      <c r="F82" s="14"/>
      <c r="G82" s="18">
        <f>[1]Fitting!$L82</f>
        <v>55.2223888055972</v>
      </c>
      <c r="H82" s="13"/>
    </row>
    <row r="83" ht="15" customHeight="1" spans="1:8">
      <c r="A83" s="11">
        <f>[1]Fitting!A83</f>
        <v>0</v>
      </c>
      <c r="B83" s="16" t="str">
        <f>[1]Fitting!$B83</f>
        <v>105EB67A</v>
      </c>
      <c r="C83" s="17"/>
      <c r="D83" s="16" t="str">
        <f>[1]Fitting!$D83</f>
        <v>2-5/8 LONG ELBOW</v>
      </c>
      <c r="E83" s="14">
        <f>[1]Fitting!$E83</f>
        <v>680</v>
      </c>
      <c r="F83" s="14"/>
      <c r="G83" s="18">
        <f>[1]Fitting!$L83</f>
        <v>88.747933725445</v>
      </c>
      <c r="H83" s="13"/>
    </row>
    <row r="84" ht="15" customHeight="1" spans="1:8">
      <c r="A84" s="11">
        <f>[1]Fitting!A84</f>
        <v>0</v>
      </c>
      <c r="B84" s="16" t="str">
        <f>[1]Fitting!$B84</f>
        <v>105EB80A</v>
      </c>
      <c r="C84" s="17"/>
      <c r="D84" s="16" t="str">
        <f>[1]Fitting!$D84</f>
        <v>3-1/8 LONG ELBOW</v>
      </c>
      <c r="E84" s="14">
        <f>[1]Fitting!$E84</f>
        <v>1150</v>
      </c>
      <c r="F84" s="14"/>
      <c r="G84" s="18">
        <f>[1]Fitting!$L84</f>
        <v>163.053088840195</v>
      </c>
      <c r="H84" s="13"/>
    </row>
    <row r="85" ht="15" customHeight="1" spans="1:8">
      <c r="A85" s="11">
        <f>[1]Fitting!A85</f>
        <v>0</v>
      </c>
      <c r="B85" s="16" t="str">
        <f>[1]Fitting!$B85</f>
        <v>105EB92A</v>
      </c>
      <c r="C85" s="17"/>
      <c r="D85" s="16" t="str">
        <f>[1]Fitting!$D85</f>
        <v>3-5/8 LONG ELBOW</v>
      </c>
      <c r="E85" s="14">
        <f>[1]Fitting!$E85</f>
        <v>1550</v>
      </c>
      <c r="F85" s="14"/>
      <c r="G85" s="18">
        <f>[1]Fitting!$L85</f>
        <v>221.434154717513</v>
      </c>
      <c r="H85" s="13"/>
    </row>
    <row r="86" ht="15" customHeight="1" spans="1:8">
      <c r="A86" s="11">
        <f>[1]Fitting!A86</f>
        <v>0</v>
      </c>
      <c r="B86" s="16" t="str">
        <f>[1]Fitting!$B86</f>
        <v>105EB105A</v>
      </c>
      <c r="C86" s="17"/>
      <c r="D86" s="16" t="str">
        <f>[1]Fitting!$D86</f>
        <v>4-1/8 LONG ELBOW</v>
      </c>
      <c r="E86" s="14">
        <f>[1]Fitting!$E86</f>
        <v>2325</v>
      </c>
      <c r="F86" s="14"/>
      <c r="G86" s="18">
        <f>[1]Fitting!$L86</f>
        <v>332.151232076269</v>
      </c>
      <c r="H86" s="13"/>
    </row>
    <row r="87" ht="15" customHeight="1" spans="1:8">
      <c r="A87" s="11" t="str">
        <f>[1]Fitting!A87</f>
        <v>FI059.1</v>
      </c>
      <c r="B87" s="16">
        <f>[1]Fitting!$B87</f>
        <v>0</v>
      </c>
      <c r="C87" s="17" t="s">
        <v>772</v>
      </c>
      <c r="D87" s="16" t="str">
        <f>[1]Fitting!$D87</f>
        <v>3/8 ELBOW 45º</v>
      </c>
      <c r="E87" s="14">
        <f>[1]Fitting!$E87</f>
        <v>0</v>
      </c>
      <c r="F87" s="14"/>
      <c r="G87" s="18">
        <f>[1]Fitting!$L87</f>
        <v>1.53489921705814</v>
      </c>
      <c r="H87" s="21"/>
    </row>
    <row r="88" ht="15" customHeight="1" spans="1:8">
      <c r="A88" s="11" t="str">
        <f>[1]Fitting!A88</f>
        <v>FI059.2</v>
      </c>
      <c r="B88" s="16">
        <f>[1]Fitting!$B88</f>
        <v>0</v>
      </c>
      <c r="C88" s="17"/>
      <c r="D88" s="16" t="str">
        <f>[1]Fitting!$D88</f>
        <v>1/2 ELBOW 45º</v>
      </c>
      <c r="E88" s="14">
        <f>[1]Fitting!$E88</f>
        <v>0</v>
      </c>
      <c r="F88" s="14"/>
      <c r="G88" s="18">
        <f>[1]Fitting!$L88</f>
        <v>1.96110278194236</v>
      </c>
      <c r="H88" s="22"/>
    </row>
    <row r="89" ht="15" customHeight="1" spans="1:8">
      <c r="A89" s="11" t="str">
        <f>[1]Fitting!A89</f>
        <v>FI059.3</v>
      </c>
      <c r="B89" s="16">
        <f>[1]Fitting!$B89</f>
        <v>0</v>
      </c>
      <c r="C89" s="17"/>
      <c r="D89" s="16" t="str">
        <f>[1]Fitting!$D89</f>
        <v>5/8 ELBOW 45º</v>
      </c>
      <c r="E89" s="14">
        <f>[1]Fitting!$E89</f>
        <v>0</v>
      </c>
      <c r="F89" s="14"/>
      <c r="G89" s="18">
        <f>[1]Fitting!$L89</f>
        <v>2.85492670331501</v>
      </c>
      <c r="H89" s="22"/>
    </row>
    <row r="90" ht="15" customHeight="1" spans="1:8">
      <c r="A90" s="11" t="str">
        <f>[1]Fitting!A90</f>
        <v>FI059.4</v>
      </c>
      <c r="B90" s="16">
        <f>[1]Fitting!$B90</f>
        <v>0</v>
      </c>
      <c r="C90" s="17"/>
      <c r="D90" s="16" t="str">
        <f>[1]Fitting!$D90</f>
        <v>3/4 ELBOW 45º</v>
      </c>
      <c r="E90" s="14">
        <f>[1]Fitting!$E90</f>
        <v>0</v>
      </c>
      <c r="F90" s="14"/>
      <c r="G90" s="18">
        <f>[1]Fitting!$L90</f>
        <v>3.50024987506247</v>
      </c>
      <c r="H90" s="22"/>
    </row>
    <row r="91" ht="15" customHeight="1" spans="1:8">
      <c r="A91" s="11" t="str">
        <f>[1]Fitting!A91</f>
        <v>FI060</v>
      </c>
      <c r="B91" s="16" t="str">
        <f>[1]Fitting!$B91</f>
        <v>107EB22A</v>
      </c>
      <c r="C91" s="17"/>
      <c r="D91" s="16" t="str">
        <f>[1]Fitting!$D91</f>
        <v>7/8 ELBOW 45º</v>
      </c>
      <c r="E91" s="14">
        <f>[1]Fitting!$E91</f>
        <v>32</v>
      </c>
      <c r="F91" s="14"/>
      <c r="G91" s="18">
        <f>[1]Fitting!$L91</f>
        <v>5.00116608362485</v>
      </c>
      <c r="H91" s="22"/>
    </row>
    <row r="92" ht="15" customHeight="1" spans="1:8">
      <c r="A92" s="11" t="str">
        <f>[1]Fitting!A92</f>
        <v>FI061</v>
      </c>
      <c r="B92" s="16" t="str">
        <f>[1]Fitting!$B92</f>
        <v>107EB28A</v>
      </c>
      <c r="C92" s="17"/>
      <c r="D92" s="16" t="str">
        <f>[1]Fitting!$D92</f>
        <v>1-1/8 ELBOW 45º</v>
      </c>
      <c r="E92" s="14">
        <f>[1]Fitting!$E92</f>
        <v>56</v>
      </c>
      <c r="F92" s="14"/>
      <c r="G92" s="18">
        <f>[1]Fitting!$L92</f>
        <v>7.62965739352546</v>
      </c>
      <c r="H92" s="22"/>
    </row>
    <row r="93" ht="15" customHeight="1" spans="1:8">
      <c r="A93" s="11" t="str">
        <f>[1]Fitting!A93</f>
        <v>FI062</v>
      </c>
      <c r="B93" s="16" t="str">
        <f>[1]Fitting!$B93</f>
        <v>107EB35A</v>
      </c>
      <c r="C93" s="17"/>
      <c r="D93" s="16" t="str">
        <f>[1]Fitting!$D93</f>
        <v>1-3/8 ELBOW 45º</v>
      </c>
      <c r="E93" s="14">
        <f>[1]Fitting!$E93</f>
        <v>91</v>
      </c>
      <c r="F93" s="14"/>
      <c r="G93" s="18">
        <f>[1]Fitting!$L93</f>
        <v>12.5383141762452</v>
      </c>
      <c r="H93" s="22"/>
    </row>
    <row r="94" ht="15" customHeight="1" spans="1:8">
      <c r="A94" s="11" t="str">
        <f>[1]Fitting!A94</f>
        <v>FI063</v>
      </c>
      <c r="B94" s="16" t="str">
        <f>[1]Fitting!$B94</f>
        <v>107EB42A</v>
      </c>
      <c r="C94" s="17"/>
      <c r="D94" s="16" t="str">
        <f>[1]Fitting!$D94</f>
        <v>1-5/8 ELBOW 45º</v>
      </c>
      <c r="E94" s="14">
        <f>[1]Fitting!$E94</f>
        <v>138</v>
      </c>
      <c r="F94" s="14"/>
      <c r="G94" s="18">
        <f>[1]Fitting!$L94</f>
        <v>18.4877005941474</v>
      </c>
      <c r="H94" s="22"/>
    </row>
    <row r="95" ht="15" customHeight="1" spans="1:8">
      <c r="A95" s="11" t="str">
        <f>[1]Fitting!A95</f>
        <v>FI064</v>
      </c>
      <c r="B95" s="16" t="str">
        <f>[1]Fitting!$B95</f>
        <v>107EB54A</v>
      </c>
      <c r="C95" s="17"/>
      <c r="D95" s="16" t="str">
        <f>[1]Fitting!$D95</f>
        <v>2-1/8 ELBOW 45º</v>
      </c>
      <c r="E95" s="14">
        <f>[1]Fitting!$E95</f>
        <v>248</v>
      </c>
      <c r="F95" s="14"/>
      <c r="G95" s="18">
        <f>[1]Fitting!$L95</f>
        <v>33.4260647454051</v>
      </c>
      <c r="H95" s="22"/>
    </row>
    <row r="96" ht="15" customHeight="1" spans="1:8">
      <c r="A96" s="11">
        <f>[1]Fitting!A96</f>
        <v>0</v>
      </c>
      <c r="B96" s="16" t="str">
        <f>[1]Fitting!$B96</f>
        <v>107EB67A</v>
      </c>
      <c r="C96" s="17"/>
      <c r="D96" s="16" t="str">
        <f>[1]Fitting!$D96</f>
        <v>2-5/8 ELBOW 45º</v>
      </c>
      <c r="E96" s="14">
        <f>[1]Fitting!$E96</f>
        <v>405</v>
      </c>
      <c r="F96" s="14"/>
      <c r="G96" s="18">
        <f>[1]Fitting!$L96</f>
        <v>57.6177189183186</v>
      </c>
      <c r="H96" s="22"/>
    </row>
    <row r="97" ht="15" customHeight="1" spans="1:8">
      <c r="A97" s="11">
        <f>[1]Fitting!A97</f>
        <v>0</v>
      </c>
      <c r="B97" s="16" t="str">
        <f>[1]Fitting!$B97</f>
        <v>107EB80A</v>
      </c>
      <c r="C97" s="17"/>
      <c r="D97" s="16" t="str">
        <f>[1]Fitting!$D97</f>
        <v>3-1/8 ELBOW 45º</v>
      </c>
      <c r="E97" s="14">
        <f>[1]Fitting!$E97</f>
        <v>650</v>
      </c>
      <c r="F97" s="14"/>
      <c r="G97" s="18">
        <f>[1]Fitting!$L97</f>
        <v>94.2792492642568</v>
      </c>
      <c r="H97" s="22"/>
    </row>
    <row r="98" ht="15" customHeight="1" spans="1:8">
      <c r="A98" s="11">
        <f>[1]Fitting!A98</f>
        <v>0</v>
      </c>
      <c r="B98" s="16" t="str">
        <f>[1]Fitting!$B98</f>
        <v>107EB92A</v>
      </c>
      <c r="C98" s="17"/>
      <c r="D98" s="16" t="str">
        <f>[1]Fitting!$D98</f>
        <v>3-5/8 ELBOW 45º</v>
      </c>
      <c r="E98" s="14">
        <f>[1]Fitting!$E98</f>
        <v>1000</v>
      </c>
      <c r="F98" s="14"/>
      <c r="G98" s="18">
        <f>[1]Fitting!$L98</f>
        <v>135.06067479081</v>
      </c>
      <c r="H98" s="22"/>
    </row>
    <row r="99" ht="15" customHeight="1" spans="1:8">
      <c r="A99" s="11">
        <f>[1]Fitting!A99</f>
        <v>0</v>
      </c>
      <c r="B99" s="16" t="str">
        <f>[1]Fitting!$B99</f>
        <v>107EB105A</v>
      </c>
      <c r="C99" s="19"/>
      <c r="D99" s="16" t="str">
        <f>[1]Fitting!$D99</f>
        <v>4-1/8 ELBOW 45º</v>
      </c>
      <c r="E99" s="14">
        <f>[1]Fitting!$E99</f>
        <v>1150</v>
      </c>
      <c r="F99" s="14"/>
      <c r="G99" s="18">
        <f>[1]Fitting!$L99</f>
        <v>162.181729647996</v>
      </c>
      <c r="H99" s="23"/>
    </row>
    <row r="100" ht="15" customHeight="1" spans="1:8">
      <c r="A100" s="11" t="str">
        <f>[1]Fitting!A100</f>
        <v>FI065</v>
      </c>
      <c r="B100" s="16" t="str">
        <f>[1]Fitting!$B100</f>
        <v>120PT16A</v>
      </c>
      <c r="C100" s="14" t="s">
        <v>773</v>
      </c>
      <c r="D100" s="16" t="str">
        <f>[1]Fitting!$D100</f>
        <v>5/8  P-TRAP</v>
      </c>
      <c r="E100" s="14">
        <f>[1]Fitting!$E100</f>
        <v>88</v>
      </c>
      <c r="F100" s="14"/>
      <c r="G100" s="18">
        <f>[1]Fitting!$L100</f>
        <v>14.3758423818394</v>
      </c>
      <c r="H100" s="13"/>
    </row>
    <row r="101" ht="15" customHeight="1" spans="1:8">
      <c r="A101" s="11" t="str">
        <f>[1]Fitting!A101</f>
        <v>FI066</v>
      </c>
      <c r="B101" s="16" t="str">
        <f>[1]Fitting!$B101</f>
        <v>120PT19A</v>
      </c>
      <c r="C101" s="14"/>
      <c r="D101" s="16" t="str">
        <f>[1]Fitting!$D101</f>
        <v>3/4  P-TRAP</v>
      </c>
      <c r="E101" s="14">
        <f>[1]Fitting!$E101</f>
        <v>130</v>
      </c>
      <c r="F101" s="14"/>
      <c r="G101" s="18">
        <f>[1]Fitting!$L101</f>
        <v>23.4019353959384</v>
      </c>
      <c r="H101" s="13"/>
    </row>
    <row r="102" ht="15" customHeight="1" spans="1:8">
      <c r="A102" s="11" t="str">
        <f>[1]Fitting!A102</f>
        <v>FI067</v>
      </c>
      <c r="B102" s="16" t="str">
        <f>[1]Fitting!$B102</f>
        <v>120PT22A</v>
      </c>
      <c r="C102" s="14"/>
      <c r="D102" s="16" t="str">
        <f>[1]Fitting!$D102</f>
        <v>7/8  P-TRAP</v>
      </c>
      <c r="E102" s="14">
        <f>[1]Fitting!$E102</f>
        <v>170</v>
      </c>
      <c r="F102" s="14"/>
      <c r="G102" s="18">
        <f>[1]Fitting!$L102</f>
        <v>30.6619417563945</v>
      </c>
      <c r="H102" s="13"/>
    </row>
    <row r="103" ht="15" customHeight="1" spans="1:8">
      <c r="A103" s="11" t="str">
        <f>[1]Fitting!A103</f>
        <v>FI068</v>
      </c>
      <c r="B103" s="16" t="str">
        <f>[1]Fitting!$B103</f>
        <v>120PT28A</v>
      </c>
      <c r="C103" s="14"/>
      <c r="D103" s="16" t="str">
        <f>[1]Fitting!$D103</f>
        <v>1-1/8 P-TRAP</v>
      </c>
      <c r="E103" s="14">
        <f>[1]Fitting!$E103</f>
        <v>285</v>
      </c>
      <c r="F103" s="14"/>
      <c r="G103" s="18">
        <f>[1]Fitting!$L103</f>
        <v>48.9278088228613</v>
      </c>
      <c r="H103" s="13"/>
    </row>
    <row r="104" ht="15" customHeight="1" spans="1:8">
      <c r="A104" s="11" t="str">
        <f>[1]Fitting!A104</f>
        <v>FI069</v>
      </c>
      <c r="B104" s="16" t="str">
        <f>[1]Fitting!$B104</f>
        <v>120PT35A</v>
      </c>
      <c r="C104" s="14"/>
      <c r="D104" s="16" t="str">
        <f>[1]Fitting!$D104</f>
        <v>1-3/8 P-TRAP</v>
      </c>
      <c r="E104" s="14">
        <f>[1]Fitting!$E104</f>
        <v>520</v>
      </c>
      <c r="F104" s="14"/>
      <c r="G104" s="18">
        <f>[1]Fitting!$L104</f>
        <v>72.6713566293776</v>
      </c>
      <c r="H104" s="13"/>
    </row>
    <row r="105" ht="15" customHeight="1" spans="1:8">
      <c r="A105" s="11" t="str">
        <f>[1]Fitting!A105</f>
        <v>FI070</v>
      </c>
      <c r="B105" s="16" t="str">
        <f>[1]Fitting!$B105</f>
        <v>120PT42A</v>
      </c>
      <c r="C105" s="14"/>
      <c r="D105" s="16" t="str">
        <f>[1]Fitting!$D105</f>
        <v>1-5/8 P-TRAP</v>
      </c>
      <c r="E105" s="14">
        <f>[1]Fitting!$E105</f>
        <v>850</v>
      </c>
      <c r="F105" s="14"/>
      <c r="G105" s="18">
        <f>[1]Fitting!$L105</f>
        <v>118.831609836108</v>
      </c>
      <c r="H105" s="13"/>
    </row>
    <row r="106" ht="15" customHeight="1" spans="1:8">
      <c r="A106" s="11" t="str">
        <f>[1]Fitting!A106</f>
        <v>FI071</v>
      </c>
      <c r="B106" s="16" t="str">
        <f>[1]Fitting!$B106</f>
        <v>120PT54A</v>
      </c>
      <c r="C106" s="14"/>
      <c r="D106" s="16" t="str">
        <f>[1]Fitting!$D106</f>
        <v>2-1/8 P-TRAP</v>
      </c>
      <c r="E106" s="14">
        <f>[1]Fitting!$E106</f>
        <v>1550</v>
      </c>
      <c r="F106" s="14"/>
      <c r="G106" s="18">
        <f>[1]Fitting!$L106</f>
        <v>214.898960776022</v>
      </c>
      <c r="H106" s="13"/>
    </row>
    <row r="107" ht="15" customHeight="1" spans="1:8">
      <c r="A107" s="11" t="str">
        <f>[1]Fitting!A107</f>
        <v>FI072</v>
      </c>
      <c r="B107" s="16" t="str">
        <f>[1]Fitting!$B107</f>
        <v>109RB10A</v>
      </c>
      <c r="C107" s="20" t="s">
        <v>774</v>
      </c>
      <c r="D107" s="16" t="str">
        <f>[1]Fitting!$D107</f>
        <v>3/8 U BEND</v>
      </c>
      <c r="E107" s="14">
        <f>[1]Fitting!$E107</f>
        <v>15</v>
      </c>
      <c r="F107" s="14"/>
      <c r="G107" s="18">
        <f>[1]Fitting!$L107</f>
        <v>2.88855572213893</v>
      </c>
      <c r="H107" s="13"/>
    </row>
    <row r="108" ht="15" customHeight="1" spans="1:8">
      <c r="A108" s="11" t="str">
        <f>[1]Fitting!A108</f>
        <v>FI073</v>
      </c>
      <c r="B108" s="16" t="str">
        <f>[1]Fitting!$B108</f>
        <v>109RB13A</v>
      </c>
      <c r="C108" s="17"/>
      <c r="D108" s="16" t="str">
        <f>[1]Fitting!$D108</f>
        <v>1/2 U BEND</v>
      </c>
      <c r="E108" s="14">
        <f>[1]Fitting!$E108</f>
        <v>18</v>
      </c>
      <c r="F108" s="14"/>
      <c r="G108" s="18">
        <f>[1]Fitting!$L108</f>
        <v>3.32467099783442</v>
      </c>
      <c r="H108" s="13"/>
    </row>
    <row r="109" ht="15" customHeight="1" spans="1:8">
      <c r="A109" s="11" t="str">
        <f>[1]Fitting!A109</f>
        <v>FI074</v>
      </c>
      <c r="B109" s="16" t="str">
        <f>[1]Fitting!$B109</f>
        <v>109RB16A</v>
      </c>
      <c r="C109" s="17"/>
      <c r="D109" s="16" t="str">
        <f>[1]Fitting!$D109</f>
        <v>5/8 U BEND</v>
      </c>
      <c r="E109" s="14">
        <f>[1]Fitting!$E109</f>
        <v>38</v>
      </c>
      <c r="F109" s="14"/>
      <c r="G109" s="18">
        <f>[1]Fitting!$L109</f>
        <v>6.75129102115609</v>
      </c>
      <c r="H109" s="13"/>
    </row>
    <row r="110" ht="15" customHeight="1" spans="1:8">
      <c r="A110" s="11" t="str">
        <f>[1]Fitting!A110</f>
        <v>FI075</v>
      </c>
      <c r="B110" s="16" t="str">
        <f>[1]Fitting!$B110</f>
        <v>109RB19A</v>
      </c>
      <c r="C110" s="17"/>
      <c r="D110" s="16" t="str">
        <f>[1]Fitting!$D110</f>
        <v>3/4 U BEND</v>
      </c>
      <c r="E110" s="14">
        <f>[1]Fitting!$E110</f>
        <v>63</v>
      </c>
      <c r="F110" s="14"/>
      <c r="G110" s="18">
        <f>[1]Fitting!$L110</f>
        <v>9.80615752729696</v>
      </c>
      <c r="H110" s="13"/>
    </row>
    <row r="111" ht="15" customHeight="1" spans="1:8">
      <c r="A111" s="11" t="str">
        <f>[1]Fitting!A111</f>
        <v>FI076</v>
      </c>
      <c r="B111" s="16" t="str">
        <f>[1]Fitting!$B111</f>
        <v>109RB22A</v>
      </c>
      <c r="C111" s="17"/>
      <c r="D111" s="16" t="str">
        <f>[1]Fitting!$D111</f>
        <v>7/8 U BEND</v>
      </c>
      <c r="E111" s="14">
        <f>[1]Fitting!$E111</f>
        <v>80</v>
      </c>
      <c r="F111" s="14"/>
      <c r="G111" s="18">
        <f>[1]Fitting!$L111</f>
        <v>12.2029894143837</v>
      </c>
      <c r="H111" s="13"/>
    </row>
    <row r="112" ht="15" customHeight="1" spans="1:8">
      <c r="A112" s="11" t="str">
        <f>[1]Fitting!A112</f>
        <v>FI077</v>
      </c>
      <c r="B112" s="16" t="str">
        <f>[1]Fitting!$B112</f>
        <v>109RB28A</v>
      </c>
      <c r="C112" s="17"/>
      <c r="D112" s="16" t="str">
        <f>[1]Fitting!$D112</f>
        <v>1-1/8 U BEND</v>
      </c>
      <c r="E112" s="14">
        <f>[1]Fitting!$E112</f>
        <v>150</v>
      </c>
      <c r="F112" s="14"/>
      <c r="G112" s="18">
        <f>[1]Fitting!$L112</f>
        <v>25.3585328547847</v>
      </c>
      <c r="H112" s="13"/>
    </row>
    <row r="113" ht="15" customHeight="1" spans="1:8">
      <c r="A113" s="11" t="str">
        <f>[1]Fitting!A113</f>
        <v>FI078</v>
      </c>
      <c r="B113" s="16" t="str">
        <f>[1]Fitting!$B113</f>
        <v>109RB35A</v>
      </c>
      <c r="C113" s="17"/>
      <c r="D113" s="16" t="str">
        <f>[1]Fitting!$D113</f>
        <v>1-3/8 U BEND</v>
      </c>
      <c r="E113" s="14">
        <f>[1]Fitting!$E113</f>
        <v>245</v>
      </c>
      <c r="F113" s="14"/>
      <c r="G113" s="18">
        <f>[1]Fitting!$L113</f>
        <v>39.3507791558766</v>
      </c>
      <c r="H113" s="13"/>
    </row>
    <row r="114" ht="15" customHeight="1" spans="1:8">
      <c r="A114" s="11" t="str">
        <f>[1]Fitting!A114</f>
        <v>FI079</v>
      </c>
      <c r="B114" s="16" t="str">
        <f>[1]Fitting!$B114</f>
        <v>109RB42A</v>
      </c>
      <c r="C114" s="17"/>
      <c r="D114" s="16" t="str">
        <f>[1]Fitting!$D114</f>
        <v>1-5/8 U BEND</v>
      </c>
      <c r="E114" s="14">
        <f>[1]Fitting!$E114</f>
        <v>385</v>
      </c>
      <c r="F114" s="14"/>
      <c r="G114" s="18">
        <f>[1]Fitting!$L114</f>
        <v>56.7681437059248</v>
      </c>
      <c r="H114" s="13"/>
    </row>
    <row r="115" ht="15" customHeight="1" spans="1:8">
      <c r="A115" s="11" t="str">
        <f>[1]Fitting!A115</f>
        <v>FI080</v>
      </c>
      <c r="B115" s="16" t="str">
        <f>[1]Fitting!$B115</f>
        <v>109RB54A</v>
      </c>
      <c r="C115" s="19"/>
      <c r="D115" s="16" t="str">
        <f>[1]Fitting!$D115</f>
        <v>2-1/8 U BEND</v>
      </c>
      <c r="E115" s="14">
        <f>[1]Fitting!$E115</f>
        <v>620</v>
      </c>
      <c r="F115" s="14"/>
      <c r="G115" s="18">
        <f>[1]Fitting!$L115</f>
        <v>92.4149036592815</v>
      </c>
      <c r="H115" s="13"/>
    </row>
    <row r="116" ht="15" customHeight="1" spans="1:8">
      <c r="A116" s="11" t="str">
        <f>[1]Fitting!A116</f>
        <v>FI081</v>
      </c>
      <c r="B116" s="16" t="str">
        <f>[1]Fitting!$B116</f>
        <v>112ST06A</v>
      </c>
      <c r="C116" s="20" t="s">
        <v>775</v>
      </c>
      <c r="D116" s="16" t="str">
        <f>[1]Fitting!$D116</f>
        <v>1/4  Tee</v>
      </c>
      <c r="E116" s="14">
        <f>[1]Fitting!$E116</f>
        <v>6.1</v>
      </c>
      <c r="F116" s="14"/>
      <c r="G116" s="18">
        <f>[1]Fitting!$L116</f>
        <v>1.67374812593703</v>
      </c>
      <c r="H116" s="13"/>
    </row>
    <row r="117" ht="15" customHeight="1" spans="1:8">
      <c r="A117" s="11">
        <f>[1]Fitting!A117</f>
        <v>0</v>
      </c>
      <c r="B117" s="16" t="str">
        <f>[1]Fitting!$B117</f>
        <v>112ST08A</v>
      </c>
      <c r="C117" s="17"/>
      <c r="D117" s="16" t="str">
        <f>[1]Fitting!$D117</f>
        <v>5/16  Tee</v>
      </c>
      <c r="E117" s="14">
        <f>[1]Fitting!$E117</f>
        <v>8.5</v>
      </c>
      <c r="F117" s="14"/>
      <c r="G117" s="18">
        <f>[1]Fitting!$L117</f>
        <v>2.16344327836082</v>
      </c>
      <c r="H117" s="13"/>
    </row>
    <row r="118" ht="15" customHeight="1" spans="1:8">
      <c r="A118" s="11" t="str">
        <f>[1]Fitting!A118</f>
        <v>FI083</v>
      </c>
      <c r="B118" s="16" t="str">
        <f>[1]Fitting!$B118</f>
        <v>112ST10A</v>
      </c>
      <c r="C118" s="17"/>
      <c r="D118" s="16" t="str">
        <f>[1]Fitting!$D118</f>
        <v>3/8  Tee</v>
      </c>
      <c r="E118" s="14">
        <f>[1]Fitting!$E118</f>
        <v>9</v>
      </c>
      <c r="F118" s="14"/>
      <c r="G118" s="18">
        <f>[1]Fitting!$L118</f>
        <v>2.26496751624188</v>
      </c>
      <c r="H118" s="13"/>
    </row>
    <row r="119" ht="15" customHeight="1" spans="1:8">
      <c r="A119" s="11" t="str">
        <f>[1]Fitting!A119</f>
        <v>FI084</v>
      </c>
      <c r="B119" s="16" t="str">
        <f>[1]Fitting!$B119</f>
        <v>112ST13A</v>
      </c>
      <c r="C119" s="17"/>
      <c r="D119" s="16" t="str">
        <f>[1]Fitting!$D119</f>
        <v>1/2  Tee</v>
      </c>
      <c r="E119" s="14">
        <f>[1]Fitting!$E119</f>
        <v>15.8</v>
      </c>
      <c r="F119" s="14"/>
      <c r="G119" s="18">
        <f>[1]Fitting!$L119</f>
        <v>2.98863568215892</v>
      </c>
      <c r="H119" s="13"/>
    </row>
    <row r="120" ht="15" customHeight="1" spans="1:8">
      <c r="A120" s="11" t="str">
        <f>[1]Fitting!A120</f>
        <v>FI085</v>
      </c>
      <c r="B120" s="16" t="str">
        <f>[1]Fitting!$B120</f>
        <v>112ST16A</v>
      </c>
      <c r="C120" s="17"/>
      <c r="D120" s="16" t="str">
        <f>[1]Fitting!$D120</f>
        <v>5/8  Tee</v>
      </c>
      <c r="E120" s="14">
        <f>[1]Fitting!$E120</f>
        <v>26.5</v>
      </c>
      <c r="F120" s="14"/>
      <c r="G120" s="18">
        <f>[1]Fitting!$L120</f>
        <v>4.21814092953523</v>
      </c>
      <c r="H120" s="13"/>
    </row>
    <row r="121" ht="15" customHeight="1" spans="1:8">
      <c r="A121" s="11" t="str">
        <f>[1]Fitting!A121</f>
        <v>FI086</v>
      </c>
      <c r="B121" s="16" t="str">
        <f>[1]Fitting!$B121</f>
        <v>112ST19A</v>
      </c>
      <c r="C121" s="17"/>
      <c r="D121" s="16" t="str">
        <f>[1]Fitting!$D121</f>
        <v>3/4  Tee</v>
      </c>
      <c r="E121" s="14">
        <f>[1]Fitting!$E121</f>
        <v>48</v>
      </c>
      <c r="F121" s="14"/>
      <c r="G121" s="18">
        <f>[1]Fitting!$L121</f>
        <v>6.85838898732452</v>
      </c>
      <c r="H121" s="13"/>
    </row>
    <row r="122" ht="15" customHeight="1" spans="1:8">
      <c r="A122" s="11" t="str">
        <f>[1]Fitting!A122</f>
        <v>FI087</v>
      </c>
      <c r="B122" s="16" t="str">
        <f>[1]Fitting!$B122</f>
        <v>112ST22A</v>
      </c>
      <c r="C122" s="17"/>
      <c r="D122" s="16" t="str">
        <f>[1]Fitting!$D122</f>
        <v>7/8  Tee</v>
      </c>
      <c r="E122" s="14">
        <f>[1]Fitting!$E122</f>
        <v>65</v>
      </c>
      <c r="F122" s="14"/>
      <c r="G122" s="18">
        <f>[1]Fitting!$L122</f>
        <v>9.25522087441128</v>
      </c>
      <c r="H122" s="13"/>
    </row>
    <row r="123" ht="15" customHeight="1" spans="1:8">
      <c r="A123" s="11" t="str">
        <f>[1]Fitting!A123</f>
        <v>FI088</v>
      </c>
      <c r="B123" s="16" t="str">
        <f>[1]Fitting!$B123</f>
        <v>112ST28A</v>
      </c>
      <c r="C123" s="17"/>
      <c r="D123" s="16" t="str">
        <f>[1]Fitting!$D123</f>
        <v>1-1/8  Tee</v>
      </c>
      <c r="E123" s="14">
        <f>[1]Fitting!$E123</f>
        <v>121</v>
      </c>
      <c r="F123" s="14"/>
      <c r="G123" s="18">
        <f>[1]Fitting!$L123</f>
        <v>14.3839618652212</v>
      </c>
      <c r="H123" s="13"/>
    </row>
    <row r="124" ht="15" customHeight="1" spans="1:8">
      <c r="A124" s="11" t="str">
        <f>[1]Fitting!A124</f>
        <v>FI089</v>
      </c>
      <c r="B124" s="16" t="str">
        <f>[1]Fitting!$B124</f>
        <v>112ST35A</v>
      </c>
      <c r="C124" s="17"/>
      <c r="D124" s="16" t="str">
        <f>[1]Fitting!$D124</f>
        <v>1-3/8  Tee</v>
      </c>
      <c r="E124" s="14">
        <f>[1]Fitting!$E124</f>
        <v>170</v>
      </c>
      <c r="F124" s="14"/>
      <c r="G124" s="18">
        <f>[1]Fitting!$L124</f>
        <v>20.7165647945258</v>
      </c>
      <c r="H124" s="13"/>
    </row>
    <row r="125" ht="15" customHeight="1" spans="1:8">
      <c r="A125" s="11" t="str">
        <f>[1]Fitting!A125</f>
        <v>FI090</v>
      </c>
      <c r="B125" s="16" t="str">
        <f>[1]Fitting!$B125</f>
        <v>112ST42A</v>
      </c>
      <c r="C125" s="17"/>
      <c r="D125" s="16" t="str">
        <f>[1]Fitting!$D125</f>
        <v>1-5/8  Tee</v>
      </c>
      <c r="E125" s="14">
        <f>[1]Fitting!$E125</f>
        <v>270</v>
      </c>
      <c r="F125" s="14"/>
      <c r="G125" s="18">
        <f>[1]Fitting!$L125</f>
        <v>32.6977536872589</v>
      </c>
      <c r="H125" s="13"/>
    </row>
    <row r="126" ht="15" customHeight="1" spans="1:8">
      <c r="A126" s="11" t="str">
        <f>[1]Fitting!A126</f>
        <v>FI091</v>
      </c>
      <c r="B126" s="16" t="str">
        <f>[1]Fitting!$B126</f>
        <v>112ST54A</v>
      </c>
      <c r="C126" s="17"/>
      <c r="D126" s="16" t="str">
        <f>[1]Fitting!$D126</f>
        <v>2-1/8  Tee</v>
      </c>
      <c r="E126" s="14">
        <f>[1]Fitting!$E126</f>
        <v>475</v>
      </c>
      <c r="F126" s="14"/>
      <c r="G126" s="18">
        <f>[1]Fitting!$L126</f>
        <v>57.9453862812183</v>
      </c>
      <c r="H126" s="13"/>
    </row>
    <row r="127" ht="15" customHeight="1" spans="1:8">
      <c r="A127" s="11">
        <f>[1]Fitting!A127</f>
        <v>0</v>
      </c>
      <c r="B127" s="16" t="str">
        <f>[1]Fitting!$B127</f>
        <v>112ST67A</v>
      </c>
      <c r="C127" s="17"/>
      <c r="D127" s="16" t="str">
        <f>[1]Fitting!$D127</f>
        <v>2-5/8  Tee</v>
      </c>
      <c r="E127" s="14">
        <f>[1]Fitting!$E127</f>
        <v>780</v>
      </c>
      <c r="F127" s="14"/>
      <c r="G127" s="18">
        <f>[1]Fitting!$L127</f>
        <v>99.2042440318302</v>
      </c>
      <c r="H127" s="13"/>
    </row>
    <row r="128" ht="15" customHeight="1" spans="1:8">
      <c r="A128" s="11">
        <f>[1]Fitting!A128</f>
        <v>0</v>
      </c>
      <c r="B128" s="16" t="str">
        <f>[1]Fitting!$B128</f>
        <v>112ST80A</v>
      </c>
      <c r="C128" s="17"/>
      <c r="D128" s="16" t="str">
        <f>[1]Fitting!$D128</f>
        <v>3-1/8  Tee</v>
      </c>
      <c r="E128" s="14">
        <f>[1]Fitting!$E128</f>
        <v>1200</v>
      </c>
      <c r="F128" s="14"/>
      <c r="G128" s="18">
        <f>[1]Fitting!$L128</f>
        <v>153.794897423083</v>
      </c>
      <c r="H128" s="13"/>
    </row>
    <row r="129" ht="15" customHeight="1" spans="1:8">
      <c r="A129" s="11">
        <f>[1]Fitting!A129</f>
        <v>0</v>
      </c>
      <c r="B129" s="16" t="str">
        <f>[1]Fitting!$B129</f>
        <v>112ST92A</v>
      </c>
      <c r="C129" s="17"/>
      <c r="D129" s="16" t="str">
        <f>[1]Fitting!$D129</f>
        <v>3-5/8  Tee</v>
      </c>
      <c r="E129" s="14">
        <f>[1]Fitting!$E129</f>
        <v>2050</v>
      </c>
      <c r="F129" s="14"/>
      <c r="G129" s="18">
        <f>[1]Fitting!$L129</f>
        <v>262.823716346955</v>
      </c>
      <c r="H129" s="13"/>
    </row>
    <row r="130" ht="15" customHeight="1" spans="1:8">
      <c r="A130" s="11">
        <f>[1]Fitting!A130</f>
        <v>0</v>
      </c>
      <c r="B130" s="16" t="str">
        <f>[1]Fitting!$B130</f>
        <v>112ST105A</v>
      </c>
      <c r="C130" s="17"/>
      <c r="D130" s="16" t="str">
        <f>[1]Fitting!$D130</f>
        <v>4-1/8  Tee</v>
      </c>
      <c r="E130" s="14">
        <f>[1]Fitting!$E130</f>
        <v>2500</v>
      </c>
      <c r="F130" s="14"/>
      <c r="G130" s="18">
        <f>[1]Fitting!$L130</f>
        <v>322.94750060867</v>
      </c>
      <c r="H130" s="13"/>
    </row>
    <row r="131" ht="15" customHeight="1" spans="1:8">
      <c r="A131" s="11">
        <f>[1]Fitting!A131</f>
        <v>0</v>
      </c>
      <c r="B131" s="16" t="str">
        <f>[1]Fitting!$B131</f>
        <v>114ST06-08</v>
      </c>
      <c r="C131" s="20" t="s">
        <v>776</v>
      </c>
      <c r="D131" s="16" t="str">
        <f>[1]Fitting!$D131</f>
        <v>1/4X1/4X3/8   Tee</v>
      </c>
      <c r="E131" s="14">
        <f>[1]Fitting!$E131</f>
        <v>12.5</v>
      </c>
      <c r="F131" s="14"/>
      <c r="G131" s="18">
        <f>[1]Fitting!$L131</f>
        <v>3.79734375236624</v>
      </c>
      <c r="H131" s="13"/>
    </row>
    <row r="132" ht="15" customHeight="1" spans="1:8">
      <c r="A132" s="11">
        <f>[1]Fitting!A132</f>
        <v>0</v>
      </c>
      <c r="B132" s="16" t="str">
        <f>[1]Fitting!$B132</f>
        <v>114ST10-12</v>
      </c>
      <c r="C132" s="17"/>
      <c r="D132" s="16" t="str">
        <f>[1]Fitting!$D132</f>
        <v>3/8X3/8X1/2   Tee</v>
      </c>
      <c r="E132" s="14">
        <f>[1]Fitting!$E132</f>
        <v>20</v>
      </c>
      <c r="F132" s="14"/>
      <c r="G132" s="18">
        <f>[1]Fitting!$L132</f>
        <v>4.54715823906229</v>
      </c>
      <c r="H132" s="13"/>
    </row>
    <row r="133" ht="15" customHeight="1" spans="1:8">
      <c r="A133" s="11" t="str">
        <f>[1]Fitting!A133</f>
        <v>FI092</v>
      </c>
      <c r="B133" s="16" t="str">
        <f>[1]Fitting!$B133</f>
        <v>113ST10-06</v>
      </c>
      <c r="C133" s="17"/>
      <c r="D133" s="16" t="str">
        <f>[1]Fitting!$D133</f>
        <v>3/8X3/8X1/4   Tee</v>
      </c>
      <c r="E133" s="14">
        <f>[1]Fitting!$E133</f>
        <v>10</v>
      </c>
      <c r="F133" s="14"/>
      <c r="G133" s="18">
        <f>[1]Fitting!$L133</f>
        <v>3.3596837944664</v>
      </c>
      <c r="H133" s="13"/>
    </row>
    <row r="134" ht="15" customHeight="1" spans="1:8">
      <c r="A134" s="11" t="str">
        <f>[1]Fitting!A134</f>
        <v>FI093</v>
      </c>
      <c r="B134" s="16" t="str">
        <f>[1]Fitting!$B134</f>
        <v>113ST12-10</v>
      </c>
      <c r="C134" s="17"/>
      <c r="D134" s="16" t="str">
        <f>[1]Fitting!$D134</f>
        <v>1/2X1/2X3/8   Tee</v>
      </c>
      <c r="E134" s="14">
        <f>[1]Fitting!$E134</f>
        <v>19</v>
      </c>
      <c r="F134" s="14"/>
      <c r="G134" s="18">
        <f>[1]Fitting!$L134</f>
        <v>3.84110974815622</v>
      </c>
      <c r="H134" s="13"/>
    </row>
    <row r="135" ht="15" customHeight="1" spans="1:8">
      <c r="A135" s="11" t="str">
        <f>[1]Fitting!A135</f>
        <v>FI094</v>
      </c>
      <c r="B135" s="16" t="str">
        <f>[1]Fitting!$B135</f>
        <v>113ST12-06</v>
      </c>
      <c r="C135" s="17"/>
      <c r="D135" s="16" t="str">
        <f>[1]Fitting!$D135</f>
        <v>1/2X1/2X1/4   Tee</v>
      </c>
      <c r="E135" s="14">
        <f>[1]Fitting!$E135</f>
        <v>19</v>
      </c>
      <c r="F135" s="14"/>
      <c r="G135" s="18">
        <f>[1]Fitting!$L135</f>
        <v>4.13073766147229</v>
      </c>
      <c r="H135" s="13"/>
    </row>
    <row r="136" ht="15" customHeight="1" spans="1:8">
      <c r="A136" s="11" t="str">
        <f>[1]Fitting!A136</f>
        <v>FI095</v>
      </c>
      <c r="B136" s="16" t="str">
        <f>[1]Fitting!$B136</f>
        <v>113ST16-12</v>
      </c>
      <c r="C136" s="17"/>
      <c r="D136" s="16" t="str">
        <f>[1]Fitting!$D136</f>
        <v>5/8X5/8X1/2   Tee</v>
      </c>
      <c r="E136" s="14">
        <f>[1]Fitting!$E136</f>
        <v>22</v>
      </c>
      <c r="F136" s="14"/>
      <c r="G136" s="18">
        <f>[1]Fitting!$L136</f>
        <v>4.00137052685778</v>
      </c>
      <c r="H136" s="13"/>
    </row>
    <row r="137" ht="15" customHeight="1" spans="1:8">
      <c r="A137" s="11" t="str">
        <f>[1]Fitting!A137</f>
        <v>FI096</v>
      </c>
      <c r="B137" s="16" t="str">
        <f>[1]Fitting!$B137</f>
        <v>113ST16-10</v>
      </c>
      <c r="C137" s="17"/>
      <c r="D137" s="16" t="str">
        <f>[1]Fitting!$D137</f>
        <v>5/8X5/8X3/8   Tee</v>
      </c>
      <c r="E137" s="14">
        <f>[1]Fitting!$E137</f>
        <v>22</v>
      </c>
      <c r="F137" s="14"/>
      <c r="G137" s="18">
        <f>[1]Fitting!$L137</f>
        <v>4.09791316462981</v>
      </c>
      <c r="H137" s="13"/>
    </row>
    <row r="138" ht="15" customHeight="1" spans="1:8">
      <c r="A138" s="11" t="str">
        <f>[1]Fitting!A138</f>
        <v>FI097</v>
      </c>
      <c r="B138" s="16" t="str">
        <f>[1]Fitting!$B138</f>
        <v>113ST19-16</v>
      </c>
      <c r="C138" s="17"/>
      <c r="D138" s="16" t="str">
        <f>[1]Fitting!$D138</f>
        <v>3/4X3/4X5/8   Tee</v>
      </c>
      <c r="E138" s="14">
        <f>[1]Fitting!$E138</f>
        <v>40</v>
      </c>
      <c r="F138" s="14"/>
      <c r="G138" s="18">
        <f>[1]Fitting!$L138</f>
        <v>6.77729317159602</v>
      </c>
      <c r="H138" s="13"/>
    </row>
    <row r="139" ht="15" customHeight="1" spans="1:8">
      <c r="A139" s="11" t="str">
        <f>[1]Fitting!A139</f>
        <v>FI098</v>
      </c>
      <c r="B139" s="16" t="str">
        <f>[1]Fitting!$B139</f>
        <v>113ST19-12</v>
      </c>
      <c r="C139" s="17"/>
      <c r="D139" s="16" t="str">
        <f>[1]Fitting!$D139</f>
        <v>3/4X3/4X1/2   Tee</v>
      </c>
      <c r="E139" s="14">
        <f>[1]Fitting!$E139</f>
        <v>40</v>
      </c>
      <c r="F139" s="14"/>
      <c r="G139" s="18">
        <f>[1]Fitting!$L139</f>
        <v>6.77729317159602</v>
      </c>
      <c r="H139" s="13"/>
    </row>
    <row r="140" ht="15" customHeight="1" spans="1:8">
      <c r="A140" s="11" t="str">
        <f>[1]Fitting!A140</f>
        <v>FI099</v>
      </c>
      <c r="B140" s="16" t="str">
        <f>[1]Fitting!$B140</f>
        <v>113ST22-19</v>
      </c>
      <c r="C140" s="17"/>
      <c r="D140" s="16" t="str">
        <f>[1]Fitting!$D140</f>
        <v>7/8X7/8X3/4   Tee</v>
      </c>
      <c r="E140" s="14">
        <f>[1]Fitting!$E140</f>
        <v>60</v>
      </c>
      <c r="F140" s="14"/>
      <c r="G140" s="18">
        <f>[1]Fitting!$L140</f>
        <v>9.6349552496479</v>
      </c>
      <c r="H140" s="13"/>
    </row>
    <row r="141" ht="15" customHeight="1" spans="1:8">
      <c r="A141" s="11" t="str">
        <f>[1]Fitting!A141</f>
        <v>FI100</v>
      </c>
      <c r="B141" s="16" t="str">
        <f>[1]Fitting!$B141</f>
        <v>113ST22-16</v>
      </c>
      <c r="C141" s="17"/>
      <c r="D141" s="16" t="str">
        <f>[1]Fitting!$D141</f>
        <v>7/8X7/8X5/8   Tee</v>
      </c>
      <c r="E141" s="14">
        <f>[1]Fitting!$E141</f>
        <v>60</v>
      </c>
      <c r="F141" s="14"/>
      <c r="G141" s="18">
        <f>[1]Fitting!$L141</f>
        <v>9.6349552496479</v>
      </c>
      <c r="H141" s="13"/>
    </row>
    <row r="142" ht="15" customHeight="1" spans="1:8">
      <c r="A142" s="11" t="str">
        <f>[1]Fitting!A142</f>
        <v>FI101</v>
      </c>
      <c r="B142" s="16" t="str">
        <f>[1]Fitting!$B142</f>
        <v>113ST22-12</v>
      </c>
      <c r="C142" s="17"/>
      <c r="D142" s="16" t="str">
        <f>[1]Fitting!$D142</f>
        <v>7/8X7/8X1/2   Tee</v>
      </c>
      <c r="E142" s="14">
        <f>[1]Fitting!$E142</f>
        <v>52</v>
      </c>
      <c r="F142" s="14"/>
      <c r="G142" s="18">
        <f>[1]Fitting!$L142</f>
        <v>9.10332712431663</v>
      </c>
      <c r="H142" s="13"/>
    </row>
    <row r="143" ht="15" customHeight="1" spans="1:8">
      <c r="A143" s="11" t="str">
        <f>[1]Fitting!A143</f>
        <v>FI102</v>
      </c>
      <c r="B143" s="16" t="str">
        <f>[1]Fitting!$B143</f>
        <v>113ST28-22</v>
      </c>
      <c r="C143" s="17"/>
      <c r="D143" s="16" t="str">
        <f>[1]Fitting!$D143</f>
        <v>1-1/8X1-1/8X7/8   Tee</v>
      </c>
      <c r="E143" s="14">
        <f>[1]Fitting!$E143</f>
        <v>120</v>
      </c>
      <c r="F143" s="14"/>
      <c r="G143" s="18">
        <f>[1]Fitting!$L143</f>
        <v>16.2780789092633</v>
      </c>
      <c r="H143" s="13"/>
    </row>
    <row r="144" ht="15" customHeight="1" spans="1:8">
      <c r="A144" s="11" t="str">
        <f>[1]Fitting!A144</f>
        <v>FI103</v>
      </c>
      <c r="B144" s="16" t="str">
        <f>[1]Fitting!$B144</f>
        <v>113ST28-19</v>
      </c>
      <c r="C144" s="17"/>
      <c r="D144" s="16" t="str">
        <f>[1]Fitting!$D144</f>
        <v>1-1/8X1-1/8X3/4   Tee</v>
      </c>
      <c r="E144" s="14">
        <f>[1]Fitting!$E144</f>
        <v>115</v>
      </c>
      <c r="F144" s="14"/>
      <c r="G144" s="18">
        <f>[1]Fitting!$L144</f>
        <v>15.8097233434565</v>
      </c>
      <c r="H144" s="13"/>
    </row>
    <row r="145" ht="15" customHeight="1" spans="1:8">
      <c r="A145" s="11">
        <f>[1]Fitting!A145</f>
        <v>0</v>
      </c>
      <c r="B145" s="16" t="str">
        <f>[1]Fitting!$B145</f>
        <v>113ST28-16</v>
      </c>
      <c r="C145" s="17"/>
      <c r="D145" s="16" t="str">
        <f>[1]Fitting!$D145</f>
        <v>1-1/8X1-1/8X5/8   Tee</v>
      </c>
      <c r="E145" s="14">
        <f>[1]Fitting!$E145</f>
        <v>105</v>
      </c>
      <c r="F145" s="14"/>
      <c r="G145" s="18">
        <f>[1]Fitting!$L145</f>
        <v>15.439395686772</v>
      </c>
      <c r="H145" s="13"/>
    </row>
    <row r="146" ht="15" customHeight="1" spans="1:8">
      <c r="A146" s="11" t="str">
        <f>[1]Fitting!A146</f>
        <v>FI105</v>
      </c>
      <c r="B146" s="16" t="str">
        <f>[1]Fitting!$B146</f>
        <v>113ST35-28</v>
      </c>
      <c r="C146" s="17"/>
      <c r="D146" s="16" t="str">
        <f>[1]Fitting!$D146</f>
        <v>1-3/8X1-3/8X1-1/8   Tee</v>
      </c>
      <c r="E146" s="14">
        <f>[1]Fitting!$E146</f>
        <v>155</v>
      </c>
      <c r="F146" s="14"/>
      <c r="G146" s="18">
        <f>[1]Fitting!$L146</f>
        <v>22.2795653455324</v>
      </c>
      <c r="H146" s="13"/>
    </row>
    <row r="147" ht="15" customHeight="1" spans="1:8">
      <c r="A147" s="11">
        <f>[1]Fitting!A147</f>
        <v>0</v>
      </c>
      <c r="B147" s="16" t="str">
        <f>[1]Fitting!$B147</f>
        <v>113ST35-22</v>
      </c>
      <c r="C147" s="17"/>
      <c r="D147" s="16" t="str">
        <f>[1]Fitting!$D147</f>
        <v>1-3/8X1-3/8X7/8   Tee</v>
      </c>
      <c r="E147" s="14">
        <f>[1]Fitting!$E147</f>
        <v>155</v>
      </c>
      <c r="F147" s="14"/>
      <c r="G147" s="18">
        <f>[1]Fitting!$L147</f>
        <v>22.2795653455324</v>
      </c>
      <c r="H147" s="13"/>
    </row>
    <row r="148" ht="15" customHeight="1" spans="1:8">
      <c r="A148" s="11" t="str">
        <f>[1]Fitting!A148</f>
        <v>FI107</v>
      </c>
      <c r="B148" s="16" t="str">
        <f>[1]Fitting!$B148</f>
        <v>113ST42-35</v>
      </c>
      <c r="C148" s="17"/>
      <c r="D148" s="16" t="str">
        <f>[1]Fitting!$D148</f>
        <v>1-5/8X1-5/8X1-3/8   Tee</v>
      </c>
      <c r="E148" s="14">
        <f>[1]Fitting!$E148</f>
        <v>265</v>
      </c>
      <c r="F148" s="14"/>
      <c r="G148" s="18">
        <f>[1]Fitting!$L148</f>
        <v>37.2124835018388</v>
      </c>
      <c r="H148" s="13"/>
    </row>
    <row r="149" ht="15" customHeight="1" spans="1:8">
      <c r="A149" s="11">
        <f>[1]Fitting!A149</f>
        <v>0</v>
      </c>
      <c r="B149" s="16" t="str">
        <f>[1]Fitting!$B149</f>
        <v>113ST42-28</v>
      </c>
      <c r="C149" s="17"/>
      <c r="D149" s="16" t="str">
        <f>[1]Fitting!$D149</f>
        <v>1-5/8X1-5/8X1-1/8   Tee</v>
      </c>
      <c r="E149" s="14">
        <f>[1]Fitting!$E149</f>
        <v>255</v>
      </c>
      <c r="F149" s="14"/>
      <c r="G149" s="18">
        <f>[1]Fitting!$L149</f>
        <v>36.2757723702251</v>
      </c>
      <c r="H149" s="13"/>
    </row>
    <row r="150" ht="15" customHeight="1" spans="1:8">
      <c r="A150" s="11">
        <f>[1]Fitting!A150</f>
        <v>0</v>
      </c>
      <c r="B150" s="16" t="str">
        <f>[1]Fitting!$B150</f>
        <v>113ST42-22</v>
      </c>
      <c r="C150" s="17"/>
      <c r="D150" s="16" t="str">
        <f>[1]Fitting!$D150</f>
        <v>1-5/8X1-5/8X7/8   Tee</v>
      </c>
      <c r="E150" s="14">
        <f>[1]Fitting!$E150</f>
        <v>225</v>
      </c>
      <c r="F150" s="14"/>
      <c r="G150" s="18">
        <f>[1]Fitting!$L150</f>
        <v>35.4942720947219</v>
      </c>
      <c r="H150" s="13"/>
    </row>
    <row r="151" ht="15" customHeight="1" spans="1:8">
      <c r="A151" s="11" t="str">
        <f>[1]Fitting!A151</f>
        <v>FI110</v>
      </c>
      <c r="B151" s="16" t="str">
        <f>[1]Fitting!$B151</f>
        <v>113ST54-42</v>
      </c>
      <c r="C151" s="17"/>
      <c r="D151" s="16" t="str">
        <f>[1]Fitting!$D151</f>
        <v>2-1/8X2-1/8X1-5/8   Tee</v>
      </c>
      <c r="E151" s="14">
        <f>[1]Fitting!$E151</f>
        <v>460</v>
      </c>
      <c r="F151" s="14"/>
      <c r="G151" s="18">
        <f>[1]Fitting!$L151</f>
        <v>71.4078858006894</v>
      </c>
      <c r="H151" s="13"/>
    </row>
    <row r="152" ht="15" customHeight="1" spans="1:8">
      <c r="A152" s="11" t="str">
        <f>[1]Fitting!A152</f>
        <v>FI111</v>
      </c>
      <c r="B152" s="16" t="str">
        <f>[1]Fitting!$B152</f>
        <v>113ST54-35</v>
      </c>
      <c r="C152" s="17"/>
      <c r="D152" s="16" t="str">
        <f>[1]Fitting!$D152</f>
        <v>2-1/8X2-1/8X1-3/8   Tee</v>
      </c>
      <c r="E152" s="14">
        <f>[1]Fitting!$E152</f>
        <v>425</v>
      </c>
      <c r="F152" s="14"/>
      <c r="G152" s="18">
        <f>[1]Fitting!$L152</f>
        <v>68.1293968400415</v>
      </c>
      <c r="H152" s="13"/>
    </row>
    <row r="153" ht="15" customHeight="1" spans="1:8">
      <c r="A153" s="11">
        <f>[1]Fitting!A153</f>
        <v>0</v>
      </c>
      <c r="B153" s="16" t="str">
        <f>[1]Fitting!$B153</f>
        <v>113ST54-28</v>
      </c>
      <c r="C153" s="17"/>
      <c r="D153" s="16" t="str">
        <f>[1]Fitting!$D153</f>
        <v>2-1/8X2-1/8X1-1/8   Tee</v>
      </c>
      <c r="E153" s="14">
        <f>[1]Fitting!$E153</f>
        <v>410</v>
      </c>
      <c r="F153" s="14"/>
      <c r="G153" s="18">
        <f>[1]Fitting!$L153</f>
        <v>68.5160624815797</v>
      </c>
      <c r="H153" s="13"/>
    </row>
    <row r="154" ht="15" customHeight="1" spans="1:8">
      <c r="A154" s="11">
        <f>[1]Fitting!A154</f>
        <v>0</v>
      </c>
      <c r="B154" s="16" t="str">
        <f>[1]Fitting!$B154</f>
        <v>113ST67-54</v>
      </c>
      <c r="C154" s="17"/>
      <c r="D154" s="16" t="str">
        <f>[1]Fitting!$D154</f>
        <v>2-5/8X2-5/8X2-1/8   Tee</v>
      </c>
      <c r="E154" s="14">
        <f>[1]Fitting!$E154</f>
        <v>720</v>
      </c>
      <c r="F154" s="14"/>
      <c r="G154" s="18">
        <f>[1]Fitting!$L154</f>
        <v>121.015453811556</v>
      </c>
      <c r="H154" s="13"/>
    </row>
    <row r="155" ht="15" customHeight="1" spans="1:8">
      <c r="A155" s="11">
        <f>[1]Fitting!A155</f>
        <v>0</v>
      </c>
      <c r="B155" s="16" t="str">
        <f>[1]Fitting!$B155</f>
        <v>113ST67-42</v>
      </c>
      <c r="C155" s="17"/>
      <c r="D155" s="16" t="str">
        <f>[1]Fitting!$D155</f>
        <v>2-5/8X2-5/8X1-5/8   Tee</v>
      </c>
      <c r="E155" s="14">
        <f>[1]Fitting!$E155</f>
        <v>750</v>
      </c>
      <c r="F155" s="14"/>
      <c r="G155" s="18">
        <f>[1]Fitting!$L155</f>
        <v>123.351785645639</v>
      </c>
      <c r="H155" s="13"/>
    </row>
    <row r="156" ht="15" customHeight="1" spans="1:8">
      <c r="A156" s="11">
        <f>[1]Fitting!A156</f>
        <v>0</v>
      </c>
      <c r="B156" s="16" t="str">
        <f>[1]Fitting!$B156</f>
        <v>113ST67-35</v>
      </c>
      <c r="C156" s="17"/>
      <c r="D156" s="16" t="str">
        <f>[1]Fitting!$D156</f>
        <v>2-5/8X2-5/8X1-3/8   Tee</v>
      </c>
      <c r="E156" s="14">
        <f>[1]Fitting!$E156</f>
        <v>750</v>
      </c>
      <c r="F156" s="14"/>
      <c r="G156" s="18">
        <f>[1]Fitting!$L156</f>
        <v>123.351785645639</v>
      </c>
      <c r="H156" s="13"/>
    </row>
    <row r="157" ht="15" customHeight="1" spans="1:8">
      <c r="A157" s="11">
        <f>[1]Fitting!A157</f>
        <v>0</v>
      </c>
      <c r="B157" s="16" t="str">
        <f>[1]Fitting!$B157</f>
        <v>113ST80-67</v>
      </c>
      <c r="C157" s="17"/>
      <c r="D157" s="16" t="str">
        <f>[1]Fitting!$D157</f>
        <v>3-1/8X3-1/8X2-5/8   Tee</v>
      </c>
      <c r="E157" s="14">
        <f>[1]Fitting!$E157</f>
        <v>1350</v>
      </c>
      <c r="F157" s="14"/>
      <c r="G157" s="18">
        <f>[1]Fitting!$L157</f>
        <v>194.258639910814</v>
      </c>
      <c r="H157" s="13"/>
    </row>
    <row r="158" ht="15" customHeight="1" spans="1:8">
      <c r="A158" s="11">
        <f>[1]Fitting!A158</f>
        <v>0</v>
      </c>
      <c r="B158" s="16" t="str">
        <f>[1]Fitting!$B158</f>
        <v>113ST80-54</v>
      </c>
      <c r="C158" s="17"/>
      <c r="D158" s="16" t="str">
        <f>[1]Fitting!$D158</f>
        <v>3-1/8X3-1/8X2-1/8   Tee</v>
      </c>
      <c r="E158" s="14">
        <f>[1]Fitting!$E158</f>
        <v>1350</v>
      </c>
      <c r="F158" s="14"/>
      <c r="G158" s="18">
        <f>[1]Fitting!$L158</f>
        <v>194.258639910814</v>
      </c>
      <c r="H158" s="13"/>
    </row>
    <row r="159" ht="15" customHeight="1" spans="1:8">
      <c r="A159" s="11" t="str">
        <f>[1]Fitting!A159</f>
        <v>FI117.1</v>
      </c>
      <c r="B159" s="16" t="str">
        <f>[1]Fitting!$B159</f>
        <v>1115-04</v>
      </c>
      <c r="C159" s="14" t="s">
        <v>777</v>
      </c>
      <c r="D159" s="16" t="str">
        <f>[1]Fitting!$D159</f>
        <v>1/4   Tube Strape</v>
      </c>
      <c r="E159" s="14">
        <f>[1]Fitting!$E159</f>
        <v>3.5</v>
      </c>
      <c r="F159" s="14"/>
      <c r="G159" s="18">
        <f>[1]Fitting!$L159</f>
        <v>0.780193236714976</v>
      </c>
      <c r="H159" s="21"/>
    </row>
    <row r="160" ht="15" customHeight="1" spans="1:8">
      <c r="A160" s="11" t="str">
        <f>[1]Fitting!A160</f>
        <v>FI117.2</v>
      </c>
      <c r="B160" s="16" t="str">
        <f>[1]Fitting!$B160</f>
        <v>1115-06</v>
      </c>
      <c r="C160" s="14"/>
      <c r="D160" s="16" t="str">
        <f>[1]Fitting!$D160</f>
        <v>3/8   Tube Strape</v>
      </c>
      <c r="E160" s="14">
        <f>[1]Fitting!$E160</f>
        <v>4</v>
      </c>
      <c r="F160" s="14"/>
      <c r="G160" s="18">
        <f>[1]Fitting!$L160</f>
        <v>0.911877394636015</v>
      </c>
      <c r="H160" s="22"/>
    </row>
    <row r="161" ht="15" customHeight="1" spans="1:8">
      <c r="A161" s="11" t="str">
        <f>[1]Fitting!A161</f>
        <v>FI117.3</v>
      </c>
      <c r="B161" s="16" t="str">
        <f>[1]Fitting!$B161</f>
        <v>1115-08</v>
      </c>
      <c r="C161" s="14"/>
      <c r="D161" s="16" t="str">
        <f>[1]Fitting!$D161</f>
        <v>1/2   Tube Strape</v>
      </c>
      <c r="E161" s="14">
        <f>[1]Fitting!$E161</f>
        <v>4.5</v>
      </c>
      <c r="F161" s="14"/>
      <c r="G161" s="18">
        <f>[1]Fitting!$L161</f>
        <v>1.00108279193736</v>
      </c>
      <c r="H161" s="22"/>
    </row>
    <row r="162" ht="15" customHeight="1" spans="1:8">
      <c r="A162" s="11" t="str">
        <f>[1]Fitting!A162</f>
        <v>FI117.4</v>
      </c>
      <c r="B162" s="16" t="str">
        <f>[1]Fitting!$B162</f>
        <v>1115-10</v>
      </c>
      <c r="C162" s="14"/>
      <c r="D162" s="16" t="str">
        <f>[1]Fitting!$D162</f>
        <v>5/8   Tube Strape</v>
      </c>
      <c r="E162" s="14">
        <f>[1]Fitting!$E162</f>
        <v>5.5</v>
      </c>
      <c r="F162" s="14"/>
      <c r="G162" s="18">
        <f>[1]Fitting!$L162</f>
        <v>1.12285523904714</v>
      </c>
      <c r="H162" s="22"/>
    </row>
    <row r="163" ht="15" customHeight="1" spans="1:8">
      <c r="A163" s="11" t="str">
        <f>[1]Fitting!A163</f>
        <v>FI117.5</v>
      </c>
      <c r="B163" s="16" t="str">
        <f>[1]Fitting!$B163</f>
        <v>1115-12</v>
      </c>
      <c r="C163" s="14"/>
      <c r="D163" s="16" t="str">
        <f>[1]Fitting!$D163</f>
        <v>3/4   Tube Strape</v>
      </c>
      <c r="E163" s="14">
        <f>[1]Fitting!$E163</f>
        <v>6</v>
      </c>
      <c r="F163" s="14"/>
      <c r="G163" s="18">
        <f>[1]Fitting!$L163</f>
        <v>1.22622022322172</v>
      </c>
      <c r="H163" s="22"/>
    </row>
    <row r="164" ht="15" customHeight="1" spans="1:8">
      <c r="A164" s="11" t="str">
        <f>[1]Fitting!A164</f>
        <v>FI117.6</v>
      </c>
      <c r="B164" s="16" t="str">
        <f>[1]Fitting!$B164</f>
        <v>1115-14</v>
      </c>
      <c r="C164" s="14"/>
      <c r="D164" s="16" t="str">
        <f>[1]Fitting!$D164</f>
        <v>7/8   Tube Strape</v>
      </c>
      <c r="E164" s="14">
        <f>[1]Fitting!$E164</f>
        <v>7</v>
      </c>
      <c r="F164" s="14"/>
      <c r="G164" s="18">
        <f>[1]Fitting!$L164</f>
        <v>1.4895885390638</v>
      </c>
      <c r="H164" s="22"/>
    </row>
    <row r="165" ht="15" customHeight="1" spans="1:8">
      <c r="A165" s="11" t="str">
        <f>[1]Fitting!A165</f>
        <v>FI117.7</v>
      </c>
      <c r="B165" s="16" t="str">
        <f>[1]Fitting!$B165</f>
        <v>1115-18</v>
      </c>
      <c r="C165" s="14"/>
      <c r="D165" s="16" t="str">
        <f>[1]Fitting!$D165</f>
        <v>1-1/8   Tube Strape</v>
      </c>
      <c r="E165" s="14">
        <f>[1]Fitting!$E165</f>
        <v>9</v>
      </c>
      <c r="F165" s="14"/>
      <c r="G165" s="18">
        <f>[1]Fitting!$L165</f>
        <v>1.80393136764951</v>
      </c>
      <c r="H165" s="22"/>
    </row>
    <row r="166" ht="15" customHeight="1" spans="1:8">
      <c r="A166" s="11" t="str">
        <f>[1]Fitting!A166</f>
        <v>FI117.8</v>
      </c>
      <c r="B166" s="16" t="str">
        <f>[1]Fitting!$B166</f>
        <v>1115-22</v>
      </c>
      <c r="C166" s="14"/>
      <c r="D166" s="16" t="str">
        <f>[1]Fitting!$D166</f>
        <v>1-3/8   Tube Strape</v>
      </c>
      <c r="E166" s="14">
        <f>[1]Fitting!$E166</f>
        <v>10</v>
      </c>
      <c r="F166" s="14"/>
      <c r="G166" s="18">
        <f>[1]Fitting!$L166</f>
        <v>2.18057637847743</v>
      </c>
      <c r="H166" s="22"/>
    </row>
    <row r="167" ht="15" customHeight="1" spans="1:8">
      <c r="A167" s="11" t="str">
        <f>[1]Fitting!A167</f>
        <v>FI117.9</v>
      </c>
      <c r="B167" s="16" t="str">
        <f>[1]Fitting!$B167</f>
        <v>1115-26</v>
      </c>
      <c r="C167" s="14"/>
      <c r="D167" s="16" t="str">
        <f>[1]Fitting!$D167</f>
        <v>1-5/8   Tube Strape</v>
      </c>
      <c r="E167" s="14">
        <f>[1]Fitting!$E167</f>
        <v>12</v>
      </c>
      <c r="F167" s="14"/>
      <c r="G167" s="18">
        <f>[1]Fitting!$L167</f>
        <v>2.59403631517575</v>
      </c>
      <c r="H167" s="22"/>
    </row>
    <row r="168" ht="15" customHeight="1" spans="1:8">
      <c r="A168" s="11" t="str">
        <f>[1]Fitting!A168</f>
        <v>FI117.10</v>
      </c>
      <c r="B168" s="16" t="str">
        <f>[1]Fitting!$B168</f>
        <v>1115-34</v>
      </c>
      <c r="C168" s="14"/>
      <c r="D168" s="16" t="str">
        <f>[1]Fitting!$D168</f>
        <v>2-1/8   Tube Strape</v>
      </c>
      <c r="E168" s="14">
        <f>[1]Fitting!$E168</f>
        <v>14.5</v>
      </c>
      <c r="F168" s="14"/>
      <c r="G168" s="18">
        <f>[1]Fitting!$L168</f>
        <v>3.11086123604864</v>
      </c>
      <c r="H168" s="23"/>
    </row>
    <row r="169" ht="15" customHeight="1" spans="1:8">
      <c r="A169" s="11" t="str">
        <f>[1]Fitting!A169</f>
        <v>FI117.11</v>
      </c>
      <c r="B169" s="16" t="str">
        <f>[1]Fitting!$B169</f>
        <v>137CP13A</v>
      </c>
      <c r="C169" s="24" t="s">
        <v>778</v>
      </c>
      <c r="D169" s="16" t="str">
        <f>[1]Fitting!$D169</f>
        <v>CAP1/2 (L=12mm)</v>
      </c>
      <c r="E169" s="14">
        <f>[1]Fitting!$E169</f>
        <v>4</v>
      </c>
      <c r="F169" s="14"/>
      <c r="G169" s="18">
        <f>[1]Fitting!$L169</f>
        <v>1.11485507246377</v>
      </c>
      <c r="H169" s="22"/>
    </row>
    <row r="170" ht="15" customHeight="1" spans="1:8">
      <c r="A170" s="11" t="str">
        <f>[1]Fitting!A170</f>
        <v>FI117.12</v>
      </c>
      <c r="B170" s="16" t="str">
        <f>[1]Fitting!$B170</f>
        <v>137CP16A</v>
      </c>
      <c r="C170" s="25"/>
      <c r="D170" s="16" t="str">
        <f>[1]Fitting!$D170</f>
        <v>CAP5/8 (L=14mm)</v>
      </c>
      <c r="E170" s="14">
        <f>[1]Fitting!$E170</f>
        <v>7</v>
      </c>
      <c r="F170" s="14"/>
      <c r="G170" s="18">
        <f>[1]Fitting!$L170</f>
        <v>1.46594202898551</v>
      </c>
      <c r="H170" s="22"/>
    </row>
    <row r="171" ht="15" customHeight="1" spans="1:8">
      <c r="A171" s="11" t="str">
        <f>[1]Fitting!A171</f>
        <v>FI117.13</v>
      </c>
      <c r="B171" s="16" t="str">
        <f>[1]Fitting!$B171</f>
        <v>137CP19A</v>
      </c>
      <c r="C171" s="25"/>
      <c r="D171" s="16" t="str">
        <f>[1]Fitting!$D171</f>
        <v>CAP3/4 (L=16mm)</v>
      </c>
      <c r="E171" s="14">
        <f>[1]Fitting!$E171</f>
        <v>12</v>
      </c>
      <c r="F171" s="14"/>
      <c r="G171" s="18">
        <f>[1]Fitting!$L171</f>
        <v>2.43605072463768</v>
      </c>
      <c r="H171" s="22"/>
    </row>
    <row r="172" ht="15" customHeight="1" spans="1:8">
      <c r="A172" s="11" t="str">
        <f>[1]Fitting!A172</f>
        <v>FI121</v>
      </c>
      <c r="B172" s="16" t="str">
        <f>[1]Fitting!$B172</f>
        <v>137CP22A</v>
      </c>
      <c r="C172" s="25"/>
      <c r="D172" s="16" t="str">
        <f>[1]Fitting!$D172</f>
        <v>CAP7/8 (L=6mm)</v>
      </c>
      <c r="E172" s="14">
        <f>[1]Fitting!$E172</f>
        <v>0</v>
      </c>
      <c r="F172" s="14"/>
      <c r="G172" s="18">
        <f>[1]Fitting!$L172</f>
        <v>3.0643115942029</v>
      </c>
      <c r="H172" s="22"/>
    </row>
    <row r="173" ht="15" customHeight="1" spans="1:8">
      <c r="A173" s="11" t="str">
        <f>[1]Fitting!A173</f>
        <v>FI122</v>
      </c>
      <c r="B173" s="16" t="str">
        <f>[1]Fitting!$B173</f>
        <v>137CP28A</v>
      </c>
      <c r="C173" s="25"/>
      <c r="D173" s="16" t="str">
        <f>[1]Fitting!$D173</f>
        <v>CAP1 1/8 (L=6mm)</v>
      </c>
      <c r="E173" s="14">
        <f>[1]Fitting!$E173</f>
        <v>0</v>
      </c>
      <c r="F173" s="14"/>
      <c r="G173" s="18">
        <f>[1]Fitting!$L173</f>
        <v>6.51358695652174</v>
      </c>
      <c r="H173" s="22"/>
    </row>
    <row r="174" ht="15" customHeight="1" spans="1:8">
      <c r="A174" s="11" t="str">
        <f>[1]Fitting!A174</f>
        <v>FI123</v>
      </c>
      <c r="B174" s="16" t="str">
        <f>[1]Fitting!$B174</f>
        <v>137CP35A</v>
      </c>
      <c r="C174" s="25"/>
      <c r="D174" s="16" t="str">
        <f>[1]Fitting!$D174</f>
        <v>CAP1 3/8 (L=6mm)</v>
      </c>
      <c r="E174" s="14">
        <f>[1]Fitting!$E174</f>
        <v>0</v>
      </c>
      <c r="F174" s="14"/>
      <c r="G174" s="18">
        <f>[1]Fitting!$L174</f>
        <v>7.39367335562988</v>
      </c>
      <c r="H174" s="22"/>
    </row>
    <row r="175" ht="15" customHeight="1" spans="1:8">
      <c r="A175" s="11" t="str">
        <f>[1]Fitting!A175</f>
        <v>FI124</v>
      </c>
      <c r="B175" s="16" t="str">
        <f>[1]Fitting!$B175</f>
        <v>137CP42A</v>
      </c>
      <c r="C175" s="25"/>
      <c r="D175" s="16" t="str">
        <f>[1]Fitting!$D175</f>
        <v>CAP1 5/8 (L=6mm)</v>
      </c>
      <c r="E175" s="14">
        <f>[1]Fitting!$E175</f>
        <v>0</v>
      </c>
      <c r="F175" s="14"/>
      <c r="G175" s="18">
        <f>[1]Fitting!$L175</f>
        <v>10.0232720178372</v>
      </c>
      <c r="H175" s="22"/>
    </row>
    <row r="176" ht="15" customHeight="1" spans="1:8">
      <c r="A176" s="11" t="str">
        <f>[1]Fitting!A176</f>
        <v>FI125</v>
      </c>
      <c r="B176" s="16" t="str">
        <f>[1]Fitting!$B176</f>
        <v>137CP54A</v>
      </c>
      <c r="C176" s="25"/>
      <c r="D176" s="16" t="str">
        <f>[1]Fitting!$D176</f>
        <v>CAP2 1/8 (L=13mm)</v>
      </c>
      <c r="E176" s="14">
        <f>[1]Fitting!$E176</f>
        <v>0</v>
      </c>
      <c r="F176" s="14"/>
      <c r="G176" s="18">
        <f>[1]Fitting!$L176</f>
        <v>19.3311036789298</v>
      </c>
      <c r="H176" s="22"/>
    </row>
    <row r="177" ht="15" customHeight="1" spans="1:8">
      <c r="A177" s="11" t="str">
        <f>[1]Fitting!A177</f>
        <v>FI126</v>
      </c>
      <c r="B177" s="16" t="str">
        <f>[1]Fitting!$B177</f>
        <v>137CP67A</v>
      </c>
      <c r="C177" s="25"/>
      <c r="D177" s="16" t="str">
        <f>[1]Fitting!$D177</f>
        <v>CAP2 5/8 (L=17mm)</v>
      </c>
      <c r="E177" s="14">
        <f>[1]Fitting!$E177</f>
        <v>0</v>
      </c>
      <c r="F177" s="14"/>
      <c r="G177" s="18">
        <f>[1]Fitting!$L177</f>
        <v>30.4417502787068</v>
      </c>
      <c r="H177" s="22"/>
    </row>
    <row r="178" ht="15" customHeight="1" spans="1:8">
      <c r="A178" s="11" t="str">
        <f>[1]Fitting!A178</f>
        <v>FI127</v>
      </c>
      <c r="B178" s="16" t="str">
        <f>[1]Fitting!$B178</f>
        <v>137CP80A</v>
      </c>
      <c r="C178" s="25"/>
      <c r="D178" s="16" t="str">
        <f>[1]Fitting!$D178</f>
        <v>CAP3 1/8 (L=20mm)</v>
      </c>
      <c r="E178" s="14">
        <f>[1]Fitting!$E178</f>
        <v>0</v>
      </c>
      <c r="F178" s="14"/>
      <c r="G178" s="18">
        <f>[1]Fitting!$L178</f>
        <v>46.2785674470457</v>
      </c>
      <c r="H178" s="22"/>
    </row>
    <row r="179" ht="15" customHeight="1" spans="1:8">
      <c r="A179" s="11" t="str">
        <f>[1]Fitting!A179</f>
        <v>FI127.1</v>
      </c>
      <c r="B179" s="16" t="str">
        <f>[1]Fitting!$B179</f>
        <v>137CP105A</v>
      </c>
      <c r="C179" s="26"/>
      <c r="D179" s="16" t="str">
        <f>[1]Fitting!$D179</f>
        <v>CAP4 1/8 (L=55mm)</v>
      </c>
      <c r="E179" s="14">
        <f>[1]Fitting!$E179</f>
        <v>570</v>
      </c>
      <c r="F179" s="14"/>
      <c r="G179" s="18">
        <f>[1]Fitting!$L179</f>
        <v>103.075529542921</v>
      </c>
      <c r="H179" s="22"/>
    </row>
    <row r="180" s="1" customFormat="1" ht="33" customHeight="1" spans="1:8">
      <c r="A180" s="11" t="str">
        <f>[1]Fitting!A180</f>
        <v>FI128</v>
      </c>
      <c r="B180" s="16" t="str">
        <f>[1]Fitting!$B180</f>
        <v>132FD35A</v>
      </c>
      <c r="C180" s="20" t="s">
        <v>779</v>
      </c>
      <c r="D180" s="16" t="str">
        <f>[1]Fitting!$D180</f>
        <v>1" STRAINER C/W SELIGAGEL 35GRAM</v>
      </c>
      <c r="E180" s="14" t="str">
        <f>[1]Fitting!$E180</f>
        <v>25mm*140mm        (1/4x1/8)</v>
      </c>
      <c r="F180" s="14"/>
      <c r="G180" s="18">
        <f>[1]Fitting!$L180</f>
        <v>7.33997584541063</v>
      </c>
      <c r="H180" s="21"/>
    </row>
    <row r="181" s="1" customFormat="1" ht="27.75" customHeight="1" spans="1:8">
      <c r="A181" s="11" t="str">
        <f>[1]Fitting!A181</f>
        <v>FI129</v>
      </c>
      <c r="B181" s="16">
        <f>[1]Fitting!$B181</f>
        <v>0</v>
      </c>
      <c r="C181" s="17"/>
      <c r="D181" s="16" t="str">
        <f>[1]Fitting!$D181</f>
        <v>3/4" STRAINER C/W SELIGAGEL 12GRAM</v>
      </c>
      <c r="E181" s="14" t="str">
        <f>[1]Fitting!$E181</f>
        <v>19mm*100mm (1/4x1/8)</v>
      </c>
      <c r="F181" s="14"/>
      <c r="G181" s="18">
        <f>[1]Fitting!$L181</f>
        <v>3.91963109354414</v>
      </c>
      <c r="H181" s="22"/>
    </row>
    <row r="182" s="1" customFormat="1" ht="36.75" customHeight="1" spans="1:8">
      <c r="A182" s="11" t="str">
        <f>[1]Fitting!A182</f>
        <v>FI130</v>
      </c>
      <c r="B182" s="16" t="str">
        <f>[1]Fitting!$B182</f>
        <v>131FT25F</v>
      </c>
      <c r="C182" s="17"/>
      <c r="D182" s="16" t="str">
        <f>[1]Fitting!$D182</f>
        <v>30mm STRAINER C/W SELIGAGEL 50GRAM</v>
      </c>
      <c r="E182" s="14" t="str">
        <f>[1]Fitting!$E182</f>
        <v>30x165mm          (1/4x1/8)</v>
      </c>
      <c r="F182" s="14"/>
      <c r="G182" s="18">
        <f>[1]Fitting!$L182</f>
        <v>9.61671941806874</v>
      </c>
      <c r="H182" s="22"/>
    </row>
    <row r="183" s="1" customFormat="1" ht="39.75" customHeight="1" spans="1:8">
      <c r="A183" s="11" t="str">
        <f>[1]Fitting!A183</f>
        <v>FI130.1</v>
      </c>
      <c r="B183" s="16">
        <f>[1]Fitting!$B183</f>
        <v>0</v>
      </c>
      <c r="C183" s="17"/>
      <c r="D183" s="16" t="str">
        <f>[1]Fitting!$D183</f>
        <v>30mm x 165mm STRAINER C/W SELIGAGEL 50GRAM (3/8"x3/8")</v>
      </c>
      <c r="E183" s="14" t="str">
        <f>[1]Fitting!$E183</f>
        <v>30x165mm          (3/8x3/8)</v>
      </c>
      <c r="F183" s="14"/>
      <c r="G183" s="18">
        <f>[1]Fitting!$L183</f>
        <v>9.61671941806874</v>
      </c>
      <c r="H183" s="22"/>
    </row>
    <row r="184" s="1" customFormat="1" ht="39.75" customHeight="1" spans="1:8">
      <c r="A184" s="11" t="str">
        <f>[1]Fitting!A184</f>
        <v>FI130.2</v>
      </c>
      <c r="B184" s="16">
        <f>[1]Fitting!$B184</f>
        <v>0</v>
      </c>
      <c r="C184" s="17"/>
      <c r="D184" s="16" t="str">
        <f>[1]Fitting!$D184</f>
        <v>1-1/8" COPPER STRAINER C/W SELIGAGEL 50G (1/8"x3/8")</v>
      </c>
      <c r="E184" s="14" t="str">
        <f>[1]Fitting!$E184</f>
        <v>30x165mm          (1/8x3/8)</v>
      </c>
      <c r="F184" s="14"/>
      <c r="G184" s="18">
        <f>[1]Fitting!$L184</f>
        <v>9.61671941806874</v>
      </c>
      <c r="H184" s="22"/>
    </row>
    <row r="185" s="1" customFormat="1" spans="1:8">
      <c r="A185" s="11" t="str">
        <f>[1]Fitting!A185</f>
        <v>FI131</v>
      </c>
      <c r="B185" s="16" t="str">
        <f>[1]Fitting!$B185</f>
        <v>YK 5/8*1/2*1/2</v>
      </c>
      <c r="C185" s="14" t="s">
        <v>780</v>
      </c>
      <c r="D185" s="16" t="str">
        <f>[1]Fitting!$D185</f>
        <v>YK 5/8*1/2*1/2</v>
      </c>
      <c r="E185" s="14">
        <f>[1]Fitting!$E185</f>
        <v>0</v>
      </c>
      <c r="F185" s="14"/>
      <c r="G185" s="18">
        <f>[1]Fitting!$L185</f>
        <v>9.34532733633183</v>
      </c>
      <c r="H185" s="21"/>
    </row>
    <row r="186" s="1" customFormat="1" spans="1:8">
      <c r="A186" s="11" t="str">
        <f>[1]Fitting!A186</f>
        <v>FI132</v>
      </c>
      <c r="B186" s="16" t="str">
        <f>[1]Fitting!$B186</f>
        <v>YK 5/8*5/8*5/8</v>
      </c>
      <c r="C186" s="14"/>
      <c r="D186" s="16" t="str">
        <f>[1]Fitting!$D186</f>
        <v>YK 5/8*5/8*5/8</v>
      </c>
      <c r="E186" s="14">
        <f>[1]Fitting!$E186</f>
        <v>0</v>
      </c>
      <c r="F186" s="14"/>
      <c r="G186" s="18">
        <f>[1]Fitting!$L186</f>
        <v>11.327669498584</v>
      </c>
      <c r="H186" s="22"/>
    </row>
    <row r="187" s="1" customFormat="1" spans="1:8">
      <c r="A187" s="11" t="str">
        <f>[1]Fitting!A187</f>
        <v>FI133</v>
      </c>
      <c r="B187" s="16" t="str">
        <f>[1]Fitting!$B187</f>
        <v>YK 3/4*5/8*5/8</v>
      </c>
      <c r="C187" s="14"/>
      <c r="D187" s="16" t="str">
        <f>[1]Fitting!$D187</f>
        <v>YK 3/4*5/8*5/8</v>
      </c>
      <c r="E187" s="14">
        <f>[1]Fitting!$E187</f>
        <v>0</v>
      </c>
      <c r="F187" s="14"/>
      <c r="G187" s="18">
        <f>[1]Fitting!$L187</f>
        <v>12.0356488422455</v>
      </c>
      <c r="H187" s="22"/>
    </row>
    <row r="188" s="1" customFormat="1" spans="1:8">
      <c r="A188" s="11" t="str">
        <f>[1]Fitting!A188</f>
        <v>FI134</v>
      </c>
      <c r="B188" s="16" t="str">
        <f>[1]Fitting!$B188</f>
        <v>YK 7/8*1/2*1/2</v>
      </c>
      <c r="C188" s="14"/>
      <c r="D188" s="16" t="str">
        <f>[1]Fitting!$D188</f>
        <v>YK 7/8*1/2*1/2</v>
      </c>
      <c r="E188" s="14">
        <f>[1]Fitting!$E188</f>
        <v>0</v>
      </c>
      <c r="F188" s="14"/>
      <c r="G188" s="18">
        <f>[1]Fitting!$L188</f>
        <v>12.0356488422455</v>
      </c>
      <c r="H188" s="22"/>
    </row>
    <row r="189" s="1" customFormat="1" spans="1:8">
      <c r="A189" s="11" t="str">
        <f>[1]Fitting!A189</f>
        <v>FI135</v>
      </c>
      <c r="B189" s="16" t="str">
        <f>[1]Fitting!$B189</f>
        <v>YK 7/8*5/8*5/8</v>
      </c>
      <c r="C189" s="14"/>
      <c r="D189" s="16" t="str">
        <f>[1]Fitting!$D189</f>
        <v>YK 7/8*5/8*5/8</v>
      </c>
      <c r="E189" s="14">
        <f>[1]Fitting!$E189</f>
        <v>0</v>
      </c>
      <c r="F189" s="14"/>
      <c r="G189" s="18">
        <f>[1]Fitting!$L189</f>
        <v>12.743628185907</v>
      </c>
      <c r="H189" s="22"/>
    </row>
    <row r="190" s="1" customFormat="1" spans="1:8">
      <c r="A190" s="11" t="str">
        <f>[1]Fitting!A190</f>
        <v>FI136</v>
      </c>
      <c r="B190" s="16" t="str">
        <f>[1]Fitting!$B190</f>
        <v>YK 7/8*3/4*3/4</v>
      </c>
      <c r="C190" s="14"/>
      <c r="D190" s="16" t="str">
        <f>[1]Fitting!$D190</f>
        <v>YK 7/8*3/4*3/4</v>
      </c>
      <c r="E190" s="14">
        <f>[1]Fitting!$E190</f>
        <v>0</v>
      </c>
      <c r="F190" s="14"/>
      <c r="G190" s="18">
        <f>[1]Fitting!$L190</f>
        <v>16.2835249042146</v>
      </c>
      <c r="H190" s="22"/>
    </row>
    <row r="191" s="1" customFormat="1" spans="1:8">
      <c r="A191" s="11" t="str">
        <f>[1]Fitting!A192</f>
        <v>FI137</v>
      </c>
      <c r="B191" s="16" t="str">
        <f>[1]Fitting!$B192</f>
        <v>YK 1 1/8*7/8*7/8</v>
      </c>
      <c r="C191" s="14"/>
      <c r="D191" s="16" t="str">
        <f>[1]Fitting!$D192</f>
        <v>YK 1 1/8*7/8*7/8</v>
      </c>
      <c r="E191" s="14">
        <f>[1]Fitting!$E192</f>
        <v>0</v>
      </c>
      <c r="F191" s="14"/>
      <c r="G191" s="18">
        <f>[1]Fitting!$L192</f>
        <v>20.5314009661836</v>
      </c>
      <c r="H191" s="23"/>
    </row>
    <row r="192" ht="15" customHeight="1" spans="1:8">
      <c r="A192" s="11" t="str">
        <f>[1]Fitting!A193</f>
        <v>FI155</v>
      </c>
      <c r="B192" s="16" t="str">
        <f>[1]Fitting!$B193</f>
        <v>301AN1013AB</v>
      </c>
      <c r="C192" s="27" t="s">
        <v>781</v>
      </c>
      <c r="D192" s="16" t="str">
        <f>[1]Fitting!$D193</f>
        <v>3/8 x 1/2   C x M Adaptor</v>
      </c>
      <c r="E192" s="14">
        <f>[1]Fitting!$E193</f>
        <v>36</v>
      </c>
      <c r="F192" s="14"/>
      <c r="G192" s="18">
        <f>[1]Fitting!$L193</f>
        <v>8.55543478260869</v>
      </c>
      <c r="H192" s="21"/>
    </row>
    <row r="193" ht="15" customHeight="1" spans="1:8">
      <c r="A193" s="11" t="str">
        <f>[1]Fitting!A194</f>
        <v>FI156</v>
      </c>
      <c r="B193" s="16" t="str">
        <f>[1]Fitting!$B194</f>
        <v>301AN1313AB</v>
      </c>
      <c r="C193" s="28"/>
      <c r="D193" s="16" t="str">
        <f>[1]Fitting!$D194</f>
        <v>1/2 x 1/2   C x M Adaptor</v>
      </c>
      <c r="E193" s="14">
        <f>[1]Fitting!$E194</f>
        <v>36</v>
      </c>
      <c r="F193" s="14"/>
      <c r="G193" s="18">
        <f>[1]Fitting!$L194</f>
        <v>8.04728260869565</v>
      </c>
      <c r="H193" s="22"/>
    </row>
    <row r="194" ht="15" customHeight="1" spans="1:8">
      <c r="A194" s="11" t="str">
        <f>[1]Fitting!A195</f>
        <v>FI157</v>
      </c>
      <c r="B194" s="16" t="str">
        <f>[1]Fitting!$B195</f>
        <v>301AN1619AB</v>
      </c>
      <c r="C194" s="28"/>
      <c r="D194" s="16" t="str">
        <f>[1]Fitting!$D195</f>
        <v>5/8 x 3/4   C x M Adaptor</v>
      </c>
      <c r="E194" s="14">
        <f>[1]Fitting!$E195</f>
        <v>59</v>
      </c>
      <c r="F194" s="14"/>
      <c r="G194" s="18">
        <f>[1]Fitting!$L195</f>
        <v>13.2951086956522</v>
      </c>
      <c r="H194" s="22"/>
    </row>
    <row r="195" ht="15" customHeight="1" spans="1:8">
      <c r="A195" s="11" t="str">
        <f>[1]Fitting!A196</f>
        <v>FI158</v>
      </c>
      <c r="B195" s="16" t="str">
        <f>[1]Fitting!$B196</f>
        <v>301AN16AB</v>
      </c>
      <c r="C195" s="28"/>
      <c r="D195" s="16" t="str">
        <f>[1]Fitting!$D196</f>
        <v>5/8 x 1/2   C x M Adaptor</v>
      </c>
      <c r="E195" s="14">
        <f>[1]Fitting!$E196</f>
        <v>32</v>
      </c>
      <c r="F195" s="14"/>
      <c r="G195" s="18">
        <f>[1]Fitting!$L196</f>
        <v>8.41684782608695</v>
      </c>
      <c r="H195" s="22"/>
    </row>
    <row r="196" ht="15" customHeight="1" spans="1:8">
      <c r="A196" s="11" t="str">
        <f>[1]Fitting!A197</f>
        <v>FI159</v>
      </c>
      <c r="B196" s="16" t="str">
        <f>[1]Fitting!$B197</f>
        <v>301AN1919AB</v>
      </c>
      <c r="C196" s="28"/>
      <c r="D196" s="16" t="str">
        <f>[1]Fitting!$D197</f>
        <v>3/4 x 3/4   C x M Adaptor</v>
      </c>
      <c r="E196" s="14">
        <f>[1]Fitting!$E197</f>
        <v>64</v>
      </c>
      <c r="F196" s="14"/>
      <c r="G196" s="18">
        <f>[1]Fitting!$L197</f>
        <v>13.9264492753623</v>
      </c>
      <c r="H196" s="22"/>
    </row>
    <row r="197" ht="15" customHeight="1" spans="1:8">
      <c r="A197" s="11" t="str">
        <f>[1]Fitting!A198</f>
        <v>FI160</v>
      </c>
      <c r="B197" s="16" t="str">
        <f>[1]Fitting!$B198</f>
        <v>301AN1913AB</v>
      </c>
      <c r="C197" s="28"/>
      <c r="D197" s="16" t="str">
        <f>[1]Fitting!$D198</f>
        <v>3/4 x 1/2   C x M Adaptor</v>
      </c>
      <c r="E197" s="14">
        <f>[1]Fitting!$E198</f>
        <v>38</v>
      </c>
      <c r="F197" s="14"/>
      <c r="G197" s="18">
        <f>[1]Fitting!$L198</f>
        <v>10.3909420289855</v>
      </c>
      <c r="H197" s="22"/>
    </row>
    <row r="198" ht="15" customHeight="1" spans="1:8">
      <c r="A198" s="11" t="str">
        <f>[1]Fitting!A199</f>
        <v>FI161</v>
      </c>
      <c r="B198" s="16" t="str">
        <f>[1]Fitting!$B199</f>
        <v>301AN22AB</v>
      </c>
      <c r="C198" s="28"/>
      <c r="D198" s="16" t="str">
        <f>[1]Fitting!$D199</f>
        <v>7/8 x 3/4   C x M Adaptor</v>
      </c>
      <c r="E198" s="14">
        <f>[1]Fitting!$E199</f>
        <v>58</v>
      </c>
      <c r="F198" s="14"/>
      <c r="G198" s="18">
        <f>[1]Fitting!$L199</f>
        <v>15.4724637681159</v>
      </c>
      <c r="H198" s="22"/>
    </row>
    <row r="199" ht="15" customHeight="1" spans="1:8">
      <c r="A199" s="11" t="str">
        <f>[1]Fitting!A200</f>
        <v>FI162</v>
      </c>
      <c r="B199" s="16" t="str">
        <f>[1]Fitting!$B200</f>
        <v>301AN2213AB</v>
      </c>
      <c r="C199" s="28"/>
      <c r="D199" s="16" t="str">
        <f>[1]Fitting!$D200</f>
        <v>7/8 x 1/2   C x M Adaptor</v>
      </c>
      <c r="E199" s="14">
        <f>[1]Fitting!$E200</f>
        <v>59</v>
      </c>
      <c r="F199" s="14"/>
      <c r="G199" s="18">
        <f>[1]Fitting!$L200</f>
        <v>13.6338768115942</v>
      </c>
      <c r="H199" s="22"/>
    </row>
    <row r="200" ht="15" customHeight="1" spans="1:8">
      <c r="A200" s="11" t="str">
        <f>[1]Fitting!A201</f>
        <v>FI163</v>
      </c>
      <c r="B200" s="16" t="str">
        <f>[1]Fitting!$B201</f>
        <v>301AN2819AB</v>
      </c>
      <c r="C200" s="28"/>
      <c r="D200" s="16" t="str">
        <f>[1]Fitting!$D201</f>
        <v>1-1/8 x 3/4   C x M Adaptor</v>
      </c>
      <c r="E200" s="14">
        <f>[1]Fitting!$E201</f>
        <v>86</v>
      </c>
      <c r="F200" s="14"/>
      <c r="G200" s="18">
        <f>[1]Fitting!$L201</f>
        <v>23.7076086956522</v>
      </c>
      <c r="H200" s="22"/>
    </row>
    <row r="201" ht="15" customHeight="1" spans="1:8">
      <c r="A201" s="11" t="str">
        <f>[1]Fitting!A202</f>
        <v>FI164</v>
      </c>
      <c r="B201" s="16" t="str">
        <f>[1]Fitting!$B202</f>
        <v>301AN2813AB</v>
      </c>
      <c r="C201" s="28"/>
      <c r="D201" s="16" t="str">
        <f>[1]Fitting!$D202</f>
        <v>1-1/8 x 1/2   C x M Adaptor</v>
      </c>
      <c r="E201" s="14">
        <f>[1]Fitting!$E202</f>
        <v>73</v>
      </c>
      <c r="F201" s="14"/>
      <c r="G201" s="18">
        <f>[1]Fitting!$L202</f>
        <v>23.6798913043478</v>
      </c>
      <c r="H201" s="22"/>
    </row>
    <row r="202" ht="15" customHeight="1" spans="1:8">
      <c r="A202" s="11" t="str">
        <f>[1]Fitting!A203</f>
        <v>FI165</v>
      </c>
      <c r="B202" s="16" t="str">
        <f>[1]Fitting!$B203</f>
        <v>301AN28AB</v>
      </c>
      <c r="C202" s="28"/>
      <c r="D202" s="16" t="str">
        <f>[1]Fitting!$D203</f>
        <v>1-1/8 x 1   C x M Adaptor</v>
      </c>
      <c r="E202" s="14">
        <f>[1]Fitting!$E203</f>
        <v>104</v>
      </c>
      <c r="F202" s="14"/>
      <c r="G202" s="18">
        <f>[1]Fitting!$L203</f>
        <v>24.1356884057971</v>
      </c>
      <c r="H202" s="22"/>
    </row>
    <row r="203" ht="15" customHeight="1" spans="1:8">
      <c r="A203" s="11" t="str">
        <f>[1]Fitting!A204</f>
        <v>FI166</v>
      </c>
      <c r="B203" s="16" t="str">
        <f>[1]Fitting!$B204</f>
        <v>301AN35AB</v>
      </c>
      <c r="C203" s="28"/>
      <c r="D203" s="16" t="str">
        <f>[1]Fitting!$D204</f>
        <v>1-3/8 x 1-1/4   C x M Adaptor</v>
      </c>
      <c r="E203" s="14">
        <f>[1]Fitting!$E204</f>
        <v>150</v>
      </c>
      <c r="F203" s="14"/>
      <c r="G203" s="18">
        <f>[1]Fitting!$L204</f>
        <v>39.608152173913</v>
      </c>
      <c r="H203" s="22"/>
    </row>
    <row r="204" ht="15" customHeight="1" spans="1:8">
      <c r="A204" s="11" t="str">
        <f>[1]Fitting!A205</f>
        <v>FI167</v>
      </c>
      <c r="B204" s="16" t="str">
        <f>[1]Fitting!$B205</f>
        <v>301AN3525AB</v>
      </c>
      <c r="C204" s="28"/>
      <c r="D204" s="16" t="str">
        <f>[1]Fitting!$D205</f>
        <v>1-3/8 x 1   C x M Adaptor</v>
      </c>
      <c r="E204" s="14">
        <f>[1]Fitting!$E205</f>
        <v>127</v>
      </c>
      <c r="F204" s="14"/>
      <c r="G204" s="18">
        <f>[1]Fitting!$L205</f>
        <v>33.1407608695652</v>
      </c>
      <c r="H204" s="22"/>
    </row>
    <row r="205" ht="15" customHeight="1" spans="1:8">
      <c r="A205" s="11" t="str">
        <f>[1]Fitting!A206</f>
        <v>FI168</v>
      </c>
      <c r="B205" s="16" t="str">
        <f>[1]Fitting!$B206</f>
        <v>301AN42AB</v>
      </c>
      <c r="C205" s="28"/>
      <c r="D205" s="16" t="str">
        <f>[1]Fitting!$D206</f>
        <v>1-5/8 x 1-1/2   C x M Adaptor</v>
      </c>
      <c r="E205" s="14">
        <f>[1]Fitting!$E206</f>
        <v>209</v>
      </c>
      <c r="F205" s="14"/>
      <c r="G205" s="18">
        <f>[1]Fitting!$L206</f>
        <v>50.4271739130435</v>
      </c>
      <c r="H205" s="22"/>
    </row>
    <row r="206" ht="15" customHeight="1" spans="1:8">
      <c r="A206" s="11" t="str">
        <f>[1]Fitting!A207</f>
        <v>FI169</v>
      </c>
      <c r="B206" s="16" t="str">
        <f>[1]Fitting!$B207</f>
        <v>301AN54AB</v>
      </c>
      <c r="C206" s="29"/>
      <c r="D206" s="16" t="str">
        <f>[1]Fitting!$D207</f>
        <v>2-1/8 x 2   C x M Adaptor</v>
      </c>
      <c r="E206" s="14">
        <f>[1]Fitting!$E207</f>
        <v>322</v>
      </c>
      <c r="F206" s="14"/>
      <c r="G206" s="18">
        <f>[1]Fitting!$L207</f>
        <v>83.4878623188406</v>
      </c>
      <c r="H206" s="23"/>
    </row>
    <row r="207" ht="15" customHeight="1" spans="1:8">
      <c r="A207" s="11" t="str">
        <f>[1]Fitting!A208</f>
        <v>FI169.1</v>
      </c>
      <c r="B207" s="16" t="str">
        <f>[1]Fitting!$B208</f>
        <v>CS5</v>
      </c>
      <c r="C207" s="30" t="s">
        <v>782</v>
      </c>
      <c r="D207" s="16" t="str">
        <f>[1]Fitting!$D208</f>
        <v>5/8" SOCKET</v>
      </c>
      <c r="E207" s="14">
        <f>[1]Fitting!$E208</f>
        <v>0</v>
      </c>
      <c r="F207" s="14"/>
      <c r="G207" s="18">
        <f>[1]Fitting!$L208</f>
        <v>2.99942528735632</v>
      </c>
      <c r="H207" s="21"/>
    </row>
    <row r="208" ht="15" customHeight="1" spans="1:8">
      <c r="A208" s="11" t="str">
        <f>[1]Fitting!A209</f>
        <v>FI169.2</v>
      </c>
      <c r="B208" s="16" t="str">
        <f>[1]Fitting!$B209</f>
        <v>CS6</v>
      </c>
      <c r="C208" s="31"/>
      <c r="D208" s="16" t="str">
        <f>[1]Fitting!$D209</f>
        <v>3/4" SOCKET</v>
      </c>
      <c r="E208" s="14">
        <f>[1]Fitting!$E209</f>
        <v>0</v>
      </c>
      <c r="F208" s="14"/>
      <c r="G208" s="18">
        <f>[1]Fitting!$L209</f>
        <v>3.47434759766931</v>
      </c>
      <c r="H208" s="22"/>
    </row>
    <row r="209" ht="15" customHeight="1" spans="1:8">
      <c r="A209" s="11" t="str">
        <f>[1]Fitting!A210</f>
        <v>FI170</v>
      </c>
      <c r="B209" s="16" t="str">
        <f>[1]Fitting!$B210</f>
        <v>CS7</v>
      </c>
      <c r="C209" s="31"/>
      <c r="D209" s="16" t="str">
        <f>[1]Fitting!$D210</f>
        <v>7/8" SOCKET</v>
      </c>
      <c r="E209" s="14">
        <f>[1]Fitting!$E210</f>
        <v>0</v>
      </c>
      <c r="F209" s="14"/>
      <c r="G209" s="18">
        <f>[1]Fitting!$L210</f>
        <v>4.53333333333333</v>
      </c>
      <c r="H209" s="22"/>
    </row>
    <row r="210" ht="15" customHeight="1" spans="1:8">
      <c r="A210" s="11" t="str">
        <f>[1]Fitting!A211</f>
        <v>FI171</v>
      </c>
      <c r="B210" s="16" t="str">
        <f>[1]Fitting!$B211</f>
        <v>CS8</v>
      </c>
      <c r="C210" s="31"/>
      <c r="D210" s="16" t="str">
        <f>[1]Fitting!$D211</f>
        <v>1-1/8" SOCKET</v>
      </c>
      <c r="E210" s="14">
        <f>[1]Fitting!$E211</f>
        <v>0</v>
      </c>
      <c r="F210" s="14"/>
      <c r="G210" s="18">
        <f>[1]Fitting!$L211</f>
        <v>5.92970822281167</v>
      </c>
      <c r="H210" s="22"/>
    </row>
    <row r="211" ht="15" customHeight="1" spans="1:8">
      <c r="A211" s="11" t="str">
        <f>[1]Fitting!A212</f>
        <v>FI172</v>
      </c>
      <c r="B211" s="16" t="str">
        <f>[1]Fitting!$B212</f>
        <v>CS9</v>
      </c>
      <c r="C211" s="31"/>
      <c r="D211" s="16" t="str">
        <f>[1]Fitting!$D212</f>
        <v>1-3/8" SOCKET</v>
      </c>
      <c r="E211" s="14">
        <f>[1]Fitting!$E212</f>
        <v>0</v>
      </c>
      <c r="F211" s="14"/>
      <c r="G211" s="18">
        <f>[1]Fitting!$L212</f>
        <v>9.30862732095491</v>
      </c>
      <c r="H211" s="22"/>
    </row>
    <row r="212" ht="15" customHeight="1" spans="1:8">
      <c r="A212" s="11" t="str">
        <f>[1]Fitting!A213</f>
        <v>FI173</v>
      </c>
      <c r="B212" s="16" t="str">
        <f>[1]Fitting!$B213</f>
        <v>CS10</v>
      </c>
      <c r="C212" s="31"/>
      <c r="D212" s="16" t="str">
        <f>[1]Fitting!$D213</f>
        <v>1-5/8" SOCKET</v>
      </c>
      <c r="E212" s="14">
        <f>[1]Fitting!$E213</f>
        <v>0</v>
      </c>
      <c r="F212" s="14"/>
      <c r="G212" s="18">
        <f>[1]Fitting!$L213</f>
        <v>12.7870766806028</v>
      </c>
      <c r="H212" s="22"/>
    </row>
    <row r="213" ht="15" customHeight="1" spans="1:8">
      <c r="A213" s="11" t="str">
        <f>[1]Fitting!A214</f>
        <v>FI174</v>
      </c>
      <c r="B213" s="16" t="str">
        <f>[1]Fitting!$B214</f>
        <v>CS11</v>
      </c>
      <c r="C213" s="31"/>
      <c r="D213" s="16" t="str">
        <f>[1]Fitting!$D214</f>
        <v>2-1/8" SOCKET</v>
      </c>
      <c r="E213" s="14">
        <f>[1]Fitting!$E214</f>
        <v>0</v>
      </c>
      <c r="F213" s="14"/>
      <c r="G213" s="18">
        <f>[1]Fitting!$L214</f>
        <v>22.579224137931</v>
      </c>
      <c r="H213" s="22"/>
    </row>
    <row r="214" ht="15" customHeight="1" spans="1:8">
      <c r="A214" s="11" t="str">
        <f>[1]Fitting!A215</f>
        <v>FI175</v>
      </c>
      <c r="B214" s="16" t="str">
        <f>[1]Fitting!$B215</f>
        <v>CS12</v>
      </c>
      <c r="C214" s="31"/>
      <c r="D214" s="16" t="str">
        <f>[1]Fitting!$D215</f>
        <v>2-5/8" SOCKET</v>
      </c>
      <c r="E214" s="14">
        <f>[1]Fitting!$E215</f>
        <v>0</v>
      </c>
      <c r="F214" s="14"/>
      <c r="G214" s="18">
        <f>[1]Fitting!$L215</f>
        <v>38.6896551724138</v>
      </c>
      <c r="H214" s="22"/>
    </row>
    <row r="215" ht="15" customHeight="1" spans="1:8">
      <c r="A215" s="11" t="str">
        <f>[1]Fitting!A216</f>
        <v>FI176</v>
      </c>
      <c r="B215" s="16" t="str">
        <f>[1]Fitting!$B216</f>
        <v>CS13</v>
      </c>
      <c r="C215" s="31"/>
      <c r="D215" s="16" t="str">
        <f>[1]Fitting!$D216</f>
        <v>3-1/8" SOCKET</v>
      </c>
      <c r="E215" s="14">
        <f>[1]Fitting!$E216</f>
        <v>0</v>
      </c>
      <c r="F215" s="14"/>
      <c r="G215" s="18">
        <f>[1]Fitting!$L216</f>
        <v>62.0402298850575</v>
      </c>
      <c r="H215" s="22"/>
    </row>
    <row r="216" ht="15" customHeight="1" spans="1:8">
      <c r="A216" s="11" t="str">
        <f>[1]Fitting!A217</f>
        <v>FI177</v>
      </c>
      <c r="B216" s="16" t="str">
        <f>[1]Fitting!$B217</f>
        <v>CS14</v>
      </c>
      <c r="C216" s="32"/>
      <c r="D216" s="16" t="str">
        <f>[1]Fitting!$D217</f>
        <v>4-1/8" SOCKET</v>
      </c>
      <c r="E216" s="14">
        <f>[1]Fitting!$E217</f>
        <v>0</v>
      </c>
      <c r="F216" s="14"/>
      <c r="G216" s="18">
        <f>[1]Fitting!$L217</f>
        <v>120.048595854427</v>
      </c>
      <c r="H216" s="23"/>
    </row>
    <row r="217" ht="15" customHeight="1" spans="1:8">
      <c r="A217" s="11" t="str">
        <f>[1]Fitting!A218</f>
        <v>FI177.1</v>
      </c>
      <c r="B217" s="16" t="str">
        <f>[1]Fitting!$B218</f>
        <v>CE3</v>
      </c>
      <c r="C217" s="30" t="s">
        <v>783</v>
      </c>
      <c r="D217" s="16" t="str">
        <f>[1]Fitting!$D218</f>
        <v>3/8" ELBOW</v>
      </c>
      <c r="E217" s="14">
        <f>[1]Fitting!$E218</f>
        <v>0</v>
      </c>
      <c r="F217" s="14"/>
      <c r="G217" s="18">
        <f>[1]Fitting!$L218</f>
        <v>2.57479793823523</v>
      </c>
      <c r="H217" s="21"/>
    </row>
    <row r="218" ht="15" customHeight="1" spans="1:8">
      <c r="A218" s="11" t="str">
        <f>[1]Fitting!A219</f>
        <v>FI177.2</v>
      </c>
      <c r="B218" s="16" t="str">
        <f>[1]Fitting!$B219</f>
        <v>CE4</v>
      </c>
      <c r="C218" s="31"/>
      <c r="D218" s="16" t="str">
        <f>[1]Fitting!$D219</f>
        <v>1/2" ELBOW</v>
      </c>
      <c r="E218" s="14">
        <f>[1]Fitting!$E219</f>
        <v>0</v>
      </c>
      <c r="F218" s="14"/>
      <c r="G218" s="18">
        <f>[1]Fitting!$L219</f>
        <v>2.83553696995525</v>
      </c>
      <c r="H218" s="22"/>
    </row>
    <row r="219" ht="15" customHeight="1" spans="1:8">
      <c r="A219" s="11" t="str">
        <f>[1]Fitting!A220</f>
        <v>FI177.3</v>
      </c>
      <c r="B219" s="16" t="str">
        <f>[1]Fitting!$B220</f>
        <v>CE5</v>
      </c>
      <c r="C219" s="31"/>
      <c r="D219" s="16" t="str">
        <f>[1]Fitting!$D220</f>
        <v>5/8" ELBOW</v>
      </c>
      <c r="E219" s="14">
        <f>[1]Fitting!$E220</f>
        <v>0</v>
      </c>
      <c r="F219" s="14"/>
      <c r="G219" s="18">
        <f>[1]Fitting!$L220</f>
        <v>4.08491149694703</v>
      </c>
      <c r="H219" s="22"/>
    </row>
    <row r="220" ht="15" customHeight="1" spans="1:8">
      <c r="A220" s="11" t="str">
        <f>[1]Fitting!A221</f>
        <v>FI177.4</v>
      </c>
      <c r="B220" s="16" t="str">
        <f>[1]Fitting!$B221</f>
        <v>CE6</v>
      </c>
      <c r="C220" s="31"/>
      <c r="D220" s="16" t="str">
        <f>[1]Fitting!$D221</f>
        <v>3/4" ELBOW</v>
      </c>
      <c r="E220" s="14">
        <f>[1]Fitting!$E221</f>
        <v>0</v>
      </c>
      <c r="F220" s="14"/>
      <c r="G220" s="18">
        <f>[1]Fitting!$L221</f>
        <v>4.79487179487179</v>
      </c>
      <c r="H220" s="22"/>
    </row>
    <row r="221" ht="15" customHeight="1" spans="1:8">
      <c r="A221" s="11" t="str">
        <f>[1]Fitting!A222</f>
        <v>FI178</v>
      </c>
      <c r="B221" s="16" t="str">
        <f>[1]Fitting!$B222</f>
        <v>CE7</v>
      </c>
      <c r="C221" s="31"/>
      <c r="D221" s="16" t="str">
        <f>[1]Fitting!$D222</f>
        <v>7/8" ELBOW</v>
      </c>
      <c r="E221" s="14">
        <f>[1]Fitting!$E222</f>
        <v>0</v>
      </c>
      <c r="F221" s="14"/>
      <c r="G221" s="18">
        <f>[1]Fitting!$L222</f>
        <v>8.59018567639257</v>
      </c>
      <c r="H221" s="22"/>
    </row>
    <row r="222" ht="15" customHeight="1" spans="1:8">
      <c r="A222" s="11" t="str">
        <f>[1]Fitting!A223</f>
        <v>FI179</v>
      </c>
      <c r="B222" s="16" t="str">
        <f>[1]Fitting!$B223</f>
        <v>CE8</v>
      </c>
      <c r="C222" s="31"/>
      <c r="D222" s="16" t="str">
        <f>[1]Fitting!$D223</f>
        <v>1-1/8" ELBOW</v>
      </c>
      <c r="E222" s="14">
        <f>[1]Fitting!$E223</f>
        <v>0</v>
      </c>
      <c r="F222" s="14"/>
      <c r="G222" s="18">
        <f>[1]Fitting!$L223</f>
        <v>11.4310344827586</v>
      </c>
      <c r="H222" s="22"/>
    </row>
    <row r="223" ht="15" customHeight="1" spans="1:8">
      <c r="A223" s="11" t="str">
        <f>[1]Fitting!A224</f>
        <v>FI180</v>
      </c>
      <c r="B223" s="16" t="str">
        <f>[1]Fitting!$B224</f>
        <v>CE9</v>
      </c>
      <c r="C223" s="31"/>
      <c r="D223" s="16" t="str">
        <f>[1]Fitting!$D224</f>
        <v>1-3/8" ELBOW</v>
      </c>
      <c r="E223" s="14">
        <f>[1]Fitting!$E224</f>
        <v>0</v>
      </c>
      <c r="F223" s="14"/>
      <c r="G223" s="18">
        <f>[1]Fitting!$L224</f>
        <v>17.5711759504863</v>
      </c>
      <c r="H223" s="22"/>
    </row>
    <row r="224" ht="15" customHeight="1" spans="1:8">
      <c r="A224" s="11" t="str">
        <f>[1]Fitting!A225</f>
        <v>FI181</v>
      </c>
      <c r="B224" s="16" t="str">
        <f>[1]Fitting!$B225</f>
        <v>CE10</v>
      </c>
      <c r="C224" s="31"/>
      <c r="D224" s="16" t="str">
        <f>[1]Fitting!$D225</f>
        <v>1-5/8" ELBOW</v>
      </c>
      <c r="E224" s="14">
        <f>[1]Fitting!$E225</f>
        <v>0</v>
      </c>
      <c r="F224" s="14"/>
      <c r="G224" s="18">
        <f>[1]Fitting!$L225</f>
        <v>30.9111405835544</v>
      </c>
      <c r="H224" s="22"/>
    </row>
    <row r="225" ht="15" customHeight="1" spans="1:8">
      <c r="A225" s="11" t="str">
        <f>[1]Fitting!A226</f>
        <v>FI182</v>
      </c>
      <c r="B225" s="16" t="str">
        <f>[1]Fitting!$B226</f>
        <v>CE11</v>
      </c>
      <c r="C225" s="31"/>
      <c r="D225" s="16" t="str">
        <f>[1]Fitting!$D226</f>
        <v>2-1/8" ELBOW</v>
      </c>
      <c r="E225" s="14">
        <f>[1]Fitting!$E226</f>
        <v>0</v>
      </c>
      <c r="F225" s="14"/>
      <c r="G225" s="18">
        <f>[1]Fitting!$L226</f>
        <v>59.5450928381963</v>
      </c>
      <c r="H225" s="22"/>
    </row>
    <row r="226" ht="15" customHeight="1" spans="1:8">
      <c r="A226" s="11" t="str">
        <f>[1]Fitting!A227</f>
        <v>FI183</v>
      </c>
      <c r="B226" s="16" t="str">
        <f>[1]Fitting!$B227</f>
        <v>CE12</v>
      </c>
      <c r="C226" s="31"/>
      <c r="D226" s="16" t="str">
        <f>[1]Fitting!$D227</f>
        <v>2-5/8" ELBOW</v>
      </c>
      <c r="E226" s="14">
        <f>[1]Fitting!$E227</f>
        <v>0</v>
      </c>
      <c r="F226" s="14"/>
      <c r="G226" s="18">
        <f>[1]Fitting!$L227</f>
        <v>107.463748894783</v>
      </c>
      <c r="H226" s="22"/>
    </row>
    <row r="227" ht="15" customHeight="1" spans="1:8">
      <c r="A227" s="11" t="str">
        <f>[1]Fitting!A228</f>
        <v>FI184</v>
      </c>
      <c r="B227" s="16" t="str">
        <f>[1]Fitting!$B228</f>
        <v>CE13</v>
      </c>
      <c r="C227" s="31"/>
      <c r="D227" s="16" t="str">
        <f>[1]Fitting!$D228</f>
        <v>3-1/8" ELBOW</v>
      </c>
      <c r="E227" s="14">
        <f>[1]Fitting!$E228</f>
        <v>0</v>
      </c>
      <c r="F227" s="14"/>
      <c r="G227" s="18">
        <f>[1]Fitting!$L228</f>
        <v>170.999557913351</v>
      </c>
      <c r="H227" s="22"/>
    </row>
    <row r="228" ht="15" customHeight="1" spans="1:8">
      <c r="A228" s="11" t="str">
        <f>[1]Fitting!A229</f>
        <v>FI185</v>
      </c>
      <c r="B228" s="16" t="str">
        <f>[1]Fitting!$B229</f>
        <v>CE14</v>
      </c>
      <c r="C228" s="32"/>
      <c r="D228" s="16" t="str">
        <f>[1]Fitting!$D229</f>
        <v>4-1/8" ELBOW</v>
      </c>
      <c r="E228" s="14">
        <f>[1]Fitting!$E229</f>
        <v>0</v>
      </c>
      <c r="F228" s="14"/>
      <c r="G228" s="18">
        <f>[1]Fitting!$L229</f>
        <v>370.455843442544</v>
      </c>
      <c r="H228" s="23"/>
    </row>
    <row r="229" ht="15" customHeight="1" spans="1:8">
      <c r="A229" s="11">
        <f>[1]Fitting!A230</f>
        <v>0</v>
      </c>
      <c r="B229" s="16" t="str">
        <f>[1]Fitting!$B230</f>
        <v>CE14</v>
      </c>
      <c r="C229" s="30" t="s">
        <v>784</v>
      </c>
      <c r="D229" s="16" t="str">
        <f>[1]Fitting!$D230</f>
        <v>7/8" ELBOW * 45º</v>
      </c>
      <c r="E229" s="14">
        <f>[1]Fitting!$E230</f>
        <v>0</v>
      </c>
      <c r="F229" s="14"/>
      <c r="G229" s="18">
        <f>[1]Fitting!$L230</f>
        <v>8.71302930997744</v>
      </c>
      <c r="H229" s="13"/>
    </row>
    <row r="230" ht="15" customHeight="1" spans="1:8">
      <c r="A230" s="11">
        <f>[1]Fitting!A231</f>
        <v>0</v>
      </c>
      <c r="B230" s="16" t="str">
        <f>[1]Fitting!$B231</f>
        <v>CE15</v>
      </c>
      <c r="C230" s="31"/>
      <c r="D230" s="16" t="str">
        <f>[1]Fitting!$D231</f>
        <v>1-1/8" ELBOW * 45º</v>
      </c>
      <c r="E230" s="14">
        <f>[1]Fitting!$E231</f>
        <v>0</v>
      </c>
      <c r="F230" s="14"/>
      <c r="G230" s="18">
        <f>[1]Fitting!$L231</f>
        <v>11.602886911541</v>
      </c>
      <c r="H230" s="13"/>
    </row>
    <row r="231" ht="15" customHeight="1" spans="1:8">
      <c r="A231" s="11">
        <f>[1]Fitting!A232</f>
        <v>0</v>
      </c>
      <c r="B231" s="16" t="str">
        <f>[1]Fitting!$B232</f>
        <v>CE16</v>
      </c>
      <c r="C231" s="31"/>
      <c r="D231" s="16" t="str">
        <f>[1]Fitting!$D232</f>
        <v>1-3/8" ELBOW * 45º</v>
      </c>
      <c r="E231" s="14">
        <f>[1]Fitting!$E232</f>
        <v>0</v>
      </c>
      <c r="F231" s="14"/>
      <c r="G231" s="18">
        <f>[1]Fitting!$L232</f>
        <v>17.8388954201783</v>
      </c>
      <c r="H231" s="13"/>
    </row>
    <row r="232" ht="15" customHeight="1" spans="1:8">
      <c r="A232" s="11">
        <f>[1]Fitting!A233</f>
        <v>0</v>
      </c>
      <c r="B232" s="16" t="str">
        <f>[1]Fitting!$B233</f>
        <v>CE17</v>
      </c>
      <c r="C232" s="31"/>
      <c r="D232" s="16" t="str">
        <f>[1]Fitting!$D233</f>
        <v>1-5/8" ELBOW * 45º</v>
      </c>
      <c r="E232" s="14">
        <f>[1]Fitting!$E233</f>
        <v>0</v>
      </c>
      <c r="F232" s="14"/>
      <c r="G232" s="18">
        <f>[1]Fitting!$L233</f>
        <v>31.3973250696194</v>
      </c>
      <c r="H232" s="13"/>
    </row>
    <row r="233" ht="15" customHeight="1" spans="1:8">
      <c r="A233" s="11">
        <f>[1]Fitting!A234</f>
        <v>0</v>
      </c>
      <c r="B233" s="16" t="str">
        <f>[1]Fitting!$B234</f>
        <v>CE18</v>
      </c>
      <c r="C233" s="31"/>
      <c r="D233" s="16" t="str">
        <f>[1]Fitting!$D234</f>
        <v>2-1/8" ELBOW * 45º</v>
      </c>
      <c r="E233" s="14">
        <f>[1]Fitting!$E234</f>
        <v>0</v>
      </c>
      <c r="F233" s="14"/>
      <c r="G233" s="18">
        <f>[1]Fitting!$L234</f>
        <v>60.4697271064021</v>
      </c>
      <c r="H233" s="13"/>
    </row>
    <row r="234" ht="15" customHeight="1" spans="1:8">
      <c r="A234" s="11">
        <f>[1]Fitting!A235</f>
        <v>0</v>
      </c>
      <c r="B234" s="16" t="str">
        <f>[1]Fitting!$B235</f>
        <v>CE19</v>
      </c>
      <c r="C234" s="31"/>
      <c r="D234" s="16" t="str">
        <f>[1]Fitting!$D235</f>
        <v>2-5/8" ELBOW * 45º</v>
      </c>
      <c r="E234" s="14">
        <f>[1]Fitting!$E235</f>
        <v>0</v>
      </c>
      <c r="F234" s="14"/>
      <c r="G234" s="18">
        <f>[1]Fitting!$L235</f>
        <v>109.130148901151</v>
      </c>
      <c r="H234" s="13"/>
    </row>
    <row r="235" ht="15" customHeight="1" spans="1:8">
      <c r="A235" s="11">
        <f>[1]Fitting!A236</f>
        <v>0</v>
      </c>
      <c r="B235" s="16" t="str">
        <f>[1]Fitting!$B236</f>
        <v>CE20</v>
      </c>
      <c r="C235" s="31"/>
      <c r="D235" s="16" t="str">
        <f>[1]Fitting!$D236</f>
        <v>3-1/8" ELBOW * 45º</v>
      </c>
      <c r="E235" s="14">
        <f>[1]Fitting!$E236</f>
        <v>0</v>
      </c>
      <c r="F235" s="14"/>
      <c r="G235" s="18">
        <f>[1]Fitting!$L236</f>
        <v>173.652195125535</v>
      </c>
      <c r="H235" s="13"/>
    </row>
    <row r="236" ht="15" customHeight="1" spans="1:8">
      <c r="A236" s="11">
        <f>[1]Fitting!A237</f>
        <v>0</v>
      </c>
      <c r="B236" s="16">
        <f>[1]Fitting!$B237</f>
        <v>0</v>
      </c>
      <c r="C236" s="31"/>
      <c r="D236" s="16" t="str">
        <f>[1]Fitting!$D237</f>
        <v>4-1/8" ELBOW * 45º</v>
      </c>
      <c r="E236" s="14">
        <f>[1]Fitting!$E237</f>
        <v>0</v>
      </c>
      <c r="F236" s="14"/>
      <c r="G236" s="18">
        <f>[1]Fitting!$L237</f>
        <v>388.979178820988</v>
      </c>
      <c r="H236" s="13"/>
    </row>
    <row r="237" ht="15" customHeight="1" spans="1:8">
      <c r="A237" s="11" t="str">
        <f>[1]Fitting!A238</f>
        <v>FI185.1</v>
      </c>
      <c r="B237" s="16" t="str">
        <f>[1]Fitting!$B238</f>
        <v>102CP10-06</v>
      </c>
      <c r="C237" s="33" t="s">
        <v>785</v>
      </c>
      <c r="D237" s="16" t="str">
        <f>[1]Fitting!$D238</f>
        <v>3/8x1/4  REDUCER</v>
      </c>
      <c r="E237" s="14">
        <f>[1]Fitting!$E238</f>
        <v>0</v>
      </c>
      <c r="F237" s="14"/>
      <c r="G237" s="18">
        <f>[1]Fitting!$L238</f>
        <v>2.61169827586207</v>
      </c>
      <c r="H237" s="13"/>
    </row>
    <row r="238" ht="15" customHeight="1" spans="1:8">
      <c r="A238" s="11" t="str">
        <f>[1]Fitting!A239</f>
        <v>FI186</v>
      </c>
      <c r="B238" s="16" t="str">
        <f>[1]Fitting!$B239</f>
        <v>102CP13-10</v>
      </c>
      <c r="C238" s="33"/>
      <c r="D238" s="16" t="str">
        <f>[1]Fitting!$D239</f>
        <v>1/2x3/8  REDUCER</v>
      </c>
      <c r="E238" s="14">
        <f>[1]Fitting!$E239</f>
        <v>0</v>
      </c>
      <c r="F238" s="14"/>
      <c r="G238" s="18">
        <f>[1]Fitting!$L239</f>
        <v>2.71609195402299</v>
      </c>
      <c r="H238" s="13"/>
    </row>
    <row r="239" ht="15" customHeight="1" spans="1:8">
      <c r="A239" s="11" t="str">
        <f>[1]Fitting!A240</f>
        <v>FI187</v>
      </c>
      <c r="B239" s="16" t="str">
        <f>[1]Fitting!$B240</f>
        <v>102CP13-06</v>
      </c>
      <c r="C239" s="33"/>
      <c r="D239" s="16" t="str">
        <f>[1]Fitting!$D240</f>
        <v>1/2x1/4  REDUCER</v>
      </c>
      <c r="E239" s="14">
        <f>[1]Fitting!$E240</f>
        <v>0</v>
      </c>
      <c r="F239" s="14"/>
      <c r="G239" s="18">
        <f>[1]Fitting!$L240</f>
        <v>2.69752873563218</v>
      </c>
      <c r="H239" s="13"/>
    </row>
    <row r="240" ht="15" customHeight="1" spans="1:8">
      <c r="A240" s="11" t="str">
        <f>[1]Fitting!A241</f>
        <v>FI188</v>
      </c>
      <c r="B240" s="16" t="str">
        <f>[1]Fitting!$B241</f>
        <v>102CP16-13</v>
      </c>
      <c r="C240" s="33"/>
      <c r="D240" s="16" t="str">
        <f>[1]Fitting!$D241</f>
        <v>5/8x1/2  REDUCER</v>
      </c>
      <c r="E240" s="14">
        <f>[1]Fitting!$E241</f>
        <v>0</v>
      </c>
      <c r="F240" s="14"/>
      <c r="G240" s="18">
        <f>[1]Fitting!$L241</f>
        <v>3.45862068965517</v>
      </c>
      <c r="H240" s="13"/>
    </row>
    <row r="241" ht="15" customHeight="1" spans="1:8">
      <c r="A241" s="11" t="str">
        <f>[1]Fitting!A242</f>
        <v>FI189</v>
      </c>
      <c r="B241" s="16" t="str">
        <f>[1]Fitting!$B242</f>
        <v>102CP16-10</v>
      </c>
      <c r="C241" s="33"/>
      <c r="D241" s="16" t="str">
        <f>[1]Fitting!$D242</f>
        <v>5/8x3/8  REDUCER</v>
      </c>
      <c r="E241" s="14">
        <f>[1]Fitting!$E242</f>
        <v>0</v>
      </c>
      <c r="F241" s="14"/>
      <c r="G241" s="18">
        <f>[1]Fitting!$L242</f>
        <v>3.45862068965517</v>
      </c>
      <c r="H241" s="13"/>
    </row>
    <row r="242" ht="15" customHeight="1" spans="1:8">
      <c r="A242" s="11" t="str">
        <f>[1]Fitting!A243</f>
        <v>FI190</v>
      </c>
      <c r="B242" s="16" t="str">
        <f>[1]Fitting!$B243</f>
        <v>102CP19-16</v>
      </c>
      <c r="C242" s="33"/>
      <c r="D242" s="16" t="str">
        <f>[1]Fitting!$D243</f>
        <v>3/4x5/8  REDUCER</v>
      </c>
      <c r="E242" s="14">
        <f>[1]Fitting!$E243</f>
        <v>0</v>
      </c>
      <c r="F242" s="14"/>
      <c r="G242" s="18">
        <f>[1]Fitting!$L243</f>
        <v>4.17202852867195</v>
      </c>
      <c r="H242" s="13"/>
    </row>
    <row r="243" ht="15" customHeight="1" spans="1:8">
      <c r="A243" s="11" t="str">
        <f>[1]Fitting!A244</f>
        <v>FI191</v>
      </c>
      <c r="B243" s="16" t="str">
        <f>[1]Fitting!$B244</f>
        <v>102CP19-13</v>
      </c>
      <c r="C243" s="33"/>
      <c r="D243" s="16" t="str">
        <f>[1]Fitting!$D244</f>
        <v>3/4x1/2  REDUCER</v>
      </c>
      <c r="E243" s="14">
        <f>[1]Fitting!$E244</f>
        <v>0</v>
      </c>
      <c r="F243" s="14"/>
      <c r="G243" s="18">
        <f>[1]Fitting!$L244</f>
        <v>4.34770114942529</v>
      </c>
      <c r="H243" s="13"/>
    </row>
    <row r="244" ht="15" customHeight="1" spans="1:8">
      <c r="A244" s="11" t="str">
        <f>[1]Fitting!A245</f>
        <v>FI193</v>
      </c>
      <c r="B244" s="16" t="str">
        <f>[1]Fitting!$B245</f>
        <v>102CP22-19</v>
      </c>
      <c r="C244" s="33"/>
      <c r="D244" s="16" t="str">
        <f>[1]Fitting!$D245</f>
        <v>7/8x3/4  REDUCER</v>
      </c>
      <c r="E244" s="14">
        <f>[1]Fitting!$E245</f>
        <v>0</v>
      </c>
      <c r="F244" s="14"/>
      <c r="G244" s="18">
        <f>[1]Fitting!$L245</f>
        <v>5.62758620689655</v>
      </c>
      <c r="H244" s="13"/>
    </row>
    <row r="245" ht="15" customHeight="1" spans="1:8">
      <c r="A245" s="11" t="str">
        <f>[1]Fitting!A246</f>
        <v>FI194</v>
      </c>
      <c r="B245" s="16" t="str">
        <f>[1]Fitting!$B246</f>
        <v>102CP22-16</v>
      </c>
      <c r="C245" s="33"/>
      <c r="D245" s="16" t="str">
        <f>[1]Fitting!$D246</f>
        <v>7/8x5/8  REDUCER</v>
      </c>
      <c r="E245" s="14">
        <f>[1]Fitting!$E246</f>
        <v>0</v>
      </c>
      <c r="F245" s="14"/>
      <c r="G245" s="18">
        <f>[1]Fitting!$L246</f>
        <v>5.62758620689655</v>
      </c>
      <c r="H245" s="13"/>
    </row>
    <row r="246" ht="15" customHeight="1" spans="1:8">
      <c r="A246" s="11" t="str">
        <f>[1]Fitting!A247</f>
        <v>FI195</v>
      </c>
      <c r="B246" s="16" t="str">
        <f>[1]Fitting!$B247</f>
        <v>102CP22-13</v>
      </c>
      <c r="C246" s="33"/>
      <c r="D246" s="16" t="str">
        <f>[1]Fitting!$D247</f>
        <v>7/8x1/2  REDUCER</v>
      </c>
      <c r="E246" s="14">
        <f>[1]Fitting!$E247</f>
        <v>0</v>
      </c>
      <c r="F246" s="14"/>
      <c r="G246" s="18">
        <f>[1]Fitting!$L247</f>
        <v>5.58850574712644</v>
      </c>
      <c r="H246" s="13"/>
    </row>
    <row r="247" ht="15" customHeight="1" spans="1:8">
      <c r="A247" s="11" t="str">
        <f>[1]Fitting!A248</f>
        <v>FI197</v>
      </c>
      <c r="B247" s="16" t="str">
        <f>[1]Fitting!$B248</f>
        <v>102CP28-22</v>
      </c>
      <c r="C247" s="33"/>
      <c r="D247" s="16" t="str">
        <f>[1]Fitting!$D248</f>
        <v>1-1/8x7/8 REDUCER</v>
      </c>
      <c r="E247" s="14">
        <f>[1]Fitting!$E248</f>
        <v>0</v>
      </c>
      <c r="F247" s="14"/>
      <c r="G247" s="18">
        <f>[1]Fitting!$L248</f>
        <v>6.8315649867374</v>
      </c>
      <c r="H247" s="13"/>
    </row>
    <row r="248" ht="15" customHeight="1" spans="1:8">
      <c r="A248" s="11" t="str">
        <f>[1]Fitting!A249</f>
        <v>FI198</v>
      </c>
      <c r="B248" s="16" t="str">
        <f>[1]Fitting!$B249</f>
        <v>102CP28-19</v>
      </c>
      <c r="C248" s="33"/>
      <c r="D248" s="16" t="str">
        <f>[1]Fitting!$D249</f>
        <v>1-1/8x3/4  REDUCER</v>
      </c>
      <c r="E248" s="14">
        <f>[1]Fitting!$E249</f>
        <v>0</v>
      </c>
      <c r="F248" s="14"/>
      <c r="G248" s="18">
        <f>[1]Fitting!$L249</f>
        <v>6.8315649867374</v>
      </c>
      <c r="H248" s="13"/>
    </row>
    <row r="249" ht="15" customHeight="1" spans="1:8">
      <c r="A249" s="11" t="str">
        <f>[1]Fitting!A250</f>
        <v>FI199</v>
      </c>
      <c r="B249" s="16" t="str">
        <f>[1]Fitting!$B250</f>
        <v>102CP28-16</v>
      </c>
      <c r="C249" s="33"/>
      <c r="D249" s="16" t="str">
        <f>[1]Fitting!$D250</f>
        <v>1-1/8x5/8 REDUCER</v>
      </c>
      <c r="E249" s="14">
        <f>[1]Fitting!$E250</f>
        <v>0</v>
      </c>
      <c r="F249" s="14"/>
      <c r="G249" s="18">
        <f>[1]Fitting!$L250</f>
        <v>6.8315649867374</v>
      </c>
      <c r="H249" s="13"/>
    </row>
    <row r="250" ht="15" customHeight="1" spans="1:8">
      <c r="A250" s="11" t="str">
        <f>[1]Fitting!A251</f>
        <v>FI200</v>
      </c>
      <c r="B250" s="16" t="str">
        <f>[1]Fitting!$B251</f>
        <v>102CP28-13</v>
      </c>
      <c r="C250" s="33"/>
      <c r="D250" s="16" t="str">
        <f>[1]Fitting!$D251</f>
        <v>1-1/8x1/2  REDUCER</v>
      </c>
      <c r="E250" s="14">
        <f>[1]Fitting!$E251</f>
        <v>0</v>
      </c>
      <c r="F250" s="14"/>
      <c r="G250" s="18">
        <f>[1]Fitting!$L251</f>
        <v>6.54193822543235</v>
      </c>
      <c r="H250" s="13"/>
    </row>
    <row r="251" ht="15" customHeight="1" spans="1:8">
      <c r="A251" s="11" t="str">
        <f>[1]Fitting!A252</f>
        <v>FI201</v>
      </c>
      <c r="B251" s="16" t="str">
        <f>[1]Fitting!$B252</f>
        <v>102CP35-28</v>
      </c>
      <c r="C251" s="33"/>
      <c r="D251" s="16" t="str">
        <f>[1]Fitting!$D252</f>
        <v>1-3/8x1-1/8  REDUCER</v>
      </c>
      <c r="E251" s="14">
        <f>[1]Fitting!$E252</f>
        <v>0</v>
      </c>
      <c r="F251" s="14"/>
      <c r="G251" s="18">
        <f>[1]Fitting!$L252</f>
        <v>12.1525198938992</v>
      </c>
      <c r="H251" s="13"/>
    </row>
    <row r="252" ht="15" customHeight="1" spans="1:8">
      <c r="A252" s="11" t="str">
        <f>[1]Fitting!A253</f>
        <v>FI202</v>
      </c>
      <c r="B252" s="16" t="str">
        <f>[1]Fitting!$B253</f>
        <v>102CP35-22</v>
      </c>
      <c r="C252" s="33"/>
      <c r="D252" s="16" t="str">
        <f>[1]Fitting!$D253</f>
        <v>1-3/8x7/8  REDUCER</v>
      </c>
      <c r="E252" s="14">
        <f>[1]Fitting!$E253</f>
        <v>0</v>
      </c>
      <c r="F252" s="14"/>
      <c r="G252" s="18">
        <f>[1]Fitting!$L253</f>
        <v>12.1525198938992</v>
      </c>
      <c r="H252" s="13"/>
    </row>
    <row r="253" ht="15" customHeight="1" spans="1:8">
      <c r="A253" s="11" t="str">
        <f>[1]Fitting!A254</f>
        <v>FI202.1</v>
      </c>
      <c r="B253" s="16">
        <f>[1]Fitting!$B254</f>
        <v>0</v>
      </c>
      <c r="C253" s="33"/>
      <c r="D253" s="16" t="str">
        <f>[1]Fitting!$D254</f>
        <v>1-3/8x3/4  REDUCER</v>
      </c>
      <c r="E253" s="14">
        <f>[1]Fitting!$E254</f>
        <v>0</v>
      </c>
      <c r="F253" s="14"/>
      <c r="G253" s="18">
        <f>[1]Fitting!$L254</f>
        <v>11.6363463804003</v>
      </c>
      <c r="H253" s="13"/>
    </row>
    <row r="254" ht="15" customHeight="1" spans="1:8">
      <c r="A254" s="11" t="str">
        <f>[1]Fitting!A255</f>
        <v>FI203</v>
      </c>
      <c r="B254" s="16" t="str">
        <f>[1]Fitting!$B255</f>
        <v>102CP35-16</v>
      </c>
      <c r="C254" s="33"/>
      <c r="D254" s="16" t="str">
        <f>[1]Fitting!$D255</f>
        <v>1-3/8x5/8  REDUCER</v>
      </c>
      <c r="E254" s="14">
        <f>[1]Fitting!$E255</f>
        <v>0</v>
      </c>
      <c r="F254" s="14"/>
      <c r="G254" s="18">
        <f>[1]Fitting!$L255</f>
        <v>11.6363463804003</v>
      </c>
      <c r="H254" s="13"/>
    </row>
    <row r="255" ht="15" customHeight="1" spans="1:8">
      <c r="A255" s="11" t="str">
        <f>[1]Fitting!A256</f>
        <v>FI204</v>
      </c>
      <c r="B255" s="16" t="str">
        <f>[1]Fitting!$B256</f>
        <v>102CP42-35</v>
      </c>
      <c r="C255" s="33"/>
      <c r="D255" s="16" t="str">
        <f>[1]Fitting!$D256</f>
        <v>1-5/8x1-3/8  REDUCER</v>
      </c>
      <c r="E255" s="14">
        <f>[1]Fitting!$E256</f>
        <v>0</v>
      </c>
      <c r="F255" s="14"/>
      <c r="G255" s="18">
        <f>[1]Fitting!$L256</f>
        <v>16.5114942528736</v>
      </c>
      <c r="H255" s="13"/>
    </row>
    <row r="256" ht="15" customHeight="1" spans="1:8">
      <c r="A256" s="11" t="str">
        <f>[1]Fitting!A257</f>
        <v>FI205</v>
      </c>
      <c r="B256" s="16" t="str">
        <f>[1]Fitting!$B257</f>
        <v>102CP42-28</v>
      </c>
      <c r="C256" s="33"/>
      <c r="D256" s="16" t="str">
        <f>[1]Fitting!$D257</f>
        <v>1-5/8x1-1/8  REDUCER</v>
      </c>
      <c r="E256" s="14">
        <f>[1]Fitting!$E257</f>
        <v>0</v>
      </c>
      <c r="F256" s="14"/>
      <c r="G256" s="18">
        <f>[1]Fitting!$L257</f>
        <v>16.5114942528736</v>
      </c>
      <c r="H256" s="13"/>
    </row>
    <row r="257" ht="15" customHeight="1" spans="1:8">
      <c r="A257" s="11" t="str">
        <f>[1]Fitting!A258</f>
        <v>FI206</v>
      </c>
      <c r="B257" s="16" t="str">
        <f>[1]Fitting!$B258</f>
        <v>102CP42-22</v>
      </c>
      <c r="C257" s="33"/>
      <c r="D257" s="16" t="str">
        <f>[1]Fitting!$D258</f>
        <v>1-5/8x7/8  REDUCER</v>
      </c>
      <c r="E257" s="14">
        <f>[1]Fitting!$E258</f>
        <v>0</v>
      </c>
      <c r="F257" s="14"/>
      <c r="G257" s="18">
        <f>[1]Fitting!$L258</f>
        <v>16.4017683465959</v>
      </c>
      <c r="H257" s="13"/>
    </row>
    <row r="258" ht="15" customHeight="1" spans="1:8">
      <c r="A258" s="11" t="str">
        <f>[1]Fitting!A259</f>
        <v>FI208</v>
      </c>
      <c r="B258" s="16" t="str">
        <f>[1]Fitting!$B259</f>
        <v>102CP54-42</v>
      </c>
      <c r="C258" s="33"/>
      <c r="D258" s="16" t="str">
        <f>[1]Fitting!$D259</f>
        <v>2-1/8x1-5/8  REDUCER</v>
      </c>
      <c r="E258" s="14">
        <f>[1]Fitting!$E259</f>
        <v>0</v>
      </c>
      <c r="F258" s="14"/>
      <c r="G258" s="18">
        <f>[1]Fitting!$L259</f>
        <v>36.0817860300619</v>
      </c>
      <c r="H258" s="13"/>
    </row>
    <row r="259" ht="15" customHeight="1" spans="1:8">
      <c r="A259" s="11" t="str">
        <f>[1]Fitting!A260</f>
        <v>FI209</v>
      </c>
      <c r="B259" s="16" t="str">
        <f>[1]Fitting!$B260</f>
        <v>102CP54-35</v>
      </c>
      <c r="C259" s="33"/>
      <c r="D259" s="16" t="str">
        <f>[1]Fitting!$D260</f>
        <v>2-1/8x1-3/8  REDUCER</v>
      </c>
      <c r="E259" s="14">
        <f>[1]Fitting!$E260</f>
        <v>0</v>
      </c>
      <c r="F259" s="14"/>
      <c r="G259" s="18">
        <f>[1]Fitting!$L260</f>
        <v>35.8458001768347</v>
      </c>
      <c r="H259" s="13"/>
    </row>
    <row r="260" ht="15" customHeight="1" spans="1:8">
      <c r="A260" s="11" t="str">
        <f>[1]Fitting!A261</f>
        <v>FI210</v>
      </c>
      <c r="B260" s="16" t="str">
        <f>[1]Fitting!$B261</f>
        <v>102CP54-28</v>
      </c>
      <c r="C260" s="33"/>
      <c r="D260" s="16" t="str">
        <f>[1]Fitting!$D261</f>
        <v>2-1/8x1-1/8  REDUCER</v>
      </c>
      <c r="E260" s="14">
        <f>[1]Fitting!$E261</f>
        <v>0</v>
      </c>
      <c r="F260" s="14"/>
      <c r="G260" s="18">
        <f>[1]Fitting!$L261</f>
        <v>35.8458001768347</v>
      </c>
      <c r="H260" s="13"/>
    </row>
    <row r="261" ht="15" customHeight="1" spans="1:8">
      <c r="A261" s="11" t="str">
        <f>[1]Fitting!A262</f>
        <v>FI211</v>
      </c>
      <c r="B261" s="16" t="str">
        <f>[1]Fitting!$B262</f>
        <v>102CP54-22</v>
      </c>
      <c r="C261" s="33"/>
      <c r="D261" s="16" t="str">
        <f>[1]Fitting!$D262</f>
        <v>2-1/8x7/8  REDUCER</v>
      </c>
      <c r="E261" s="14">
        <f>[1]Fitting!$E262</f>
        <v>0</v>
      </c>
      <c r="F261" s="14"/>
      <c r="G261" s="18">
        <f>[1]Fitting!$L262</f>
        <v>35.8458001768347</v>
      </c>
      <c r="H261" s="13"/>
    </row>
    <row r="262" ht="15" customHeight="1" spans="1:8">
      <c r="A262" s="11" t="str">
        <f>[1]Fitting!A263</f>
        <v>FI213</v>
      </c>
      <c r="B262" s="16" t="str">
        <f>[1]Fitting!$B263</f>
        <v>102CP67-54</v>
      </c>
      <c r="C262" s="33"/>
      <c r="D262" s="16" t="str">
        <f>[1]Fitting!$D263</f>
        <v>2-5/8x2-1/8  REDUCER</v>
      </c>
      <c r="E262" s="14">
        <f>[1]Fitting!$E263</f>
        <v>0</v>
      </c>
      <c r="F262" s="14"/>
      <c r="G262" s="18">
        <f>[1]Fitting!$L263</f>
        <v>49.158709106985</v>
      </c>
      <c r="H262" s="13"/>
    </row>
    <row r="263" ht="15" customHeight="1" spans="1:8">
      <c r="A263" s="11" t="str">
        <f>[1]Fitting!A264</f>
        <v>FI214</v>
      </c>
      <c r="B263" s="16" t="str">
        <f>[1]Fitting!$B264</f>
        <v>102CP67-42</v>
      </c>
      <c r="C263" s="33"/>
      <c r="D263" s="16" t="str">
        <f>[1]Fitting!$D264</f>
        <v>2-5/8x1-5/8  REDUCER</v>
      </c>
      <c r="E263" s="14">
        <f>[1]Fitting!$E264</f>
        <v>0</v>
      </c>
      <c r="F263" s="14"/>
      <c r="G263" s="18">
        <f>[1]Fitting!$L264</f>
        <v>49.158709106985</v>
      </c>
      <c r="H263" s="13"/>
    </row>
    <row r="264" ht="15" customHeight="1" spans="1:8">
      <c r="A264" s="11" t="str">
        <f>[1]Fitting!A265</f>
        <v>FI217</v>
      </c>
      <c r="B264" s="16" t="str">
        <f>[1]Fitting!$B265</f>
        <v>102CP80-67</v>
      </c>
      <c r="C264" s="33"/>
      <c r="D264" s="16" t="str">
        <f>[1]Fitting!$D265</f>
        <v>3-1/8x2-5/8  REDUCER</v>
      </c>
      <c r="E264" s="14">
        <f>[1]Fitting!$E265</f>
        <v>0</v>
      </c>
      <c r="F264" s="14"/>
      <c r="G264" s="18">
        <f>[1]Fitting!$L265</f>
        <v>74.39566755084</v>
      </c>
      <c r="H264" s="13"/>
    </row>
    <row r="265" ht="15" customHeight="1" spans="1:8">
      <c r="A265" s="11" t="str">
        <f>[1]Fitting!A266</f>
        <v>FI218</v>
      </c>
      <c r="B265" s="16" t="str">
        <f>[1]Fitting!$B266</f>
        <v>102CP80-54</v>
      </c>
      <c r="C265" s="33"/>
      <c r="D265" s="16" t="str">
        <f>[1]Fitting!$D266</f>
        <v>3-1/8x2-1/8  REDUCER</v>
      </c>
      <c r="E265" s="14">
        <f>[1]Fitting!$E266</f>
        <v>0</v>
      </c>
      <c r="F265" s="14"/>
      <c r="G265" s="18">
        <f>[1]Fitting!$L266</f>
        <v>71.2431660261921</v>
      </c>
      <c r="H265" s="13"/>
    </row>
    <row r="266" ht="15" customHeight="1" spans="1:8">
      <c r="A266" s="11" t="str">
        <f>[1]Fitting!A267</f>
        <v>FI222</v>
      </c>
      <c r="B266" s="16" t="str">
        <f>[1]Fitting!$B267</f>
        <v>102CP105-80</v>
      </c>
      <c r="C266" s="33"/>
      <c r="D266" s="16" t="str">
        <f>[1]Fitting!$D267</f>
        <v>4-1/8x3-1/8  REDUCER</v>
      </c>
      <c r="E266" s="14">
        <f>[1]Fitting!$E267</f>
        <v>0</v>
      </c>
      <c r="F266" s="14"/>
      <c r="G266" s="18">
        <f>[1]Fitting!$L267</f>
        <v>152.473167422255</v>
      </c>
      <c r="H266" s="13"/>
    </row>
    <row r="267" ht="15" customHeight="1" spans="1:8">
      <c r="A267" s="11" t="str">
        <f>[1]Fitting!A268</f>
        <v>FI223</v>
      </c>
      <c r="B267" s="16" t="str">
        <f>[1]Fitting!$B268</f>
        <v>102CP105-67</v>
      </c>
      <c r="C267" s="33"/>
      <c r="D267" s="16" t="str">
        <f>[1]Fitting!$D268</f>
        <v>4-1/8x2-5/8  REDUCER</v>
      </c>
      <c r="E267" s="14">
        <f>[1]Fitting!$E268</f>
        <v>0</v>
      </c>
      <c r="F267" s="14"/>
      <c r="G267" s="18">
        <f>[1]Fitting!$L268</f>
        <v>152.473167422255</v>
      </c>
      <c r="H267" s="13"/>
    </row>
    <row r="268" ht="15" customHeight="1" spans="1:8">
      <c r="A268" s="11" t="str">
        <f>[1]Fitting!A269</f>
        <v>FI224.1</v>
      </c>
      <c r="B268" s="16" t="str">
        <f>[1]Fitting!$B269</f>
        <v>CTE1</v>
      </c>
      <c r="C268" s="30" t="s">
        <v>786</v>
      </c>
      <c r="D268" s="16" t="str">
        <f>[1]Fitting!$D269</f>
        <v>1/4" TEE</v>
      </c>
      <c r="E268" s="14">
        <f>[1]Fitting!$E269</f>
        <v>0</v>
      </c>
      <c r="F268" s="14"/>
      <c r="G268" s="18">
        <f>[1]Fitting!$L269</f>
        <v>5.47592770842365</v>
      </c>
      <c r="H268" s="21"/>
    </row>
    <row r="269" ht="15" customHeight="1" spans="1:8">
      <c r="A269" s="11" t="str">
        <f>[1]Fitting!A270</f>
        <v>FI224.2</v>
      </c>
      <c r="B269" s="16" t="str">
        <f>[1]Fitting!$B270</f>
        <v>CTE2</v>
      </c>
      <c r="C269" s="31"/>
      <c r="D269" s="16" t="str">
        <f>[1]Fitting!$D270</f>
        <v>3/8" TEE</v>
      </c>
      <c r="E269" s="14">
        <f>[1]Fitting!$E270</f>
        <v>0</v>
      </c>
      <c r="F269" s="14"/>
      <c r="G269" s="18">
        <f>[1]Fitting!$L270</f>
        <v>5.87988958855326</v>
      </c>
      <c r="H269" s="22"/>
    </row>
    <row r="270" ht="15" customHeight="1" spans="1:8">
      <c r="A270" s="11" t="str">
        <f>[1]Fitting!A271</f>
        <v>FI224.3</v>
      </c>
      <c r="B270" s="16" t="str">
        <f>[1]Fitting!$B271</f>
        <v>CTE3</v>
      </c>
      <c r="C270" s="31"/>
      <c r="D270" s="16" t="str">
        <f>[1]Fitting!$D271</f>
        <v>1/2" TEE</v>
      </c>
      <c r="E270" s="14">
        <f>[1]Fitting!$E271</f>
        <v>0</v>
      </c>
      <c r="F270" s="14"/>
      <c r="G270" s="18">
        <f>[1]Fitting!$L271</f>
        <v>6.13797634530274</v>
      </c>
      <c r="H270" s="22"/>
    </row>
    <row r="271" ht="15" customHeight="1" spans="1:8">
      <c r="A271" s="11" t="str">
        <f>[1]Fitting!A272</f>
        <v>FI224.4</v>
      </c>
      <c r="B271" s="16" t="str">
        <f>[1]Fitting!$B272</f>
        <v>CTE4</v>
      </c>
      <c r="C271" s="31"/>
      <c r="D271" s="16" t="str">
        <f>[1]Fitting!$D272</f>
        <v>5/8" TEE</v>
      </c>
      <c r="E271" s="14">
        <f>[1]Fitting!$E272</f>
        <v>0</v>
      </c>
      <c r="F271" s="14"/>
      <c r="G271" s="18">
        <f>[1]Fitting!$L272</f>
        <v>7.04689057559437</v>
      </c>
      <c r="H271" s="22"/>
    </row>
    <row r="272" ht="15" customHeight="1" spans="1:8">
      <c r="A272" s="11" t="str">
        <f>[1]Fitting!A273</f>
        <v>FI225</v>
      </c>
      <c r="B272" s="16" t="str">
        <f>[1]Fitting!$B273</f>
        <v>CTE5</v>
      </c>
      <c r="C272" s="31"/>
      <c r="D272" s="16" t="str">
        <f>[1]Fitting!$D273</f>
        <v>3/4" TEE</v>
      </c>
      <c r="E272" s="14">
        <f>[1]Fitting!$E273</f>
        <v>0</v>
      </c>
      <c r="F272" s="14"/>
      <c r="G272" s="18">
        <f>[1]Fitting!$L273</f>
        <v>9.49310418304594</v>
      </c>
      <c r="H272" s="22"/>
    </row>
    <row r="273" ht="15" customHeight="1" spans="1:8">
      <c r="A273" s="11" t="str">
        <f>[1]Fitting!A274</f>
        <v>FI226</v>
      </c>
      <c r="B273" s="16" t="str">
        <f>[1]Fitting!$B274</f>
        <v>CTE6</v>
      </c>
      <c r="C273" s="31"/>
      <c r="D273" s="16" t="str">
        <f>[1]Fitting!$D274</f>
        <v>7/8" TEE</v>
      </c>
      <c r="E273" s="14">
        <f>[1]Fitting!$E274</f>
        <v>0</v>
      </c>
      <c r="F273" s="14"/>
      <c r="G273" s="18">
        <f>[1]Fitting!$L274</f>
        <v>12.1300775672253</v>
      </c>
      <c r="H273" s="22"/>
    </row>
    <row r="274" ht="15" customHeight="1" spans="1:8">
      <c r="A274" s="11" t="str">
        <f>[1]Fitting!A275</f>
        <v>FI227</v>
      </c>
      <c r="B274" s="16" t="str">
        <f>[1]Fitting!$B275</f>
        <v>CTE7</v>
      </c>
      <c r="C274" s="31"/>
      <c r="D274" s="16" t="str">
        <f>[1]Fitting!$D275</f>
        <v>1-1/8" TEE</v>
      </c>
      <c r="E274" s="14">
        <f>[1]Fitting!$E275</f>
        <v>0</v>
      </c>
      <c r="F274" s="14"/>
      <c r="G274" s="18">
        <f>[1]Fitting!$L275</f>
        <v>22.3284703801945</v>
      </c>
      <c r="H274" s="22"/>
    </row>
    <row r="275" ht="15" customHeight="1" spans="1:8">
      <c r="A275" s="11" t="str">
        <f>[1]Fitting!A276</f>
        <v>FI228</v>
      </c>
      <c r="B275" s="16" t="str">
        <f>[1]Fitting!$B276</f>
        <v>CTE8</v>
      </c>
      <c r="C275" s="31"/>
      <c r="D275" s="16" t="str">
        <f>[1]Fitting!$D276</f>
        <v>1-3/8" TEE</v>
      </c>
      <c r="E275" s="14">
        <f>[1]Fitting!$E276</f>
        <v>0</v>
      </c>
      <c r="F275" s="14"/>
      <c r="G275" s="18">
        <f>[1]Fitting!$L276</f>
        <v>32.2488947833775</v>
      </c>
      <c r="H275" s="22"/>
    </row>
    <row r="276" ht="15" customHeight="1" spans="1:8">
      <c r="A276" s="11" t="str">
        <f>[1]Fitting!A277</f>
        <v>FI229</v>
      </c>
      <c r="B276" s="16" t="str">
        <f>[1]Fitting!$B277</f>
        <v>CTE9</v>
      </c>
      <c r="C276" s="31"/>
      <c r="D276" s="16" t="str">
        <f>[1]Fitting!$D277</f>
        <v>1-5/8" TEE</v>
      </c>
      <c r="E276" s="14">
        <f>[1]Fitting!$E277</f>
        <v>0</v>
      </c>
      <c r="F276" s="14"/>
      <c r="G276" s="18">
        <f>[1]Fitting!$L277</f>
        <v>45.1202977778104</v>
      </c>
      <c r="H276" s="22"/>
    </row>
    <row r="277" ht="15" customHeight="1" spans="1:8">
      <c r="A277" s="11" t="str">
        <f>[1]Fitting!A278</f>
        <v>FI230</v>
      </c>
      <c r="B277" s="16" t="str">
        <f>[1]Fitting!$B278</f>
        <v>CTE10</v>
      </c>
      <c r="C277" s="31"/>
      <c r="D277" s="16" t="str">
        <f>[1]Fitting!$D278</f>
        <v>2-1/8" TEE</v>
      </c>
      <c r="E277" s="14">
        <f>[1]Fitting!$E278</f>
        <v>0</v>
      </c>
      <c r="F277" s="14"/>
      <c r="G277" s="18">
        <f>[1]Fitting!$L278</f>
        <v>77.1538461538461</v>
      </c>
      <c r="H277" s="22"/>
    </row>
    <row r="278" ht="15" customHeight="1" spans="1:8">
      <c r="A278" s="11" t="str">
        <f>[1]Fitting!A279</f>
        <v>FI231</v>
      </c>
      <c r="B278" s="16" t="str">
        <f>[1]Fitting!$B279</f>
        <v>CTE11</v>
      </c>
      <c r="C278" s="31"/>
      <c r="D278" s="16" t="str">
        <f>[1]Fitting!$D279</f>
        <v>2-5/8" TEE</v>
      </c>
      <c r="E278" s="14">
        <f>[1]Fitting!$E279</f>
        <v>0</v>
      </c>
      <c r="F278" s="14"/>
      <c r="G278" s="18">
        <f>[1]Fitting!$L279</f>
        <v>126.184792219275</v>
      </c>
      <c r="H278" s="22"/>
    </row>
    <row r="279" ht="15" customHeight="1" spans="1:8">
      <c r="A279" s="11" t="str">
        <f>[1]Fitting!A280</f>
        <v>FI232</v>
      </c>
      <c r="B279" s="16" t="str">
        <f>[1]Fitting!$B280</f>
        <v>CTE12</v>
      </c>
      <c r="C279" s="31"/>
      <c r="D279" s="16" t="str">
        <f>[1]Fitting!$D280</f>
        <v>3-1/8" TEE</v>
      </c>
      <c r="E279" s="14">
        <f>[1]Fitting!$E280</f>
        <v>0</v>
      </c>
      <c r="F279" s="14"/>
      <c r="G279" s="18">
        <f>[1]Fitting!$L280</f>
        <v>231.53748429429</v>
      </c>
      <c r="H279" s="22"/>
    </row>
    <row r="280" ht="15" customHeight="1" spans="1:8">
      <c r="A280" s="11" t="str">
        <f>[1]Fitting!A281</f>
        <v>FI232.1</v>
      </c>
      <c r="B280" s="16">
        <f>[1]Fitting!$B281</f>
        <v>0</v>
      </c>
      <c r="C280" s="32"/>
      <c r="D280" s="16" t="str">
        <f>[1]Fitting!$D281</f>
        <v>4-1/8" TEE</v>
      </c>
      <c r="E280" s="14">
        <f>[1]Fitting!$E281</f>
        <v>0</v>
      </c>
      <c r="F280" s="14"/>
      <c r="G280" s="18">
        <f>[1]Fitting!$L281</f>
        <v>421.837193325349</v>
      </c>
      <c r="H280" s="23"/>
    </row>
    <row r="281" ht="15" customHeight="1" spans="1:8">
      <c r="A281" s="11">
        <f>[1]Fitting!A282</f>
        <v>0</v>
      </c>
      <c r="B281" s="16">
        <f>[1]Fitting!$B282</f>
        <v>0</v>
      </c>
      <c r="C281" s="34" t="s">
        <v>787</v>
      </c>
      <c r="D281" s="16" t="str">
        <f>[1]Fitting!$D282</f>
        <v>1/4X1/4X3/8   Tee</v>
      </c>
      <c r="E281" s="14">
        <f>[1]Fitting!$E282</f>
        <v>0</v>
      </c>
      <c r="F281" s="14"/>
      <c r="G281" s="18">
        <f>[1]Fitting!$L282</f>
        <v>6.0257647119334</v>
      </c>
      <c r="H281" s="21"/>
    </row>
    <row r="282" ht="15" customHeight="1" spans="1:8">
      <c r="A282" s="11">
        <f>[1]Fitting!A283</f>
        <v>0</v>
      </c>
      <c r="B282" s="16">
        <f>[1]Fitting!$B283</f>
        <v>0</v>
      </c>
      <c r="C282" s="33"/>
      <c r="D282" s="16" t="str">
        <f>[1]Fitting!$D283</f>
        <v>3/8X3/8X1/2   Tee</v>
      </c>
      <c r="E282" s="14">
        <f>[1]Fitting!$E283</f>
        <v>0</v>
      </c>
      <c r="F282" s="14"/>
      <c r="G282" s="18">
        <f>[1]Fitting!$L283</f>
        <v>6.46339008207381</v>
      </c>
      <c r="H282" s="22"/>
    </row>
    <row r="283" ht="15" customHeight="1" spans="1:8">
      <c r="A283" s="11">
        <f>[1]Fitting!A284</f>
        <v>0</v>
      </c>
      <c r="B283" s="16">
        <f>[1]Fitting!$B284</f>
        <v>0</v>
      </c>
      <c r="C283" s="33"/>
      <c r="D283" s="16" t="str">
        <f>[1]Fitting!$D284</f>
        <v>3/8X3/8X1/4   Tee</v>
      </c>
      <c r="E283" s="14">
        <f>[1]Fitting!$E284</f>
        <v>0</v>
      </c>
      <c r="F283" s="14"/>
      <c r="G283" s="18">
        <f>[1]Fitting!$L284</f>
        <v>6.46339008207381</v>
      </c>
      <c r="H283" s="22"/>
    </row>
    <row r="284" ht="15" customHeight="1" spans="1:8">
      <c r="A284" s="11">
        <f>[1]Fitting!A285</f>
        <v>0</v>
      </c>
      <c r="B284" s="16">
        <f>[1]Fitting!$B285</f>
        <v>0</v>
      </c>
      <c r="C284" s="33"/>
      <c r="D284" s="16" t="str">
        <f>[1]Fitting!$D285</f>
        <v>1/2X1/2X3/8   Tee</v>
      </c>
      <c r="E284" s="14">
        <f>[1]Fitting!$E285</f>
        <v>0</v>
      </c>
      <c r="F284" s="14"/>
      <c r="G284" s="18">
        <f>[1]Fitting!$L285</f>
        <v>6.75514032883409</v>
      </c>
      <c r="H284" s="22"/>
    </row>
    <row r="285" ht="15" customHeight="1" spans="1:8">
      <c r="A285" s="11">
        <f>[1]Fitting!A286</f>
        <v>0</v>
      </c>
      <c r="B285" s="16">
        <f>[1]Fitting!$B286</f>
        <v>0</v>
      </c>
      <c r="C285" s="33"/>
      <c r="D285" s="16" t="str">
        <f>[1]Fitting!$D286</f>
        <v>1/2X1/2X1/4   Tee</v>
      </c>
      <c r="E285" s="14">
        <f>[1]Fitting!$E286</f>
        <v>0</v>
      </c>
      <c r="F285" s="14"/>
      <c r="G285" s="18">
        <f>[1]Fitting!$L286</f>
        <v>6.75514032883409</v>
      </c>
      <c r="H285" s="22"/>
    </row>
    <row r="286" ht="15" customHeight="1" spans="1:8">
      <c r="A286" s="11">
        <f>[1]Fitting!A287</f>
        <v>0</v>
      </c>
      <c r="B286" s="16">
        <f>[1]Fitting!$B287</f>
        <v>0</v>
      </c>
      <c r="C286" s="33"/>
      <c r="D286" s="16" t="str">
        <f>[1]Fitting!$D287</f>
        <v>5/8X5/8X1/2   Tee</v>
      </c>
      <c r="E286" s="14">
        <f>[1]Fitting!$E287</f>
        <v>0</v>
      </c>
      <c r="F286" s="14"/>
      <c r="G286" s="18">
        <f>[1]Fitting!$L287</f>
        <v>7.75382386582117</v>
      </c>
      <c r="H286" s="22"/>
    </row>
    <row r="287" ht="15" customHeight="1" spans="1:8">
      <c r="A287" s="11">
        <f>[1]Fitting!A288</f>
        <v>0</v>
      </c>
      <c r="B287" s="16">
        <f>[1]Fitting!$B288</f>
        <v>0</v>
      </c>
      <c r="C287" s="33"/>
      <c r="D287" s="16" t="str">
        <f>[1]Fitting!$D288</f>
        <v>5/8X5/8X3/8   Tee</v>
      </c>
      <c r="E287" s="14">
        <f>[1]Fitting!$E288</f>
        <v>0</v>
      </c>
      <c r="F287" s="14"/>
      <c r="G287" s="18">
        <f>[1]Fitting!$L288</f>
        <v>7.75382386582117</v>
      </c>
      <c r="H287" s="22"/>
    </row>
    <row r="288" ht="15" customHeight="1" spans="1:8">
      <c r="A288" s="11">
        <f>[1]Fitting!A289</f>
        <v>0</v>
      </c>
      <c r="B288" s="16">
        <f>[1]Fitting!$B289</f>
        <v>0</v>
      </c>
      <c r="C288" s="33"/>
      <c r="D288" s="16" t="str">
        <f>[1]Fitting!$D289</f>
        <v>3/4X3/4X5/8   Tee</v>
      </c>
      <c r="E288" s="14">
        <f>[1]Fitting!$E289</f>
        <v>0</v>
      </c>
      <c r="F288" s="14"/>
      <c r="G288" s="18">
        <f>[1]Fitting!$L289</f>
        <v>10.4469030666853</v>
      </c>
      <c r="H288" s="22"/>
    </row>
    <row r="289" ht="15" customHeight="1" spans="1:8">
      <c r="A289" s="11">
        <f>[1]Fitting!A290</f>
        <v>0</v>
      </c>
      <c r="B289" s="16">
        <f>[1]Fitting!$B290</f>
        <v>0</v>
      </c>
      <c r="C289" s="33"/>
      <c r="D289" s="16" t="str">
        <f>[1]Fitting!$D290</f>
        <v>3/4X3/4X1/2   Tee</v>
      </c>
      <c r="E289" s="14">
        <f>[1]Fitting!$E290</f>
        <v>0</v>
      </c>
      <c r="F289" s="14"/>
      <c r="G289" s="18">
        <f>[1]Fitting!$L290</f>
        <v>10.4469030666853</v>
      </c>
      <c r="H289" s="22"/>
    </row>
    <row r="290" ht="15" customHeight="1" spans="1:8">
      <c r="A290" s="11">
        <f>[1]Fitting!A291</f>
        <v>0</v>
      </c>
      <c r="B290" s="16">
        <f>[1]Fitting!$B291</f>
        <v>0</v>
      </c>
      <c r="C290" s="33"/>
      <c r="D290" s="16" t="str">
        <f>[1]Fitting!$D291</f>
        <v>7/8X7/8X3/4   Tee</v>
      </c>
      <c r="E290" s="14">
        <f>[1]Fitting!$E291</f>
        <v>0</v>
      </c>
      <c r="F290" s="14"/>
      <c r="G290" s="18">
        <f>[1]Fitting!$L291</f>
        <v>13.3419632076142</v>
      </c>
      <c r="H290" s="22"/>
    </row>
    <row r="291" ht="15" customHeight="1" spans="1:8">
      <c r="A291" s="11" t="str">
        <f>[1]Fitting!A292</f>
        <v>FI233</v>
      </c>
      <c r="B291" s="16">
        <f>[1]Fitting!$B292</f>
        <v>0</v>
      </c>
      <c r="C291" s="33"/>
      <c r="D291" s="16" t="str">
        <f>[1]Fitting!$D292</f>
        <v>7/8X7/8X5/8   Tee</v>
      </c>
      <c r="E291" s="14">
        <f>[1]Fitting!$E292</f>
        <v>0</v>
      </c>
      <c r="F291" s="14"/>
      <c r="G291" s="18">
        <f>[1]Fitting!$L292</f>
        <v>13.9261715296198</v>
      </c>
      <c r="H291" s="22"/>
    </row>
    <row r="292" ht="15" customHeight="1" spans="1:8">
      <c r="A292" s="11">
        <f>[1]Fitting!A293</f>
        <v>0</v>
      </c>
      <c r="B292" s="16">
        <f>[1]Fitting!$B293</f>
        <v>0</v>
      </c>
      <c r="C292" s="33"/>
      <c r="D292" s="16" t="str">
        <f>[1]Fitting!$D293</f>
        <v>7/8X7/8X1/2   Tee</v>
      </c>
      <c r="E292" s="14">
        <f>[1]Fitting!$E293</f>
        <v>0</v>
      </c>
      <c r="F292" s="14"/>
      <c r="G292" s="18">
        <f>[1]Fitting!$L293</f>
        <v>13.3419632076142</v>
      </c>
      <c r="H292" s="22"/>
    </row>
    <row r="293" ht="15" customHeight="1" spans="1:8">
      <c r="A293" s="11" t="str">
        <f>[1]Fitting!A294</f>
        <v>FI234</v>
      </c>
      <c r="B293" s="16">
        <f>[1]Fitting!$B294</f>
        <v>0</v>
      </c>
      <c r="C293" s="33"/>
      <c r="D293" s="16" t="str">
        <f>[1]Fitting!$D294</f>
        <v>1-1/8X1-1/8X7/8   Tee</v>
      </c>
      <c r="E293" s="14">
        <f>[1]Fitting!$E294</f>
        <v>0</v>
      </c>
      <c r="F293" s="14"/>
      <c r="G293" s="18">
        <f>[1]Fitting!$L294</f>
        <v>24.5605658709107</v>
      </c>
      <c r="H293" s="22"/>
    </row>
    <row r="294" ht="15" customHeight="1" spans="1:8">
      <c r="A294" s="11" t="str">
        <f>[1]Fitting!A295</f>
        <v>FI235</v>
      </c>
      <c r="B294" s="16">
        <f>[1]Fitting!$B295</f>
        <v>0</v>
      </c>
      <c r="C294" s="33"/>
      <c r="D294" s="16" t="str">
        <f>[1]Fitting!$D295</f>
        <v>1-1/8X1-1/8X3/4   Tee</v>
      </c>
      <c r="E294" s="14">
        <f>[1]Fitting!$E295</f>
        <v>0</v>
      </c>
      <c r="F294" s="14"/>
      <c r="G294" s="18">
        <f>[1]Fitting!$L295</f>
        <v>24.5605658709107</v>
      </c>
      <c r="H294" s="22"/>
    </row>
    <row r="295" ht="15" customHeight="1" spans="1:8">
      <c r="A295" s="11" t="str">
        <f>[1]Fitting!A296</f>
        <v>FI236</v>
      </c>
      <c r="B295" s="16">
        <f>[1]Fitting!$B296</f>
        <v>0</v>
      </c>
      <c r="C295" s="33"/>
      <c r="D295" s="16" t="str">
        <f>[1]Fitting!$D296</f>
        <v>1-1/8X1-1/8X5/8   Tee</v>
      </c>
      <c r="E295" s="14">
        <f>[1]Fitting!$E296</f>
        <v>0</v>
      </c>
      <c r="F295" s="14"/>
      <c r="G295" s="18">
        <f>[1]Fitting!$L296</f>
        <v>24.5605658709107</v>
      </c>
      <c r="H295" s="22"/>
    </row>
    <row r="296" ht="15" customHeight="1" spans="1:8">
      <c r="A296" s="11" t="str">
        <f>[1]Fitting!A297</f>
        <v>FI237</v>
      </c>
      <c r="B296" s="16">
        <f>[1]Fitting!$B297</f>
        <v>0</v>
      </c>
      <c r="C296" s="33"/>
      <c r="D296" s="16" t="str">
        <f>[1]Fitting!$D297</f>
        <v>1-3/8X1-3/8X1-1/8   Tee</v>
      </c>
      <c r="E296" s="14">
        <f>[1]Fitting!$E297</f>
        <v>0</v>
      </c>
      <c r="F296" s="14"/>
      <c r="G296" s="18">
        <f>[1]Fitting!$L297</f>
        <v>35.473032714412</v>
      </c>
      <c r="H296" s="22"/>
    </row>
    <row r="297" ht="15" customHeight="1" spans="1:8">
      <c r="A297" s="11" t="str">
        <f>[1]Fitting!A298</f>
        <v>FI238</v>
      </c>
      <c r="B297" s="16">
        <f>[1]Fitting!$B298</f>
        <v>0</v>
      </c>
      <c r="C297" s="33"/>
      <c r="D297" s="16" t="str">
        <f>[1]Fitting!$D298</f>
        <v>1-3/8X1-3/8X7/8   Tee</v>
      </c>
      <c r="E297" s="14">
        <f>[1]Fitting!$E298</f>
        <v>0</v>
      </c>
      <c r="F297" s="14"/>
      <c r="G297" s="18">
        <f>[1]Fitting!$L298</f>
        <v>35.473032714412</v>
      </c>
      <c r="H297" s="22"/>
    </row>
    <row r="298" ht="15" customHeight="1" spans="1:8">
      <c r="A298" s="11" t="str">
        <f>[1]Fitting!A299</f>
        <v>FI239</v>
      </c>
      <c r="B298" s="16">
        <f>[1]Fitting!$B299</f>
        <v>0</v>
      </c>
      <c r="C298" s="33"/>
      <c r="D298" s="16" t="str">
        <f>[1]Fitting!$D299</f>
        <v>1-5/8X1-5/8X1-3/8   Tee</v>
      </c>
      <c r="E298" s="14">
        <f>[1]Fitting!$E299</f>
        <v>0</v>
      </c>
      <c r="F298" s="14"/>
      <c r="G298" s="18">
        <f>[1]Fitting!$L299</f>
        <v>51.8267020335986</v>
      </c>
      <c r="H298" s="22"/>
    </row>
    <row r="299" ht="15" customHeight="1" spans="1:8">
      <c r="A299" s="11" t="str">
        <f>[1]Fitting!A300</f>
        <v>FI240</v>
      </c>
      <c r="B299" s="16">
        <f>[1]Fitting!$B300</f>
        <v>0</v>
      </c>
      <c r="C299" s="33"/>
      <c r="D299" s="16" t="str">
        <f>[1]Fitting!$D300</f>
        <v>1-5/8X1-5/8X1-1/8   Tee</v>
      </c>
      <c r="E299" s="14">
        <f>[1]Fitting!$E300</f>
        <v>0</v>
      </c>
      <c r="F299" s="14"/>
      <c r="G299" s="18">
        <f>[1]Fitting!$L300</f>
        <v>51.4870026525199</v>
      </c>
      <c r="H299" s="22"/>
    </row>
    <row r="300" ht="15" customHeight="1" spans="1:8">
      <c r="A300" s="11" t="str">
        <f>[1]Fitting!A301</f>
        <v>FI241</v>
      </c>
      <c r="B300" s="16">
        <f>[1]Fitting!$B301</f>
        <v>0</v>
      </c>
      <c r="C300" s="33"/>
      <c r="D300" s="16" t="str">
        <f>[1]Fitting!$D301</f>
        <v>1-5/8X1-5/8X7/8   Tee</v>
      </c>
      <c r="E300" s="14">
        <f>[1]Fitting!$E301</f>
        <v>0</v>
      </c>
      <c r="F300" s="14"/>
      <c r="G300" s="18">
        <f>[1]Fitting!$L301</f>
        <v>51.8267020335986</v>
      </c>
      <c r="H300" s="22"/>
    </row>
    <row r="301" ht="15" customHeight="1" spans="1:8">
      <c r="A301" s="11" t="str">
        <f>[1]Fitting!A302</f>
        <v>FI242</v>
      </c>
      <c r="B301" s="16">
        <f>[1]Fitting!$B302</f>
        <v>0</v>
      </c>
      <c r="C301" s="33"/>
      <c r="D301" s="16" t="str">
        <f>[1]Fitting!$D302</f>
        <v>2-1/8X2-1/8X1-5/8   Tee</v>
      </c>
      <c r="E301" s="14">
        <f>[1]Fitting!$E302</f>
        <v>0</v>
      </c>
      <c r="F301" s="14"/>
      <c r="G301" s="18">
        <f>[1]Fitting!$L302</f>
        <v>84.8722369584438</v>
      </c>
      <c r="H301" s="22"/>
    </row>
    <row r="302" ht="15" customHeight="1" spans="1:8">
      <c r="A302" s="11" t="str">
        <f>[1]Fitting!A303</f>
        <v>FI243</v>
      </c>
      <c r="B302" s="16">
        <f>[1]Fitting!$B303</f>
        <v>0</v>
      </c>
      <c r="C302" s="33"/>
      <c r="D302" s="16" t="str">
        <f>[1]Fitting!$D303</f>
        <v>2-1/8X2-1/8X1-3/8   Tee</v>
      </c>
      <c r="E302" s="14">
        <f>[1]Fitting!$E303</f>
        <v>0</v>
      </c>
      <c r="F302" s="14"/>
      <c r="G302" s="18">
        <f>[1]Fitting!$L303</f>
        <v>84.3153404067197</v>
      </c>
      <c r="H302" s="22"/>
    </row>
    <row r="303" ht="15" customHeight="1" spans="1:8">
      <c r="A303" s="11" t="str">
        <f>[1]Fitting!A304</f>
        <v>FI244</v>
      </c>
      <c r="B303" s="16">
        <f>[1]Fitting!$B304</f>
        <v>0</v>
      </c>
      <c r="C303" s="33"/>
      <c r="D303" s="16" t="str">
        <f>[1]Fitting!$D304</f>
        <v>2-1/8X2-1/8X1-1/8   Tee</v>
      </c>
      <c r="E303" s="14">
        <f>[1]Fitting!$E304</f>
        <v>0</v>
      </c>
      <c r="F303" s="14"/>
      <c r="G303" s="18">
        <f>[1]Fitting!$L304</f>
        <v>84.3153404067197</v>
      </c>
      <c r="H303" s="22"/>
    </row>
    <row r="304" ht="15" customHeight="1" spans="1:8">
      <c r="A304" s="11" t="str">
        <f>[1]Fitting!A305</f>
        <v>FI245</v>
      </c>
      <c r="B304" s="16">
        <f>[1]Fitting!$B305</f>
        <v>0</v>
      </c>
      <c r="C304" s="33"/>
      <c r="D304" s="16" t="str">
        <f>[1]Fitting!$D305</f>
        <v>2-5/8X2-5/8X2-1/8   Tee</v>
      </c>
      <c r="E304" s="14">
        <f>[1]Fitting!$E305</f>
        <v>0</v>
      </c>
      <c r="F304" s="14"/>
      <c r="G304" s="18">
        <f>[1]Fitting!$L305</f>
        <v>138.803271441202</v>
      </c>
      <c r="H304" s="22"/>
    </row>
    <row r="305" ht="15" customHeight="1" spans="1:8">
      <c r="A305" s="11" t="str">
        <f>[1]Fitting!A306</f>
        <v>FI246</v>
      </c>
      <c r="B305" s="16">
        <f>[1]Fitting!$B306</f>
        <v>0</v>
      </c>
      <c r="C305" s="33"/>
      <c r="D305" s="16" t="str">
        <f>[1]Fitting!$D306</f>
        <v>2-5/8X2-5/8X1-5/8   Tee</v>
      </c>
      <c r="E305" s="14">
        <f>[1]Fitting!$E306</f>
        <v>0</v>
      </c>
      <c r="F305" s="14"/>
      <c r="G305" s="18">
        <f>[1]Fitting!$L306</f>
        <v>138.803271441202</v>
      </c>
      <c r="H305" s="22"/>
    </row>
    <row r="306" ht="15" customHeight="1" spans="1:8">
      <c r="A306" s="11" t="str">
        <f>[1]Fitting!A307</f>
        <v>FI247</v>
      </c>
      <c r="B306" s="16">
        <f>[1]Fitting!$B307</f>
        <v>0</v>
      </c>
      <c r="C306" s="33"/>
      <c r="D306" s="16" t="str">
        <f>[1]Fitting!$D307</f>
        <v>2-5/8X2-5/8X1-3/8   Tee</v>
      </c>
      <c r="E306" s="14">
        <f>[1]Fitting!$E307</f>
        <v>0</v>
      </c>
      <c r="F306" s="14"/>
      <c r="G306" s="18">
        <f>[1]Fitting!$L307</f>
        <v>137.885632183908</v>
      </c>
      <c r="H306" s="22"/>
    </row>
    <row r="307" ht="15" customHeight="1" spans="1:8">
      <c r="A307" s="11" t="str">
        <f>[1]Fitting!A308</f>
        <v>FI248</v>
      </c>
      <c r="B307" s="16">
        <f>[1]Fitting!$B308</f>
        <v>0</v>
      </c>
      <c r="C307" s="33"/>
      <c r="D307" s="16" t="str">
        <f>[1]Fitting!$D308</f>
        <v>3-1/8X3-1/8X2-5/8   Tee</v>
      </c>
      <c r="E307" s="14">
        <f>[1]Fitting!$E308</f>
        <v>0</v>
      </c>
      <c r="F307" s="14"/>
      <c r="G307" s="18">
        <f>[1]Fitting!$L308</f>
        <v>264.213969938108</v>
      </c>
      <c r="H307" s="22"/>
    </row>
    <row r="308" ht="15" customHeight="1" spans="1:8">
      <c r="A308" s="11" t="str">
        <f>[1]Fitting!A309</f>
        <v>FI249</v>
      </c>
      <c r="B308" s="16">
        <f>[1]Fitting!$B309</f>
        <v>0</v>
      </c>
      <c r="C308" s="33"/>
      <c r="D308" s="16" t="str">
        <f>[1]Fitting!$D309</f>
        <v>3-1/8X3-1/8X2-1/8   Tee</v>
      </c>
      <c r="E308" s="14">
        <f>[1]Fitting!$E309</f>
        <v>0</v>
      </c>
      <c r="F308" s="14"/>
      <c r="G308" s="18">
        <f>[1]Fitting!$L309</f>
        <v>264.213969938108</v>
      </c>
      <c r="H308" s="22"/>
    </row>
    <row r="309" ht="15" customHeight="1" spans="1:8">
      <c r="A309" s="11" t="str">
        <f>[1]Fitting!A310</f>
        <v>FI250</v>
      </c>
      <c r="B309" s="16">
        <f>[1]Fitting!$B310</f>
        <v>0</v>
      </c>
      <c r="C309" s="33"/>
      <c r="D309" s="16" t="str">
        <f>[1]Fitting!$D310</f>
        <v>4-1/8X4-1/8X3-1/8   Tee</v>
      </c>
      <c r="E309" s="14">
        <f>[1]Fitting!$E310</f>
        <v>0</v>
      </c>
      <c r="F309" s="14"/>
      <c r="G309" s="18">
        <f>[1]Fitting!$L310</f>
        <v>464.017546308883</v>
      </c>
      <c r="H309" s="22"/>
    </row>
    <row r="310" ht="15" customHeight="1" spans="1:8">
      <c r="A310" s="11" t="str">
        <f>[1]Fitting!A311</f>
        <v>FI251</v>
      </c>
      <c r="B310" s="16">
        <f>[1]Fitting!$B311</f>
        <v>0</v>
      </c>
      <c r="C310" s="33"/>
      <c r="D310" s="16" t="str">
        <f>[1]Fitting!$D311</f>
        <v>4-1/8X4-1/8X2-5/8   Tee</v>
      </c>
      <c r="E310" s="14">
        <f>[1]Fitting!$E311</f>
        <v>0</v>
      </c>
      <c r="F310" s="14"/>
      <c r="G310" s="18">
        <f>[1]Fitting!$L311</f>
        <v>464.017546308883</v>
      </c>
      <c r="H310" s="22"/>
    </row>
    <row r="311" ht="15" customHeight="1" spans="1:8">
      <c r="A311" s="11" t="str">
        <f>[1]Fitting!A312</f>
        <v>FI252</v>
      </c>
      <c r="B311" s="16">
        <f>[1]Fitting!$B312</f>
        <v>0</v>
      </c>
      <c r="C311" s="35"/>
      <c r="D311" s="16" t="str">
        <f>[1]Fitting!$D312</f>
        <v>4-1/8X4-1/8X2-1/8   Tee</v>
      </c>
      <c r="E311" s="14">
        <f>[1]Fitting!$E312</f>
        <v>0</v>
      </c>
      <c r="F311" s="14"/>
      <c r="G311" s="18">
        <f>[1]Fitting!$L312</f>
        <v>464.017546308883</v>
      </c>
      <c r="H311" s="23"/>
    </row>
    <row r="312" ht="15" customHeight="1" spans="1:8">
      <c r="A312" s="11">
        <f>[1]Fitting!A313</f>
        <v>0</v>
      </c>
      <c r="B312" s="16" t="str">
        <f>[1]Fitting!$B313</f>
        <v>109RB10A</v>
      </c>
      <c r="C312" s="36" t="s">
        <v>788</v>
      </c>
      <c r="D312" s="16" t="str">
        <f>[1]Fitting!$D313</f>
        <v>3/8   RET BEND</v>
      </c>
      <c r="E312" s="14">
        <f>[1]Fitting!$E313</f>
        <v>0</v>
      </c>
      <c r="F312" s="14"/>
      <c r="G312" s="18">
        <f>[1]Fitting!$L313</f>
        <v>4.01921668613807</v>
      </c>
      <c r="H312" s="13"/>
    </row>
    <row r="313" ht="15" customHeight="1" spans="1:8">
      <c r="A313" s="11">
        <f>[1]Fitting!A314</f>
        <v>0</v>
      </c>
      <c r="B313" s="16" t="str">
        <f>[1]Fitting!$B314</f>
        <v>109RB13A</v>
      </c>
      <c r="C313" s="36"/>
      <c r="D313" s="16" t="str">
        <f>[1]Fitting!$D314</f>
        <v>1/2   RET BEND</v>
      </c>
      <c r="E313" s="14">
        <f>[1]Fitting!$E314</f>
        <v>0</v>
      </c>
      <c r="F313" s="14"/>
      <c r="G313" s="18">
        <f>[1]Fitting!$L314</f>
        <v>5.01892032888307</v>
      </c>
      <c r="H313" s="13"/>
    </row>
    <row r="314" ht="15" customHeight="1" spans="1:8">
      <c r="A314" s="11">
        <f>[1]Fitting!A315</f>
        <v>0</v>
      </c>
      <c r="B314" s="16" t="str">
        <f>[1]Fitting!$B315</f>
        <v>109RB16A</v>
      </c>
      <c r="C314" s="36"/>
      <c r="D314" s="16" t="str">
        <f>[1]Fitting!$D315</f>
        <v>5/8   RET BEND</v>
      </c>
      <c r="E314" s="14">
        <f>[1]Fitting!$E315</f>
        <v>0</v>
      </c>
      <c r="F314" s="14"/>
      <c r="G314" s="18">
        <f>[1]Fitting!$L315</f>
        <v>6.62048636879089</v>
      </c>
      <c r="H314" s="13"/>
    </row>
    <row r="315" ht="15" customHeight="1" spans="1:8">
      <c r="A315" s="11">
        <f>[1]Fitting!A316</f>
        <v>0</v>
      </c>
      <c r="B315" s="16" t="str">
        <f>[1]Fitting!$B316</f>
        <v>109RB19A</v>
      </c>
      <c r="C315" s="36"/>
      <c r="D315" s="16" t="str">
        <f>[1]Fitting!$D316</f>
        <v>3/4   RET BEND</v>
      </c>
      <c r="E315" s="14">
        <f>[1]Fitting!$E316</f>
        <v>0</v>
      </c>
      <c r="F315" s="14"/>
      <c r="G315" s="18">
        <f>[1]Fitting!$L316</f>
        <v>8.92592538165184</v>
      </c>
      <c r="H315" s="13"/>
    </row>
    <row r="316" ht="15" customHeight="1" spans="1:8">
      <c r="A316" s="11">
        <f>[1]Fitting!A317</f>
        <v>0</v>
      </c>
      <c r="B316" s="16" t="str">
        <f>[1]Fitting!$B317</f>
        <v>109RB22A</v>
      </c>
      <c r="C316" s="36"/>
      <c r="D316" s="16" t="str">
        <f>[1]Fitting!$D317</f>
        <v>7/8   RET BEND</v>
      </c>
      <c r="E316" s="14">
        <f>[1]Fitting!$E317</f>
        <v>0</v>
      </c>
      <c r="F316" s="14"/>
      <c r="G316" s="18">
        <f>[1]Fitting!$L317</f>
        <v>15.5464117504427</v>
      </c>
      <c r="H316" s="13"/>
    </row>
    <row r="317" ht="15" customHeight="1" spans="1:8">
      <c r="A317" s="11">
        <f>[1]Fitting!A318</f>
        <v>0</v>
      </c>
      <c r="B317" s="16" t="str">
        <f>[1]Fitting!$B318</f>
        <v>109RB28A</v>
      </c>
      <c r="C317" s="36"/>
      <c r="D317" s="16" t="str">
        <f>[1]Fitting!$D318</f>
        <v>1-1/8   RET BEND</v>
      </c>
      <c r="E317" s="14">
        <f>[1]Fitting!$E318</f>
        <v>0</v>
      </c>
      <c r="F317" s="14"/>
      <c r="G317" s="18">
        <f>[1]Fitting!$L318</f>
        <v>20.5347289065886</v>
      </c>
      <c r="H317" s="13"/>
    </row>
    <row r="319" spans="1:1">
      <c r="A319" s="37" t="s">
        <v>118</v>
      </c>
    </row>
    <row r="320" spans="1:1">
      <c r="A320" s="37" t="s">
        <v>119</v>
      </c>
    </row>
    <row r="321" spans="1:1">
      <c r="A321" s="38" t="s">
        <v>120</v>
      </c>
    </row>
  </sheetData>
  <mergeCells count="41">
    <mergeCell ref="C9:C18"/>
    <mergeCell ref="C19:C63"/>
    <mergeCell ref="C64:C77"/>
    <mergeCell ref="C78:C86"/>
    <mergeCell ref="C87:C99"/>
    <mergeCell ref="C100:C106"/>
    <mergeCell ref="C107:C115"/>
    <mergeCell ref="C116:C130"/>
    <mergeCell ref="C131:C158"/>
    <mergeCell ref="C159:C168"/>
    <mergeCell ref="C169:C179"/>
    <mergeCell ref="C180:C184"/>
    <mergeCell ref="C185:C191"/>
    <mergeCell ref="C192:C206"/>
    <mergeCell ref="C207:C216"/>
    <mergeCell ref="C217:C228"/>
    <mergeCell ref="C229:C236"/>
    <mergeCell ref="C237:C267"/>
    <mergeCell ref="C268:C280"/>
    <mergeCell ref="C281:C311"/>
    <mergeCell ref="C312:C317"/>
    <mergeCell ref="H9:H18"/>
    <mergeCell ref="H19:H63"/>
    <mergeCell ref="H64:H77"/>
    <mergeCell ref="H78:H86"/>
    <mergeCell ref="H87:H99"/>
    <mergeCell ref="H100:H106"/>
    <mergeCell ref="H107:H115"/>
    <mergeCell ref="H116:H130"/>
    <mergeCell ref="H131:H158"/>
    <mergeCell ref="H159:H168"/>
    <mergeCell ref="H169:H179"/>
    <mergeCell ref="H180:H184"/>
    <mergeCell ref="H185:H191"/>
    <mergeCell ref="H192:H206"/>
    <mergeCell ref="H207:H216"/>
    <mergeCell ref="H217:H228"/>
    <mergeCell ref="H229:H236"/>
    <mergeCell ref="H237:H267"/>
    <mergeCell ref="H268:H280"/>
    <mergeCell ref="H281:H311"/>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CU </vt:lpstr>
      <vt:lpstr>quickool </vt:lpstr>
      <vt:lpstr>wefoam</vt:lpstr>
      <vt:lpstr>RACK</vt:lpstr>
      <vt:lpstr>Weiguang</vt:lpstr>
      <vt:lpstr>ZIEHL</vt:lpstr>
      <vt:lpstr>QC</vt:lpstr>
      <vt:lpstr>Heat plate</vt:lpstr>
      <vt:lpstr>BITZER</vt:lpstr>
      <vt:lpstr>REFCOMP</vt:lpstr>
      <vt:lpstr>WELZER</vt:lpstr>
      <vt:lpstr>RECOND COMP</vt:lpstr>
      <vt:lpstr>ALL NEW COMP</vt:lpstr>
      <vt:lpstr>Small comp</vt:lpstr>
      <vt:lpstr>Switch board</vt:lpstr>
      <vt:lpstr>FLAKE ICE</vt:lpstr>
      <vt:lpstr>ALUMINIUM PLATE</vt:lpstr>
      <vt:lpstr>danfoss,sagi</vt:lpstr>
      <vt:lpstr>VALVE</vt:lpstr>
      <vt:lpstr>Oil separator</vt:lpstr>
      <vt:lpstr>HUB</vt:lpstr>
      <vt:lpstr>fitting</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Weller16 PC</cp:lastModifiedBy>
  <dcterms:created xsi:type="dcterms:W3CDTF">2010-06-23T10:05:00Z</dcterms:created>
  <cp:lastPrinted>2017-06-17T07:56:00Z</cp:lastPrinted>
  <dcterms:modified xsi:type="dcterms:W3CDTF">2025-12-09T10:48:03Z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9D76418E3BFA408E8FC6EB05E2E684A1_12</vt:lpwstr>
  </property>
  <property fmtid="{D5CDD505-2E9C-101B-9397-08002B2CF9AE}" pid="3" name="KSOProductBuildVer">
    <vt:lpwstr>1033-12.2.0.23155</vt:lpwstr>
  </property>
</Properties>
</file>